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L:\Fons Titulització\Sintetica\Ter 1\Cashflows\"/>
    </mc:Choice>
  </mc:AlternateContent>
  <xr:revisionPtr revIDLastSave="0" documentId="8_{4337F2F8-41BE-42B1-A89F-98217D9C7ACD}" xr6:coauthVersionLast="47" xr6:coauthVersionMax="47" xr10:uidLastSave="{00000000-0000-0000-0000-000000000000}"/>
  <bookViews>
    <workbookView xWindow="-120" yWindow="-16320" windowWidth="29040" windowHeight="15840" xr2:uid="{BA298618-93B6-4A2A-B966-8539CB47365C}"/>
  </bookViews>
  <sheets>
    <sheet name="Disclaimer" sheetId="6" r:id="rId1"/>
    <sheet name="Input MC" sheetId="10" r:id="rId2"/>
    <sheet name="Input Simulations" sheetId="1" r:id="rId3"/>
    <sheet name="Vectors" sheetId="4" r:id="rId4"/>
    <sheet name="CashFlows" sheetId="2" r:id="rId5"/>
    <sheet name="Calendar" sheetId="12" r:id="rId6"/>
  </sheets>
  <definedNames>
    <definedName name="_xlnm._FilterDatabase" localSheetId="5" hidden="1">Calendar!$B$10:$H$3985</definedName>
    <definedName name="_Order1" hidden="1">255</definedName>
    <definedName name="B.1gbis" hidden="1">{"Frgen",#N/A,FALSE,"A";"Résu",#N/A,FALSE,"A"}</definedName>
    <definedName name="B.3m" hidden="1">{"FrgénEst",#N/A,FALSE,"A";"RésuEst",#N/A,FALSE,"A"}</definedName>
    <definedName name="b3gg" hidden="1">{"FrgénEst",#N/A,FALSE,"A";"RésuEst",#N/A,FALSE,"A"}</definedName>
    <definedName name="CPR">'Input Simulations'!$C$7</definedName>
    <definedName name="LGD">'Input Simulations'!#REF!</definedName>
    <definedName name="NEW" hidden="1">{"FrgénEst",#N/A,FALSE,"A";"RésuEst",#N/A,FALSE,"A"}</definedName>
    <definedName name="SAPBEXrevision" hidden="1">17</definedName>
    <definedName name="SAPBEXsysID" hidden="1">"FBP"</definedName>
    <definedName name="SAPBEXwbID" hidden="1">"3VLVO8DNFBSDDI223U2WGB0F2"</definedName>
    <definedName name="wrn.Dosdevl." hidden="1">{"Frgen",#N/A,FALSE,"A";"Résu",#N/A,FALSE,"A"}</definedName>
    <definedName name="wrn.DosPM." hidden="1">{"FrgénEst",#N/A,FALSE,"A";"RésuEst",#N/A,FALSE,"A"}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2" l="1"/>
  <c r="O6" i="2"/>
  <c r="P11" i="12" a="1"/>
  <c r="P11" i="12" s="1"/>
  <c r="Q337" i="12" l="1" a="1"/>
  <c r="Q337" i="12" s="1"/>
  <c r="Q338" i="12" a="1"/>
  <c r="Q338" i="12" s="1"/>
  <c r="Q339" i="12" a="1"/>
  <c r="Q339" i="12" s="1"/>
  <c r="Q341" i="12" a="1"/>
  <c r="Q341" i="12" s="1"/>
  <c r="Q342" i="12" a="1"/>
  <c r="Q342" i="12" s="1"/>
  <c r="Q343" i="12" a="1"/>
  <c r="Q343" i="12" s="1"/>
  <c r="Q344" i="12" a="1"/>
  <c r="Q344" i="12" s="1"/>
  <c r="Q345" i="12" a="1"/>
  <c r="Q345" i="12" s="1"/>
  <c r="Q346" i="12" a="1"/>
  <c r="Q346" i="12" s="1"/>
  <c r="Q347" i="12" a="1"/>
  <c r="Q347" i="12" s="1"/>
  <c r="Q348" i="12" a="1"/>
  <c r="Q348" i="12" s="1"/>
  <c r="Q349" i="12" a="1"/>
  <c r="Q349" i="12" s="1"/>
  <c r="Q350" i="12" a="1"/>
  <c r="Q350" i="12" s="1"/>
  <c r="Q351" i="12" a="1"/>
  <c r="Q351" i="12" s="1"/>
  <c r="Q352" i="12" a="1"/>
  <c r="Q352" i="12"/>
  <c r="Q353" i="12" a="1"/>
  <c r="Q353" i="12" s="1"/>
  <c r="Q354" i="12" a="1"/>
  <c r="Q354" i="12" s="1"/>
  <c r="Q355" i="12" a="1"/>
  <c r="Q355" i="12" s="1"/>
  <c r="Q356" i="12" a="1"/>
  <c r="Q356" i="12"/>
  <c r="Q357" i="12" a="1"/>
  <c r="Q357" i="12" s="1"/>
  <c r="Q358" i="12" a="1"/>
  <c r="Q358" i="12" s="1"/>
  <c r="Q359" i="12" a="1"/>
  <c r="Q359" i="12" s="1"/>
  <c r="Q360" i="12" a="1"/>
  <c r="Q360" i="12" s="1"/>
  <c r="Q361" i="12" a="1"/>
  <c r="Q361" i="12" s="1"/>
  <c r="Q362" i="12" a="1"/>
  <c r="Q362" i="12" s="1"/>
  <c r="Q363" i="12" a="1"/>
  <c r="Q363" i="12" s="1"/>
  <c r="Q364" i="12" a="1"/>
  <c r="Q364" i="12" s="1"/>
  <c r="Q365" i="12" a="1"/>
  <c r="Q365" i="12" s="1"/>
  <c r="Q366" i="12" a="1"/>
  <c r="Q366" i="12" s="1"/>
  <c r="Q367" i="12" a="1"/>
  <c r="Q367" i="12" s="1"/>
  <c r="Q368" i="12" a="1"/>
  <c r="Q368" i="12" s="1"/>
  <c r="Q369" i="12" a="1"/>
  <c r="Q369" i="12" s="1"/>
  <c r="Q370" i="12" a="1"/>
  <c r="Q370" i="12" s="1"/>
  <c r="Q371" i="12" a="1"/>
  <c r="Q371" i="12" s="1"/>
  <c r="Q372" i="12" a="1"/>
  <c r="Q372" i="12"/>
  <c r="Q373" i="12" a="1"/>
  <c r="Q373" i="12" s="1"/>
  <c r="Q374" i="12" a="1"/>
  <c r="Q374" i="12" s="1"/>
  <c r="Q375" i="12" a="1"/>
  <c r="Q375" i="12" s="1"/>
  <c r="Q376" i="12" a="1"/>
  <c r="Q376" i="12" s="1"/>
  <c r="Q377" i="12" a="1"/>
  <c r="Q377" i="12" s="1"/>
  <c r="Q378" i="12" a="1"/>
  <c r="Q378" i="12" s="1"/>
  <c r="Q379" i="12" a="1"/>
  <c r="Q379" i="12" s="1"/>
  <c r="Q380" i="12" a="1"/>
  <c r="Q380" i="12" s="1"/>
  <c r="Q381" i="12" a="1"/>
  <c r="Q381" i="12" s="1"/>
  <c r="Q382" i="12" a="1"/>
  <c r="Q382" i="12" s="1"/>
  <c r="Q383" i="12" a="1"/>
  <c r="Q383" i="12" s="1"/>
  <c r="Q384" i="12" a="1"/>
  <c r="Q384" i="12"/>
  <c r="Q385" i="12" a="1"/>
  <c r="Q385" i="12" s="1"/>
  <c r="Q386" i="12" a="1"/>
  <c r="Q386" i="12" s="1"/>
  <c r="Q387" i="12" a="1"/>
  <c r="Q387" i="12" s="1"/>
  <c r="Q388" i="12" a="1"/>
  <c r="Q388" i="12"/>
  <c r="Q389" i="12" a="1"/>
  <c r="Q389" i="12" s="1"/>
  <c r="Q390" i="12" a="1"/>
  <c r="Q390" i="12" s="1"/>
  <c r="Q391" i="12" a="1"/>
  <c r="Q391" i="12" s="1"/>
  <c r="Q392" i="12" a="1"/>
  <c r="Q392" i="12" s="1"/>
  <c r="Q393" i="12" a="1"/>
  <c r="Q393" i="12" s="1"/>
  <c r="Q394" i="12" a="1"/>
  <c r="Q394" i="12" s="1"/>
  <c r="Q395" i="12" a="1"/>
  <c r="Q395" i="12" s="1"/>
  <c r="Q396" i="12" a="1"/>
  <c r="Q396" i="12" s="1"/>
  <c r="Q397" i="12" a="1"/>
  <c r="Q397" i="12" s="1"/>
  <c r="Q398" i="12" a="1"/>
  <c r="Q398" i="12" s="1"/>
  <c r="Q399" i="12" a="1"/>
  <c r="Q399" i="12" s="1"/>
  <c r="Q400" i="12" a="1"/>
  <c r="Q400" i="12" s="1"/>
  <c r="Q401" i="12" a="1"/>
  <c r="Q401" i="12" s="1"/>
  <c r="Q402" i="12" a="1"/>
  <c r="Q402" i="12" s="1"/>
  <c r="Q403" i="12" a="1"/>
  <c r="Q403" i="12" s="1"/>
  <c r="Q404" i="12" a="1"/>
  <c r="Q404" i="12"/>
  <c r="Q405" i="12" a="1"/>
  <c r="Q405" i="12" s="1"/>
  <c r="Q406" i="12" a="1"/>
  <c r="Q406" i="12" s="1"/>
  <c r="Q407" i="12" a="1"/>
  <c r="Q407" i="12" s="1"/>
  <c r="Q408" i="12" a="1"/>
  <c r="Q408" i="12" s="1"/>
  <c r="Q409" i="12" a="1"/>
  <c r="Q409" i="12" s="1"/>
  <c r="Q410" i="12" a="1"/>
  <c r="Q410" i="12" s="1"/>
  <c r="Q411" i="12" a="1"/>
  <c r="Q411" i="12" s="1"/>
  <c r="Q412" i="12" a="1"/>
  <c r="Q412" i="12" s="1"/>
  <c r="Q413" i="12" a="1"/>
  <c r="Q413" i="12" s="1"/>
  <c r="Q414" i="12" a="1"/>
  <c r="Q414" i="12" s="1"/>
  <c r="Q415" i="12" a="1"/>
  <c r="Q415" i="12" s="1"/>
  <c r="Q416" i="12" a="1"/>
  <c r="Q416" i="12"/>
  <c r="Q417" i="12" a="1"/>
  <c r="Q417" i="12" s="1"/>
  <c r="Q418" i="12" a="1"/>
  <c r="Q418" i="12" s="1"/>
  <c r="Q419" i="12" a="1"/>
  <c r="Q419" i="12" s="1"/>
  <c r="Q420" i="12" a="1"/>
  <c r="Q420" i="12"/>
  <c r="Q421" i="12" a="1"/>
  <c r="Q421" i="12" s="1"/>
  <c r="Q422" i="12" a="1"/>
  <c r="Q422" i="12" s="1"/>
  <c r="Q423" i="12" a="1"/>
  <c r="Q423" i="12" s="1"/>
  <c r="Q424" i="12" a="1"/>
  <c r="Q424" i="12" s="1"/>
  <c r="Q425" i="12" a="1"/>
  <c r="Q425" i="12" s="1"/>
  <c r="Q426" i="12" a="1"/>
  <c r="Q426" i="12" s="1"/>
  <c r="Q427" i="12" a="1"/>
  <c r="Q427" i="12" s="1"/>
  <c r="Q428" i="12" a="1"/>
  <c r="Q428" i="12" s="1"/>
  <c r="Q429" i="12" a="1"/>
  <c r="Q429" i="12" s="1"/>
  <c r="Q430" i="12" a="1"/>
  <c r="Q430" i="12" s="1"/>
  <c r="Q431" i="12" a="1"/>
  <c r="Q431" i="12" s="1"/>
  <c r="Q432" i="12" a="1"/>
  <c r="Q432" i="12" s="1"/>
  <c r="Q433" i="12" a="1"/>
  <c r="Q433" i="12" s="1"/>
  <c r="Q434" i="12" a="1"/>
  <c r="Q434" i="12" s="1"/>
  <c r="Q435" i="12" a="1"/>
  <c r="Q435" i="12" s="1"/>
  <c r="Q436" i="12" a="1"/>
  <c r="Q436" i="12"/>
  <c r="Q437" i="12" a="1"/>
  <c r="Q437" i="12" s="1"/>
  <c r="Q438" i="12" a="1"/>
  <c r="Q438" i="12" s="1"/>
  <c r="Q439" i="12" a="1"/>
  <c r="Q439" i="12" s="1"/>
  <c r="Q440" i="12" a="1"/>
  <c r="Q440" i="12" s="1"/>
  <c r="Q441" i="12" a="1"/>
  <c r="Q441" i="12" s="1"/>
  <c r="Q442" i="12" a="1"/>
  <c r="Q442" i="12" s="1"/>
  <c r="Q443" i="12" a="1"/>
  <c r="Q443" i="12" s="1"/>
  <c r="Q444" i="12" a="1"/>
  <c r="Q444" i="12" s="1"/>
  <c r="Q445" i="12" a="1"/>
  <c r="Q445" i="12" s="1"/>
  <c r="Q446" i="12" a="1"/>
  <c r="Q446" i="12" s="1"/>
  <c r="Q447" i="12" a="1"/>
  <c r="Q447" i="12" s="1"/>
  <c r="Q448" i="12" a="1"/>
  <c r="Q448" i="12"/>
  <c r="Q449" i="12" a="1"/>
  <c r="Q449" i="12" s="1"/>
  <c r="Q450" i="12" a="1"/>
  <c r="Q450" i="12" s="1"/>
  <c r="Q451" i="12" a="1"/>
  <c r="Q451" i="12" s="1"/>
  <c r="Q452" i="12" a="1"/>
  <c r="Q452" i="12"/>
  <c r="Q453" i="12" a="1"/>
  <c r="Q453" i="12" s="1"/>
  <c r="Q454" i="12" a="1"/>
  <c r="Q454" i="12" s="1"/>
  <c r="Q455" i="12" a="1"/>
  <c r="Q455" i="12" s="1"/>
  <c r="Q456" i="12" a="1"/>
  <c r="Q456" i="12" s="1"/>
  <c r="Q457" i="12" a="1"/>
  <c r="Q457" i="12" s="1"/>
  <c r="Q458" i="12" a="1"/>
  <c r="Q458" i="12" s="1"/>
  <c r="Q459" i="12" a="1"/>
  <c r="Q459" i="12" s="1"/>
  <c r="Q460" i="12" a="1"/>
  <c r="Q460" i="12" s="1"/>
  <c r="Q461" i="12" a="1"/>
  <c r="Q461" i="12" s="1"/>
  <c r="Q462" i="12" a="1"/>
  <c r="Q462" i="12" s="1"/>
  <c r="Q463" i="12" a="1"/>
  <c r="Q463" i="12" s="1"/>
  <c r="Q464" i="12" a="1"/>
  <c r="Q464" i="12" s="1"/>
  <c r="Q465" i="12" a="1"/>
  <c r="Q465" i="12" s="1"/>
  <c r="Q466" i="12" a="1"/>
  <c r="Q466" i="12" s="1"/>
  <c r="Q467" i="12" a="1"/>
  <c r="Q467" i="12" s="1"/>
  <c r="Q468" i="12" a="1"/>
  <c r="Q468" i="12"/>
  <c r="Q469" i="12" a="1"/>
  <c r="Q469" i="12" s="1"/>
  <c r="Q470" i="12" a="1"/>
  <c r="Q470" i="12" s="1"/>
  <c r="Q471" i="12" a="1"/>
  <c r="Q471" i="12" s="1"/>
  <c r="Q472" i="12" a="1"/>
  <c r="Q472" i="12" s="1"/>
  <c r="Q473" i="12" a="1"/>
  <c r="Q473" i="12" s="1"/>
  <c r="Q474" i="12" a="1"/>
  <c r="Q474" i="12" s="1"/>
  <c r="Q475" i="12" a="1"/>
  <c r="Q475" i="12" s="1"/>
  <c r="Q476" i="12" a="1"/>
  <c r="Q476" i="12" s="1"/>
  <c r="Q477" i="12" a="1"/>
  <c r="Q477" i="12" s="1"/>
  <c r="Q478" i="12" a="1"/>
  <c r="Q478" i="12" s="1"/>
  <c r="Q479" i="12" a="1"/>
  <c r="Q479" i="12" s="1"/>
  <c r="Q480" i="12" a="1"/>
  <c r="Q480" i="12"/>
  <c r="Q481" i="12" a="1"/>
  <c r="Q481" i="12" s="1"/>
  <c r="Q482" i="12" a="1"/>
  <c r="Q482" i="12" s="1"/>
  <c r="Q483" i="12" a="1"/>
  <c r="Q483" i="12" s="1"/>
  <c r="Q484" i="12" a="1"/>
  <c r="Q484" i="12"/>
  <c r="Q485" i="12" a="1"/>
  <c r="Q485" i="12" s="1"/>
  <c r="Q486" i="12" a="1"/>
  <c r="Q486" i="12" s="1"/>
  <c r="Q487" i="12" a="1"/>
  <c r="Q487" i="12" s="1"/>
  <c r="Q488" i="12" a="1"/>
  <c r="Q488" i="12" s="1"/>
  <c r="Q489" i="12" a="1"/>
  <c r="Q489" i="12" s="1"/>
  <c r="Q490" i="12" a="1"/>
  <c r="Q490" i="12" s="1"/>
  <c r="Q491" i="12" a="1"/>
  <c r="Q491" i="12" s="1"/>
  <c r="Q492" i="12" a="1"/>
  <c r="Q492" i="12" s="1"/>
  <c r="Q493" i="12" a="1"/>
  <c r="Q493" i="12" s="1"/>
  <c r="Q494" i="12" a="1"/>
  <c r="Q494" i="12" s="1"/>
  <c r="Q495" i="12" a="1"/>
  <c r="Q495" i="12" s="1"/>
  <c r="Q496" i="12" a="1"/>
  <c r="Q496" i="12" s="1"/>
  <c r="Q497" i="12" a="1"/>
  <c r="Q497" i="12" s="1"/>
  <c r="Q498" i="12" a="1"/>
  <c r="Q498" i="12" s="1"/>
  <c r="Q499" i="12" a="1"/>
  <c r="Q499" i="12" s="1"/>
  <c r="Q500" i="12" a="1"/>
  <c r="Q500" i="12"/>
  <c r="Q501" i="12" a="1"/>
  <c r="Q501" i="12" s="1"/>
  <c r="Q502" i="12" a="1"/>
  <c r="Q502" i="12" s="1"/>
  <c r="Q503" i="12" a="1"/>
  <c r="Q503" i="12" s="1"/>
  <c r="Q504" i="12" a="1"/>
  <c r="Q504" i="12" s="1"/>
  <c r="Q505" i="12" a="1"/>
  <c r="Q505" i="12" s="1"/>
  <c r="Q506" i="12" a="1"/>
  <c r="Q506" i="12" s="1"/>
  <c r="Q507" i="12" a="1"/>
  <c r="Q507" i="12" s="1"/>
  <c r="Q508" i="12" a="1"/>
  <c r="Q508" i="12" s="1"/>
  <c r="Q509" i="12" a="1"/>
  <c r="Q509" i="12" s="1"/>
  <c r="Q510" i="12" a="1"/>
  <c r="Q510" i="12" s="1"/>
  <c r="Q511" i="12" a="1"/>
  <c r="Q511" i="12" s="1"/>
  <c r="Q512" i="12" a="1"/>
  <c r="Q512" i="12"/>
  <c r="Q513" i="12" a="1"/>
  <c r="Q513" i="12" s="1"/>
  <c r="Q514" i="12" a="1"/>
  <c r="Q514" i="12" s="1"/>
  <c r="Q515" i="12" a="1"/>
  <c r="Q515" i="12" s="1"/>
  <c r="Q516" i="12" a="1"/>
  <c r="Q516" i="12"/>
  <c r="Q517" i="12" a="1"/>
  <c r="Q517" i="12" s="1"/>
  <c r="Q518" i="12" a="1"/>
  <c r="Q518" i="12" s="1"/>
  <c r="Q519" i="12" a="1"/>
  <c r="Q519" i="12" s="1"/>
  <c r="Q520" i="12" a="1"/>
  <c r="Q520" i="12" s="1"/>
  <c r="Q521" i="12" a="1"/>
  <c r="Q521" i="12" s="1"/>
  <c r="Q522" i="12" a="1"/>
  <c r="Q522" i="12" s="1"/>
  <c r="Q523" i="12" a="1"/>
  <c r="Q523" i="12" s="1"/>
  <c r="Q524" i="12" a="1"/>
  <c r="Q524" i="12" s="1"/>
  <c r="Q525" i="12" a="1"/>
  <c r="Q525" i="12" s="1"/>
  <c r="Q526" i="12" a="1"/>
  <c r="Q526" i="12" s="1"/>
  <c r="Q527" i="12" a="1"/>
  <c r="Q527" i="12" s="1"/>
  <c r="Q528" i="12" a="1"/>
  <c r="Q528" i="12" s="1"/>
  <c r="Q529" i="12" a="1"/>
  <c r="Q529" i="12" s="1"/>
  <c r="Q530" i="12" a="1"/>
  <c r="Q530" i="12" s="1"/>
  <c r="Q531" i="12" a="1"/>
  <c r="Q531" i="12" s="1"/>
  <c r="Q532" i="12" a="1"/>
  <c r="Q532" i="12"/>
  <c r="Q533" i="12" a="1"/>
  <c r="Q533" i="12" s="1"/>
  <c r="Q534" i="12" a="1"/>
  <c r="Q534" i="12" s="1"/>
  <c r="Q535" i="12" a="1"/>
  <c r="Q535" i="12" s="1"/>
  <c r="Q536" i="12" a="1"/>
  <c r="Q536" i="12" s="1"/>
  <c r="Q537" i="12" a="1"/>
  <c r="Q537" i="12" s="1"/>
  <c r="Q538" i="12" a="1"/>
  <c r="Q538" i="12" s="1"/>
  <c r="Q539" i="12" a="1"/>
  <c r="Q539" i="12" s="1"/>
  <c r="Q540" i="12" a="1"/>
  <c r="Q540" i="12" s="1"/>
  <c r="Q541" i="12" a="1"/>
  <c r="Q541" i="12" s="1"/>
  <c r="Q542" i="12" a="1"/>
  <c r="Q542" i="12" s="1"/>
  <c r="Q543" i="12" a="1"/>
  <c r="Q543" i="12" s="1"/>
  <c r="Q544" i="12" a="1"/>
  <c r="Q544" i="12"/>
  <c r="Q545" i="12" a="1"/>
  <c r="Q545" i="12" s="1"/>
  <c r="Q546" i="12" a="1"/>
  <c r="Q546" i="12" s="1"/>
  <c r="Q547" i="12" a="1"/>
  <c r="Q547" i="12" s="1"/>
  <c r="Q548" i="12" a="1"/>
  <c r="Q548" i="12"/>
  <c r="Q549" i="12" a="1"/>
  <c r="Q549" i="12" s="1"/>
  <c r="Q550" i="12" a="1"/>
  <c r="Q550" i="12" s="1"/>
  <c r="Q551" i="12" a="1"/>
  <c r="Q551" i="12" s="1"/>
  <c r="Q552" i="12" a="1"/>
  <c r="Q552" i="12" s="1"/>
  <c r="Q553" i="12" a="1"/>
  <c r="Q553" i="12" s="1"/>
  <c r="Q554" i="12" a="1"/>
  <c r="Q554" i="12" s="1"/>
  <c r="Q555" i="12" a="1"/>
  <c r="Q555" i="12" s="1"/>
  <c r="Q556" i="12" a="1"/>
  <c r="Q556" i="12" s="1"/>
  <c r="Q557" i="12" a="1"/>
  <c r="Q557" i="12" s="1"/>
  <c r="Q558" i="12" a="1"/>
  <c r="Q558" i="12" s="1"/>
  <c r="Q559" i="12" a="1"/>
  <c r="Q559" i="12" s="1"/>
  <c r="Q560" i="12" a="1"/>
  <c r="Q560" i="12" s="1"/>
  <c r="Q561" i="12" a="1"/>
  <c r="Q561" i="12" s="1"/>
  <c r="Q562" i="12" a="1"/>
  <c r="Q562" i="12" s="1"/>
  <c r="Q563" i="12" a="1"/>
  <c r="Q563" i="12" s="1"/>
  <c r="Q564" i="12" a="1"/>
  <c r="Q564" i="12"/>
  <c r="Q565" i="12" a="1"/>
  <c r="Q565" i="12" s="1"/>
  <c r="Q566" i="12" a="1"/>
  <c r="Q566" i="12" s="1"/>
  <c r="Q567" i="12" a="1"/>
  <c r="Q567" i="12" s="1"/>
  <c r="Q568" i="12" a="1"/>
  <c r="Q568" i="12" s="1"/>
  <c r="Q569" i="12" a="1"/>
  <c r="Q569" i="12" s="1"/>
  <c r="Q570" i="12" a="1"/>
  <c r="Q570" i="12" s="1"/>
  <c r="Q571" i="12" a="1"/>
  <c r="Q571" i="12" s="1"/>
  <c r="Q572" i="12" a="1"/>
  <c r="Q572" i="12" s="1"/>
  <c r="Q573" i="12" a="1"/>
  <c r="Q573" i="12" s="1"/>
  <c r="Q574" i="12" a="1"/>
  <c r="Q574" i="12" s="1"/>
  <c r="Q575" i="12" a="1"/>
  <c r="Q575" i="12" s="1"/>
  <c r="Q576" i="12" a="1"/>
  <c r="Q576" i="12"/>
  <c r="Q577" i="12" a="1"/>
  <c r="Q577" i="12" s="1"/>
  <c r="Q578" i="12" a="1"/>
  <c r="Q578" i="12" s="1"/>
  <c r="Q579" i="12" a="1"/>
  <c r="Q579" i="12" s="1"/>
  <c r="Q580" i="12" a="1"/>
  <c r="Q580" i="12"/>
  <c r="Q581" i="12" a="1"/>
  <c r="Q581" i="12" s="1"/>
  <c r="Q582" i="12" a="1"/>
  <c r="Q582" i="12" s="1"/>
  <c r="Q583" i="12" a="1"/>
  <c r="Q583" i="12" s="1"/>
  <c r="Q584" i="12" a="1"/>
  <c r="Q584" i="12" s="1"/>
  <c r="Q585" i="12" a="1"/>
  <c r="Q585" i="12" s="1"/>
  <c r="Q586" i="12" a="1"/>
  <c r="Q586" i="12" s="1"/>
  <c r="Q587" i="12" a="1"/>
  <c r="Q587" i="12" s="1"/>
  <c r="Q588" i="12" a="1"/>
  <c r="Q588" i="12" s="1"/>
  <c r="Q589" i="12" a="1"/>
  <c r="Q589" i="12" s="1"/>
  <c r="Q590" i="12" a="1"/>
  <c r="Q590" i="12" s="1"/>
  <c r="Q591" i="12" a="1"/>
  <c r="Q591" i="12" s="1"/>
  <c r="Q592" i="12" a="1"/>
  <c r="Q592" i="12" s="1"/>
  <c r="Q593" i="12" a="1"/>
  <c r="Q593" i="12" s="1"/>
  <c r="Q594" i="12" a="1"/>
  <c r="Q594" i="12" s="1"/>
  <c r="Q595" i="12" a="1"/>
  <c r="Q595" i="12" s="1"/>
  <c r="Q596" i="12" a="1"/>
  <c r="Q596" i="12"/>
  <c r="Q597" i="12" a="1"/>
  <c r="Q597" i="12" s="1"/>
  <c r="Q598" i="12" a="1"/>
  <c r="Q598" i="12" s="1"/>
  <c r="Q599" i="12" a="1"/>
  <c r="Q599" i="12" s="1"/>
  <c r="Q600" i="12" a="1"/>
  <c r="Q600" i="12" s="1"/>
  <c r="Q601" i="12" a="1"/>
  <c r="Q601" i="12" s="1"/>
  <c r="Q602" i="12" a="1"/>
  <c r="Q602" i="12" s="1"/>
  <c r="Q603" i="12" a="1"/>
  <c r="Q603" i="12" s="1"/>
  <c r="Q604" i="12" a="1"/>
  <c r="Q604" i="12" s="1"/>
  <c r="Q605" i="12" a="1"/>
  <c r="Q605" i="12" s="1"/>
  <c r="Q606" i="12" a="1"/>
  <c r="Q606" i="12" s="1"/>
  <c r="Q607" i="12" a="1"/>
  <c r="Q607" i="12" s="1"/>
  <c r="Q608" i="12" a="1"/>
  <c r="Q608" i="12"/>
  <c r="Q609" i="12" a="1"/>
  <c r="Q609" i="12" s="1"/>
  <c r="Q610" i="12" a="1"/>
  <c r="Q610" i="12" s="1"/>
  <c r="Q611" i="12" a="1"/>
  <c r="Q611" i="12" s="1"/>
  <c r="Q612" i="12" a="1"/>
  <c r="Q612" i="12"/>
  <c r="Q613" i="12" a="1"/>
  <c r="Q613" i="12" s="1"/>
  <c r="Q614" i="12" a="1"/>
  <c r="Q614" i="12" s="1"/>
  <c r="Q615" i="12" a="1"/>
  <c r="Q615" i="12" s="1"/>
  <c r="Q616" i="12" a="1"/>
  <c r="Q616" i="12" s="1"/>
  <c r="Q617" i="12" a="1"/>
  <c r="Q617" i="12" s="1"/>
  <c r="Q618" i="12" a="1"/>
  <c r="Q618" i="12" s="1"/>
  <c r="Q619" i="12" a="1"/>
  <c r="Q619" i="12" s="1"/>
  <c r="Q620" i="12" a="1"/>
  <c r="Q620" i="12" s="1"/>
  <c r="Q621" i="12" a="1"/>
  <c r="Q621" i="12" s="1"/>
  <c r="Q622" i="12" a="1"/>
  <c r="Q622" i="12" s="1"/>
  <c r="Q623" i="12" a="1"/>
  <c r="Q623" i="12" s="1"/>
  <c r="Q624" i="12" a="1"/>
  <c r="Q624" i="12" s="1"/>
  <c r="Q625" i="12" a="1"/>
  <c r="Q625" i="12" s="1"/>
  <c r="Q626" i="12" a="1"/>
  <c r="Q626" i="12" s="1"/>
  <c r="Q627" i="12" a="1"/>
  <c r="Q627" i="12" s="1"/>
  <c r="Q628" i="12" a="1"/>
  <c r="Q628" i="12"/>
  <c r="Q629" i="12" a="1"/>
  <c r="Q629" i="12" s="1"/>
  <c r="Q630" i="12" a="1"/>
  <c r="Q630" i="12" s="1"/>
  <c r="Q631" i="12" a="1"/>
  <c r="Q631" i="12" s="1"/>
  <c r="Q632" i="12" a="1"/>
  <c r="Q632" i="12" s="1"/>
  <c r="Q633" i="12" a="1"/>
  <c r="Q633" i="12" s="1"/>
  <c r="Q634" i="12" a="1"/>
  <c r="Q634" i="12" s="1"/>
  <c r="Q635" i="12" a="1"/>
  <c r="Q635" i="12" s="1"/>
  <c r="Q636" i="12" a="1"/>
  <c r="Q636" i="12" s="1"/>
  <c r="Q637" i="12" a="1"/>
  <c r="Q637" i="12" s="1"/>
  <c r="Q638" i="12" a="1"/>
  <c r="Q638" i="12" s="1"/>
  <c r="Q639" i="12" a="1"/>
  <c r="Q639" i="12" s="1"/>
  <c r="Q640" i="12" a="1"/>
  <c r="Q640" i="12"/>
  <c r="Q641" i="12" a="1"/>
  <c r="Q641" i="12" s="1"/>
  <c r="Q642" i="12" a="1"/>
  <c r="Q642" i="12" s="1"/>
  <c r="Q643" i="12" a="1"/>
  <c r="Q643" i="12" s="1"/>
  <c r="Q644" i="12" a="1"/>
  <c r="Q644" i="12"/>
  <c r="Q645" i="12" a="1"/>
  <c r="Q645" i="12" s="1"/>
  <c r="Q646" i="12" a="1"/>
  <c r="Q646" i="12" s="1"/>
  <c r="Q647" i="12" a="1"/>
  <c r="Q647" i="12" s="1"/>
  <c r="Q648" i="12" a="1"/>
  <c r="Q648" i="12" s="1"/>
  <c r="Q649" i="12" a="1"/>
  <c r="Q649" i="12" s="1"/>
  <c r="Q650" i="12" a="1"/>
  <c r="Q650" i="12" s="1"/>
  <c r="Q651" i="12" a="1"/>
  <c r="Q651" i="12" s="1"/>
  <c r="Q652" i="12" a="1"/>
  <c r="Q652" i="12" s="1"/>
  <c r="Q653" i="12" a="1"/>
  <c r="Q653" i="12" s="1"/>
  <c r="Q654" i="12" a="1"/>
  <c r="Q654" i="12" s="1"/>
  <c r="Q655" i="12" a="1"/>
  <c r="Q655" i="12" s="1"/>
  <c r="Q656" i="12" a="1"/>
  <c r="Q656" i="12" s="1"/>
  <c r="Q657" i="12" a="1"/>
  <c r="Q657" i="12" s="1"/>
  <c r="Q658" i="12" a="1"/>
  <c r="Q658" i="12" s="1"/>
  <c r="Q659" i="12" a="1"/>
  <c r="Q659" i="12" s="1"/>
  <c r="Q660" i="12" a="1"/>
  <c r="Q660" i="12"/>
  <c r="Q661" i="12" a="1"/>
  <c r="Q661" i="12" s="1"/>
  <c r="Q662" i="12" a="1"/>
  <c r="Q662" i="12" s="1"/>
  <c r="Q663" i="12" a="1"/>
  <c r="Q663" i="12" s="1"/>
  <c r="Q664" i="12" a="1"/>
  <c r="Q664" i="12" s="1"/>
  <c r="Q665" i="12" a="1"/>
  <c r="Q665" i="12" s="1"/>
  <c r="Q666" i="12" a="1"/>
  <c r="Q666" i="12" s="1"/>
  <c r="Q667" i="12" a="1"/>
  <c r="Q667" i="12" s="1"/>
  <c r="Q668" i="12" a="1"/>
  <c r="Q668" i="12" s="1"/>
  <c r="Q669" i="12" a="1"/>
  <c r="Q669" i="12" s="1"/>
  <c r="Q670" i="12" a="1"/>
  <c r="Q670" i="12" s="1"/>
  <c r="Q671" i="12" a="1"/>
  <c r="Q671" i="12" s="1"/>
  <c r="Q672" i="12" a="1"/>
  <c r="Q672" i="12"/>
  <c r="Q673" i="12" a="1"/>
  <c r="Q673" i="12" s="1"/>
  <c r="Q674" i="12" a="1"/>
  <c r="Q674" i="12" s="1"/>
  <c r="Q675" i="12" a="1"/>
  <c r="Q675" i="12" s="1"/>
  <c r="Q676" i="12" a="1"/>
  <c r="Q676" i="12"/>
  <c r="Q677" i="12" a="1"/>
  <c r="Q677" i="12" s="1"/>
  <c r="Q678" i="12" a="1"/>
  <c r="Q678" i="12" s="1"/>
  <c r="Q679" i="12" a="1"/>
  <c r="Q679" i="12" s="1"/>
  <c r="Q680" i="12" a="1"/>
  <c r="Q680" i="12" s="1"/>
  <c r="Q681" i="12" a="1"/>
  <c r="Q681" i="12" s="1"/>
  <c r="Q682" i="12" a="1"/>
  <c r="Q682" i="12" s="1"/>
  <c r="Q683" i="12" a="1"/>
  <c r="Q683" i="12" s="1"/>
  <c r="Q684" i="12" a="1"/>
  <c r="Q684" i="12" s="1"/>
  <c r="Q685" i="12" a="1"/>
  <c r="Q685" i="12" s="1"/>
  <c r="Q686" i="12" a="1"/>
  <c r="Q686" i="12" s="1"/>
  <c r="Q687" i="12" a="1"/>
  <c r="Q687" i="12" s="1"/>
  <c r="Q688" i="12" a="1"/>
  <c r="Q688" i="12"/>
  <c r="Q689" i="12" a="1"/>
  <c r="Q689" i="12" s="1"/>
  <c r="Q690" i="12" a="1"/>
  <c r="Q690" i="12" s="1"/>
  <c r="Q691" i="12" a="1"/>
  <c r="Q691" i="12" s="1"/>
  <c r="Q692" i="12" a="1"/>
  <c r="Q692" i="12"/>
  <c r="Q693" i="12" a="1"/>
  <c r="Q693" i="12" s="1"/>
  <c r="Q694" i="12" a="1"/>
  <c r="Q694" i="12" s="1"/>
  <c r="Q695" i="12" a="1"/>
  <c r="Q695" i="12" s="1"/>
  <c r="Q696" i="12" a="1"/>
  <c r="Q696" i="12" s="1"/>
  <c r="Q697" i="12" a="1"/>
  <c r="Q697" i="12" s="1"/>
  <c r="Q698" i="12" a="1"/>
  <c r="Q698" i="12" s="1"/>
  <c r="Q699" i="12" a="1"/>
  <c r="Q699" i="12" s="1"/>
  <c r="Q700" i="12" a="1"/>
  <c r="Q700" i="12" s="1"/>
  <c r="Q701" i="12" a="1"/>
  <c r="Q701" i="12" s="1"/>
  <c r="Q702" i="12" a="1"/>
  <c r="Q702" i="12" s="1"/>
  <c r="Q703" i="12" a="1"/>
  <c r="Q703" i="12" s="1"/>
  <c r="Q704" i="12" a="1"/>
  <c r="Q704" i="12" s="1"/>
  <c r="Q705" i="12" a="1"/>
  <c r="Q705" i="12" s="1"/>
  <c r="Q706" i="12" a="1"/>
  <c r="Q706" i="12" s="1"/>
  <c r="Q707" i="12" a="1"/>
  <c r="Q707" i="12" s="1"/>
  <c r="Q708" i="12" a="1"/>
  <c r="Q708" i="12" s="1"/>
  <c r="Q709" i="12" a="1"/>
  <c r="Q709" i="12" s="1"/>
  <c r="Q710" i="12" a="1"/>
  <c r="Q710" i="12" s="1"/>
  <c r="Q711" i="12" a="1"/>
  <c r="Q711" i="12" s="1"/>
  <c r="Q712" i="12" a="1"/>
  <c r="Q712" i="12" s="1"/>
  <c r="Q713" i="12" a="1"/>
  <c r="Q713" i="12" s="1"/>
  <c r="Q714" i="12" a="1"/>
  <c r="Q714" i="12" s="1"/>
  <c r="Q715" i="12" a="1"/>
  <c r="Q715" i="12" s="1"/>
  <c r="Q716" i="12" a="1"/>
  <c r="Q716" i="12" s="1"/>
  <c r="Q717" i="12" a="1"/>
  <c r="Q717" i="12" s="1"/>
  <c r="Q718" i="12" a="1"/>
  <c r="Q718" i="12" s="1"/>
  <c r="Q719" i="12" a="1"/>
  <c r="Q719" i="12" s="1"/>
  <c r="Q720" i="12" a="1"/>
  <c r="Q720" i="12" s="1"/>
  <c r="Q721" i="12" a="1"/>
  <c r="Q721" i="12" s="1"/>
  <c r="Q722" i="12" a="1"/>
  <c r="Q722" i="12" s="1"/>
  <c r="Q723" i="12" a="1"/>
  <c r="Q723" i="12"/>
  <c r="Q724" i="12" a="1"/>
  <c r="Q724" i="12" s="1"/>
  <c r="Q725" i="12" a="1"/>
  <c r="Q725" i="12" s="1"/>
  <c r="Q726" i="12" a="1"/>
  <c r="Q726" i="12" s="1"/>
  <c r="Q727" i="12" a="1"/>
  <c r="Q727" i="12" s="1"/>
  <c r="Q728" i="12" a="1"/>
  <c r="Q728" i="12"/>
  <c r="Q729" i="12" a="1"/>
  <c r="Q729" i="12" s="1"/>
  <c r="Q730" i="12" a="1"/>
  <c r="Q730" i="12" s="1"/>
  <c r="Q731" i="12" a="1"/>
  <c r="Q731" i="12" s="1"/>
  <c r="Q732" i="12" a="1"/>
  <c r="Q732" i="12" s="1"/>
  <c r="Q733" i="12" a="1"/>
  <c r="Q733" i="12" s="1"/>
  <c r="Q734" i="12" a="1"/>
  <c r="Q734" i="12" s="1"/>
  <c r="Q735" i="12" a="1"/>
  <c r="Q735" i="12" s="1"/>
  <c r="Q736" i="12" a="1"/>
  <c r="Q736" i="12" s="1"/>
  <c r="Q737" i="12" a="1"/>
  <c r="Q737" i="12" s="1"/>
  <c r="Q738" i="12" a="1"/>
  <c r="Q738" i="12" s="1"/>
  <c r="Q739" i="12" a="1"/>
  <c r="Q739" i="12"/>
  <c r="Q740" i="12" a="1"/>
  <c r="Q740" i="12" s="1"/>
  <c r="Q741" i="12" a="1"/>
  <c r="Q741" i="12" s="1"/>
  <c r="Q742" i="12" a="1"/>
  <c r="Q742" i="12" s="1"/>
  <c r="Q743" i="12" a="1"/>
  <c r="Q743" i="12" s="1"/>
  <c r="Q744" i="12" a="1"/>
  <c r="Q744" i="12"/>
  <c r="Q745" i="12" a="1"/>
  <c r="Q745" i="12" s="1"/>
  <c r="Q746" i="12" a="1"/>
  <c r="Q746" i="12" s="1"/>
  <c r="Q747" i="12" a="1"/>
  <c r="Q747" i="12" s="1"/>
  <c r="Q748" i="12" a="1"/>
  <c r="Q748" i="12" s="1"/>
  <c r="Q749" i="12" a="1"/>
  <c r="Q749" i="12" s="1"/>
  <c r="Q750" i="12" a="1"/>
  <c r="Q750" i="12" s="1"/>
  <c r="Q751" i="12" a="1"/>
  <c r="Q751" i="12" s="1"/>
  <c r="Q752" i="12" a="1"/>
  <c r="Q752" i="12" s="1"/>
  <c r="Q753" i="12" a="1"/>
  <c r="Q753" i="12" s="1"/>
  <c r="Q754" i="12" a="1"/>
  <c r="Q754" i="12" s="1"/>
  <c r="Q755" i="12" a="1"/>
  <c r="Q755" i="12"/>
  <c r="Q756" i="12" a="1"/>
  <c r="Q756" i="12" s="1"/>
  <c r="Q757" i="12" a="1"/>
  <c r="Q757" i="12" s="1"/>
  <c r="Q758" i="12" a="1"/>
  <c r="Q758" i="12" s="1"/>
  <c r="Q759" i="12" a="1"/>
  <c r="Q759" i="12" s="1"/>
  <c r="Q760" i="12" a="1"/>
  <c r="Q760" i="12"/>
  <c r="Q761" i="12" a="1"/>
  <c r="Q761" i="12" s="1"/>
  <c r="Q762" i="12" a="1"/>
  <c r="Q762" i="12" s="1"/>
  <c r="Q763" i="12" a="1"/>
  <c r="Q763" i="12" s="1"/>
  <c r="Q764" i="12" a="1"/>
  <c r="Q764" i="12" s="1"/>
  <c r="Q765" i="12" a="1"/>
  <c r="Q765" i="12" s="1"/>
  <c r="Q766" i="12" a="1"/>
  <c r="Q766" i="12" s="1"/>
  <c r="Q767" i="12" a="1"/>
  <c r="Q767" i="12" s="1"/>
  <c r="Q768" i="12" a="1"/>
  <c r="Q768" i="12" s="1"/>
  <c r="Q769" i="12" a="1"/>
  <c r="Q769" i="12" s="1"/>
  <c r="Q770" i="12" a="1"/>
  <c r="Q770" i="12" s="1"/>
  <c r="Q771" i="12" a="1"/>
  <c r="Q771" i="12"/>
  <c r="Q772" i="12" a="1"/>
  <c r="Q772" i="12" s="1"/>
  <c r="Q773" i="12" a="1"/>
  <c r="Q773" i="12" s="1"/>
  <c r="Q774" i="12" a="1"/>
  <c r="Q774" i="12" s="1"/>
  <c r="Q775" i="12" a="1"/>
  <c r="Q775" i="12" s="1"/>
  <c r="Q776" i="12" a="1"/>
  <c r="Q776" i="12"/>
  <c r="Q777" i="12" a="1"/>
  <c r="Q777" i="12" s="1"/>
  <c r="Q778" i="12" a="1"/>
  <c r="Q778" i="12" s="1"/>
  <c r="Q779" i="12" a="1"/>
  <c r="Q779" i="12" s="1"/>
  <c r="Q780" i="12" a="1"/>
  <c r="Q780" i="12" s="1"/>
  <c r="Q781" i="12" a="1"/>
  <c r="Q781" i="12" s="1"/>
  <c r="Q782" i="12" a="1"/>
  <c r="Q782" i="12"/>
  <c r="Q783" i="12" a="1"/>
  <c r="Q783" i="12"/>
  <c r="Q784" i="12" a="1"/>
  <c r="Q784" i="12" s="1"/>
  <c r="Q785" i="12" a="1"/>
  <c r="Q785" i="12" s="1"/>
  <c r="Q786" i="12" a="1"/>
  <c r="Q786" i="12" s="1"/>
  <c r="Q787" i="12" a="1"/>
  <c r="Q787" i="12" s="1"/>
  <c r="Q788" i="12" a="1"/>
  <c r="Q788" i="12" s="1"/>
  <c r="Q789" i="12" a="1"/>
  <c r="Q789" i="12" s="1"/>
  <c r="Q790" i="12" a="1"/>
  <c r="Q790" i="12"/>
  <c r="Q791" i="12" a="1"/>
  <c r="Q791" i="12"/>
  <c r="Q792" i="12" a="1"/>
  <c r="Q792" i="12"/>
  <c r="Q793" i="12" a="1"/>
  <c r="Q793" i="12" s="1"/>
  <c r="Q794" i="12" a="1"/>
  <c r="Q794" i="12" s="1"/>
  <c r="Q795" i="12" a="1"/>
  <c r="Q795" i="12"/>
  <c r="Q796" i="12" a="1"/>
  <c r="Q796" i="12" s="1"/>
  <c r="Q797" i="12" a="1"/>
  <c r="Q797" i="12" s="1"/>
  <c r="Q798" i="12" a="1"/>
  <c r="Q798" i="12"/>
  <c r="Q799" i="12" a="1"/>
  <c r="Q799" i="12"/>
  <c r="Q800" i="12" a="1"/>
  <c r="Q800" i="12"/>
  <c r="Q801" i="12" a="1"/>
  <c r="Q801" i="12" s="1"/>
  <c r="Q802" i="12" a="1"/>
  <c r="Q802" i="12" s="1"/>
  <c r="Q803" i="12" a="1"/>
  <c r="Q803" i="12" s="1"/>
  <c r="Q804" i="12" a="1"/>
  <c r="Q804" i="12"/>
  <c r="Q805" i="12" a="1"/>
  <c r="Q805" i="12" s="1"/>
  <c r="Q806" i="12" a="1"/>
  <c r="Q806" i="12"/>
  <c r="Q807" i="12" a="1"/>
  <c r="Q807" i="12"/>
  <c r="Q808" i="12" a="1"/>
  <c r="Q808" i="12"/>
  <c r="Q809" i="12" a="1"/>
  <c r="Q809" i="12" s="1"/>
  <c r="Q810" i="12" a="1"/>
  <c r="Q810" i="12" s="1"/>
  <c r="Q811" i="12" a="1"/>
  <c r="Q811" i="12" s="1"/>
  <c r="Q812" i="12" a="1"/>
  <c r="Q812" i="12" s="1"/>
  <c r="Q813" i="12" a="1"/>
  <c r="Q813" i="12" s="1"/>
  <c r="Q814" i="12" a="1"/>
  <c r="Q814" i="12"/>
  <c r="Q815" i="12" a="1"/>
  <c r="Q815" i="12"/>
  <c r="Q816" i="12" a="1"/>
  <c r="Q816" i="12"/>
  <c r="Q817" i="12" a="1"/>
  <c r="Q817" i="12" s="1"/>
  <c r="Q818" i="12" a="1"/>
  <c r="Q818" i="12"/>
  <c r="Q819" i="12" a="1"/>
  <c r="Q819" i="12" s="1"/>
  <c r="Q820" i="12" a="1"/>
  <c r="Q820" i="12" s="1"/>
  <c r="Q821" i="12" a="1"/>
  <c r="Q821" i="12" s="1"/>
  <c r="Q822" i="12" a="1"/>
  <c r="Q822" i="12"/>
  <c r="Q823" i="12" a="1"/>
  <c r="Q823" i="12"/>
  <c r="Q824" i="12" a="1"/>
  <c r="Q824" i="12"/>
  <c r="Q825" i="12" a="1"/>
  <c r="Q825" i="12" s="1"/>
  <c r="Q826" i="12" a="1"/>
  <c r="Q826" i="12" s="1"/>
  <c r="Q827" i="12" a="1"/>
  <c r="Q827" i="12"/>
  <c r="Q828" i="12" a="1"/>
  <c r="Q828" i="12" s="1"/>
  <c r="Q829" i="12" a="1"/>
  <c r="Q829" i="12" s="1"/>
  <c r="Q830" i="12" a="1"/>
  <c r="Q830" i="12"/>
  <c r="Q831" i="12" a="1"/>
  <c r="Q831" i="12"/>
  <c r="Q832" i="12" a="1"/>
  <c r="Q832" i="12"/>
  <c r="Q833" i="12" a="1"/>
  <c r="Q833" i="12" s="1"/>
  <c r="Q834" i="12" a="1"/>
  <c r="Q834" i="12" s="1"/>
  <c r="Q835" i="12" a="1"/>
  <c r="Q835" i="12" s="1"/>
  <c r="Q836" i="12" a="1"/>
  <c r="Q836" i="12"/>
  <c r="Q837" i="12" a="1"/>
  <c r="Q837" i="12" s="1"/>
  <c r="Q838" i="12" a="1"/>
  <c r="Q838" i="12"/>
  <c r="Q839" i="12" a="1"/>
  <c r="Q839" i="12"/>
  <c r="Q840" i="12" a="1"/>
  <c r="Q840" i="12"/>
  <c r="Q841" i="12" a="1"/>
  <c r="Q841" i="12" s="1"/>
  <c r="Q842" i="12" a="1"/>
  <c r="Q842" i="12" s="1"/>
  <c r="Q843" i="12" a="1"/>
  <c r="Q843" i="12" s="1"/>
  <c r="Q844" i="12" a="1"/>
  <c r="Q844" i="12" s="1"/>
  <c r="Q845" i="12" a="1"/>
  <c r="Q845" i="12" s="1"/>
  <c r="Q846" i="12" a="1"/>
  <c r="Q846" i="12"/>
  <c r="Q847" i="12" a="1"/>
  <c r="Q847" i="12"/>
  <c r="Q848" i="12" a="1"/>
  <c r="Q848" i="12"/>
  <c r="Q849" i="12" a="1"/>
  <c r="Q849" i="12" s="1"/>
  <c r="Q850" i="12" a="1"/>
  <c r="Q850" i="12"/>
  <c r="Q851" i="12" a="1"/>
  <c r="Q851" i="12" s="1"/>
  <c r="Q852" i="12" a="1"/>
  <c r="Q852" i="12" s="1"/>
  <c r="Q853" i="12" a="1"/>
  <c r="Q853" i="12" s="1"/>
  <c r="Q854" i="12" a="1"/>
  <c r="Q854" i="12"/>
  <c r="Q855" i="12" a="1"/>
  <c r="Q855" i="12"/>
  <c r="Q856" i="12" a="1"/>
  <c r="Q856" i="12"/>
  <c r="Q857" i="12" a="1"/>
  <c r="Q857" i="12" s="1"/>
  <c r="Q858" i="12" a="1"/>
  <c r="Q858" i="12" s="1"/>
  <c r="Q859" i="12" a="1"/>
  <c r="Q859" i="12"/>
  <c r="Q860" i="12" a="1"/>
  <c r="Q860" i="12" s="1"/>
  <c r="Q861" i="12" a="1"/>
  <c r="Q861" i="12" s="1"/>
  <c r="Q862" i="12" a="1"/>
  <c r="Q862" i="12"/>
  <c r="Q863" i="12" a="1"/>
  <c r="Q863" i="12"/>
  <c r="Q864" i="12" a="1"/>
  <c r="Q864" i="12"/>
  <c r="Q865" i="12" a="1"/>
  <c r="Q865" i="12" s="1"/>
  <c r="Q866" i="12" a="1"/>
  <c r="Q866" i="12" s="1"/>
  <c r="Q867" i="12" a="1"/>
  <c r="Q867" i="12" s="1"/>
  <c r="Q868" i="12" a="1"/>
  <c r="Q868" i="12" s="1"/>
  <c r="Q869" i="12" a="1"/>
  <c r="Q869" i="12" s="1"/>
  <c r="Q870" i="12" a="1"/>
  <c r="Q870" i="12"/>
  <c r="Q871" i="12" a="1"/>
  <c r="Q871" i="12" s="1"/>
  <c r="Q872" i="12" a="1"/>
  <c r="Q872" i="12"/>
  <c r="Q873" i="12" a="1"/>
  <c r="Q873" i="12" s="1"/>
  <c r="Q874" i="12" a="1"/>
  <c r="Q874" i="12" s="1"/>
  <c r="Q875" i="12" a="1"/>
  <c r="Q875" i="12" s="1"/>
  <c r="Q876" i="12" a="1"/>
  <c r="Q876" i="12" s="1"/>
  <c r="Q877" i="12" a="1"/>
  <c r="Q877" i="12" s="1"/>
  <c r="Q878" i="12" a="1"/>
  <c r="Q878" i="12"/>
  <c r="Q879" i="12" a="1"/>
  <c r="Q879" i="12"/>
  <c r="Q880" i="12" a="1"/>
  <c r="Q880" i="12"/>
  <c r="Q881" i="12" a="1"/>
  <c r="Q881" i="12" s="1"/>
  <c r="Q882" i="12" a="1"/>
  <c r="Q882" i="12"/>
  <c r="Q883" i="12" a="1"/>
  <c r="Q883" i="12" s="1"/>
  <c r="Q884" i="12" a="1"/>
  <c r="Q884" i="12" s="1"/>
  <c r="Q885" i="12" a="1"/>
  <c r="Q885" i="12" s="1"/>
  <c r="Q886" i="12" a="1"/>
  <c r="Q886" i="12"/>
  <c r="Q887" i="12" a="1"/>
  <c r="Q887" i="12"/>
  <c r="Q888" i="12" a="1"/>
  <c r="Q888" i="12"/>
  <c r="Q889" i="12" a="1"/>
  <c r="Q889" i="12" s="1"/>
  <c r="Q890" i="12" a="1"/>
  <c r="Q890" i="12" s="1"/>
  <c r="Q891" i="12" a="1"/>
  <c r="Q891" i="12"/>
  <c r="Q892" i="12" a="1"/>
  <c r="Q892" i="12" s="1"/>
  <c r="Q893" i="12" a="1"/>
  <c r="Q893" i="12" s="1"/>
  <c r="Q894" i="12" a="1"/>
  <c r="Q894" i="12"/>
  <c r="Q895" i="12" a="1"/>
  <c r="Q895" i="12"/>
  <c r="Q896" i="12" a="1"/>
  <c r="Q896" i="12"/>
  <c r="Q897" i="12" a="1"/>
  <c r="Q897" i="12" s="1"/>
  <c r="Q898" i="12" a="1"/>
  <c r="Q898" i="12" s="1"/>
  <c r="Q899" i="12" a="1"/>
  <c r="Q899" i="12" s="1"/>
  <c r="Q900" i="12" a="1"/>
  <c r="Q900" i="12"/>
  <c r="Q901" i="12" a="1"/>
  <c r="Q901" i="12" s="1"/>
  <c r="Q902" i="12" a="1"/>
  <c r="Q902" i="12"/>
  <c r="Q903" i="12" a="1"/>
  <c r="Q903" i="12"/>
  <c r="Q904" i="12" a="1"/>
  <c r="Q904" i="12"/>
  <c r="Q905" i="12" a="1"/>
  <c r="Q905" i="12" s="1"/>
  <c r="Q906" i="12" a="1"/>
  <c r="Q906" i="12" s="1"/>
  <c r="Q907" i="12" a="1"/>
  <c r="Q907" i="12" s="1"/>
  <c r="Q908" i="12" a="1"/>
  <c r="Q908" i="12" s="1"/>
  <c r="Q909" i="12" a="1"/>
  <c r="Q909" i="12" s="1"/>
  <c r="Q910" i="12" a="1"/>
  <c r="Q910" i="12"/>
  <c r="Q911" i="12" a="1"/>
  <c r="Q911" i="12"/>
  <c r="Q912" i="12" a="1"/>
  <c r="Q912" i="12"/>
  <c r="Q913" i="12" a="1"/>
  <c r="Q913" i="12" s="1"/>
  <c r="Q914" i="12" a="1"/>
  <c r="Q914" i="12"/>
  <c r="Q915" i="12" a="1"/>
  <c r="Q915" i="12" s="1"/>
  <c r="Q916" i="12" a="1"/>
  <c r="Q916" i="12" s="1"/>
  <c r="Q917" i="12" a="1"/>
  <c r="Q917" i="12" s="1"/>
  <c r="Q918" i="12" a="1"/>
  <c r="Q918" i="12"/>
  <c r="Q919" i="12" a="1"/>
  <c r="Q919" i="12"/>
  <c r="Q920" i="12" a="1"/>
  <c r="Q920" i="12"/>
  <c r="Q921" i="12" a="1"/>
  <c r="Q921" i="12" s="1"/>
  <c r="Q922" i="12" a="1"/>
  <c r="Q922" i="12" s="1"/>
  <c r="Q923" i="12" a="1"/>
  <c r="Q923" i="12"/>
  <c r="Q924" i="12" a="1"/>
  <c r="Q924" i="12" s="1"/>
  <c r="Q925" i="12" a="1"/>
  <c r="Q925" i="12" s="1"/>
  <c r="Q926" i="12" a="1"/>
  <c r="Q926" i="12"/>
  <c r="Q927" i="12" a="1"/>
  <c r="Q927" i="12"/>
  <c r="Q928" i="12" a="1"/>
  <c r="Q928" i="12"/>
  <c r="Q929" i="12" a="1"/>
  <c r="Q929" i="12" s="1"/>
  <c r="Q930" i="12" a="1"/>
  <c r="Q930" i="12" s="1"/>
  <c r="Q931" i="12" a="1"/>
  <c r="Q931" i="12" s="1"/>
  <c r="Q932" i="12" a="1"/>
  <c r="Q932" i="12"/>
  <c r="Q933" i="12" a="1"/>
  <c r="Q933" i="12" s="1"/>
  <c r="Q934" i="12" a="1"/>
  <c r="Q934" i="12"/>
  <c r="Q935" i="12" a="1"/>
  <c r="Q935" i="12"/>
  <c r="Q936" i="12" a="1"/>
  <c r="Q936" i="12"/>
  <c r="Q937" i="12" a="1"/>
  <c r="Q937" i="12" s="1"/>
  <c r="Q938" i="12" a="1"/>
  <c r="Q938" i="12" s="1"/>
  <c r="Q939" i="12" a="1"/>
  <c r="Q939" i="12" s="1"/>
  <c r="Q940" i="12" a="1"/>
  <c r="Q940" i="12" s="1"/>
  <c r="Q941" i="12" a="1"/>
  <c r="Q941" i="12" s="1"/>
  <c r="Q942" i="12" a="1"/>
  <c r="Q942" i="12"/>
  <c r="Q943" i="12" a="1"/>
  <c r="Q943" i="12"/>
  <c r="Q944" i="12" a="1"/>
  <c r="Q944" i="12"/>
  <c r="Q945" i="12" a="1"/>
  <c r="Q945" i="12" s="1"/>
  <c r="Q946" i="12" a="1"/>
  <c r="Q946" i="12"/>
  <c r="Q947" i="12" a="1"/>
  <c r="Q947" i="12" s="1"/>
  <c r="Q948" i="12" a="1"/>
  <c r="Q948" i="12" s="1"/>
  <c r="Q949" i="12" a="1"/>
  <c r="Q949" i="12" s="1"/>
  <c r="Q950" i="12" a="1"/>
  <c r="Q950" i="12"/>
  <c r="Q951" i="12" a="1"/>
  <c r="Q951" i="12"/>
  <c r="Q952" i="12" a="1"/>
  <c r="Q952" i="12"/>
  <c r="Q953" i="12" a="1"/>
  <c r="Q953" i="12" s="1"/>
  <c r="Q954" i="12" a="1"/>
  <c r="Q954" i="12" s="1"/>
  <c r="Q955" i="12" a="1"/>
  <c r="Q955" i="12" s="1"/>
  <c r="Q956" i="12" a="1"/>
  <c r="Q956" i="12" s="1"/>
  <c r="Q957" i="12" a="1"/>
  <c r="Q957" i="12" s="1"/>
  <c r="Q958" i="12" a="1"/>
  <c r="Q958" i="12" s="1"/>
  <c r="Q959" i="12" a="1"/>
  <c r="Q959" i="12"/>
  <c r="Q960" i="12" a="1"/>
  <c r="Q960" i="12"/>
  <c r="Q961" i="12" a="1"/>
  <c r="Q961" i="12" s="1"/>
  <c r="Q962" i="12" a="1"/>
  <c r="Q962" i="12"/>
  <c r="Q963" i="12" a="1"/>
  <c r="Q963" i="12" s="1"/>
  <c r="Q964" i="12" a="1"/>
  <c r="Q964" i="12" s="1"/>
  <c r="Q965" i="12" a="1"/>
  <c r="Q965" i="12" s="1"/>
  <c r="Q966" i="12" a="1"/>
  <c r="Q966" i="12" s="1"/>
  <c r="Q967" i="12" a="1"/>
  <c r="Q967" i="12"/>
  <c r="Q968" i="12" a="1"/>
  <c r="Q968" i="12"/>
  <c r="Q969" i="12" a="1"/>
  <c r="Q969" i="12" s="1"/>
  <c r="Q970" i="12" a="1"/>
  <c r="Q970" i="12"/>
  <c r="Q971" i="12" a="1"/>
  <c r="Q971" i="12" s="1"/>
  <c r="Q972" i="12" a="1"/>
  <c r="Q972" i="12" s="1"/>
  <c r="Q973" i="12" a="1"/>
  <c r="Q973" i="12" s="1"/>
  <c r="Q974" i="12" a="1"/>
  <c r="Q974" i="12"/>
  <c r="Q975" i="12" a="1"/>
  <c r="Q975" i="12"/>
  <c r="Q976" i="12" a="1"/>
  <c r="Q976" i="12" s="1"/>
  <c r="Q977" i="12" a="1"/>
  <c r="Q977" i="12" s="1"/>
  <c r="Q978" i="12" a="1"/>
  <c r="Q978" i="12" s="1"/>
  <c r="Q979" i="12" a="1"/>
  <c r="Q979" i="12" s="1"/>
  <c r="Q980" i="12" a="1"/>
  <c r="Q980" i="12" s="1"/>
  <c r="Q981" i="12" a="1"/>
  <c r="Q981" i="12" s="1"/>
  <c r="Q982" i="12" a="1"/>
  <c r="Q982" i="12"/>
  <c r="Q983" i="12" a="1"/>
  <c r="Q983" i="12"/>
  <c r="Q984" i="12" a="1"/>
  <c r="Q984" i="12"/>
  <c r="Q985" i="12" a="1"/>
  <c r="Q985" i="12" s="1"/>
  <c r="Q986" i="12" a="1"/>
  <c r="Q986" i="12"/>
  <c r="Q987" i="12" a="1"/>
  <c r="Q987" i="12" s="1"/>
  <c r="Q988" i="12" a="1"/>
  <c r="Q988" i="12" s="1"/>
  <c r="Q989" i="12" a="1"/>
  <c r="Q989" i="12" s="1"/>
  <c r="Q990" i="12" a="1"/>
  <c r="Q990" i="12" s="1"/>
  <c r="Q991" i="12" a="1"/>
  <c r="Q991" i="12" s="1"/>
  <c r="Q992" i="12" a="1"/>
  <c r="Q992" i="12"/>
  <c r="Q993" i="12" a="1"/>
  <c r="Q993" i="12" s="1"/>
  <c r="Q994" i="12" a="1"/>
  <c r="Q994" i="12" s="1"/>
  <c r="Q995" i="12" a="1"/>
  <c r="Q995" i="12"/>
  <c r="Q996" i="12" a="1"/>
  <c r="Q996" i="12" s="1"/>
  <c r="Q997" i="12" a="1"/>
  <c r="Q997" i="12" s="1"/>
  <c r="Q998" i="12" a="1"/>
  <c r="Q998" i="12"/>
  <c r="Q999" i="12" a="1"/>
  <c r="Q999" i="12" s="1"/>
  <c r="Q1000" i="12" a="1"/>
  <c r="Q1000" i="12"/>
  <c r="Q1001" i="12" a="1"/>
  <c r="Q1001" i="12" s="1"/>
  <c r="Q1002" i="12" a="1"/>
  <c r="Q1002" i="12" s="1"/>
  <c r="Q1003" i="12" a="1"/>
  <c r="Q1003" i="12" s="1"/>
  <c r="Q1004" i="12" a="1"/>
  <c r="Q1004" i="12"/>
  <c r="Q1005" i="12" a="1"/>
  <c r="Q1005" i="12" s="1"/>
  <c r="Q1006" i="12" a="1"/>
  <c r="Q1006" i="12"/>
  <c r="Q1007" i="12" a="1"/>
  <c r="Q1007" i="12"/>
  <c r="Q1008" i="12" a="1"/>
  <c r="Q1008" i="12" s="1"/>
  <c r="Q1009" i="12" a="1"/>
  <c r="Q1009" i="12" s="1"/>
  <c r="Q1010" i="12" a="1"/>
  <c r="Q1010" i="12" s="1"/>
  <c r="Q1011" i="12" a="1"/>
  <c r="Q1011" i="12" s="1"/>
  <c r="Q1012" i="12" a="1"/>
  <c r="Q1012" i="12" s="1"/>
  <c r="Q1013" i="12" a="1"/>
  <c r="Q1013" i="12" s="1"/>
  <c r="Q1014" i="12" a="1"/>
  <c r="Q1014" i="12"/>
  <c r="Q1015" i="12" a="1"/>
  <c r="Q1015" i="12"/>
  <c r="Q1016" i="12" a="1"/>
  <c r="Q1016" i="12"/>
  <c r="Q1017" i="12" a="1"/>
  <c r="Q1017" i="12" s="1"/>
  <c r="Q1018" i="12" a="1"/>
  <c r="Q1018" i="12"/>
  <c r="Q1019" i="12" a="1"/>
  <c r="Q1019" i="12" s="1"/>
  <c r="Q1020" i="12" a="1"/>
  <c r="Q1020" i="12" s="1"/>
  <c r="Q1021" i="12" a="1"/>
  <c r="Q1021" i="12" s="1"/>
  <c r="Q1022" i="12" a="1"/>
  <c r="Q1022" i="12" s="1"/>
  <c r="Q1023" i="12" a="1"/>
  <c r="Q1023" i="12"/>
  <c r="Q1024" i="12" a="1"/>
  <c r="Q1024" i="12"/>
  <c r="Q1025" i="12" a="1"/>
  <c r="Q1025" i="12" s="1"/>
  <c r="Q1026" i="12" a="1"/>
  <c r="Q1026" i="12" s="1"/>
  <c r="Q1027" i="12" a="1"/>
  <c r="Q1027" i="12"/>
  <c r="Q1028" i="12" a="1"/>
  <c r="Q1028" i="12" s="1"/>
  <c r="Q1029" i="12" a="1"/>
  <c r="Q1029" i="12" s="1"/>
  <c r="Q1030" i="12" a="1"/>
  <c r="Q1030" i="12"/>
  <c r="Q1031" i="12" a="1"/>
  <c r="Q1031" i="12" s="1"/>
  <c r="Q1032" i="12" a="1"/>
  <c r="Q1032" i="12" s="1"/>
  <c r="Q1033" i="12" a="1"/>
  <c r="Q1033" i="12" s="1"/>
  <c r="Q1034" i="12" a="1"/>
  <c r="Q1034" i="12" s="1"/>
  <c r="Q1035" i="12" a="1"/>
  <c r="Q1035" i="12" s="1"/>
  <c r="Q1036" i="12" a="1"/>
  <c r="Q1036" i="12"/>
  <c r="Q1037" i="12" a="1"/>
  <c r="Q1037" i="12" s="1"/>
  <c r="Q1038" i="12" a="1"/>
  <c r="Q1038" i="12"/>
  <c r="Q1039" i="12" a="1"/>
  <c r="Q1039" i="12"/>
  <c r="Q1040" i="12" a="1"/>
  <c r="Q1040" i="12" s="1"/>
  <c r="Q1041" i="12" a="1"/>
  <c r="Q1041" i="12" s="1"/>
  <c r="Q1042" i="12" a="1"/>
  <c r="Q1042" i="12" s="1"/>
  <c r="Q1043" i="12" a="1"/>
  <c r="Q1043" i="12" s="1"/>
  <c r="Q1044" i="12" a="1"/>
  <c r="Q1044" i="12" s="1"/>
  <c r="Q1045" i="12" a="1"/>
  <c r="Q1045" i="12" s="1"/>
  <c r="Q1046" i="12" a="1"/>
  <c r="Q1046" i="12" s="1"/>
  <c r="Q1047" i="12" a="1"/>
  <c r="Q1047" i="12"/>
  <c r="Q1048" i="12" a="1"/>
  <c r="Q1048" i="12"/>
  <c r="Q1049" i="12" a="1"/>
  <c r="Q1049" i="12" s="1"/>
  <c r="Q1050" i="12" a="1"/>
  <c r="Q1050" i="12"/>
  <c r="Q1051" i="12" a="1"/>
  <c r="Q1051" i="12" s="1"/>
  <c r="Q1052" i="12" a="1"/>
  <c r="Q1052" i="12"/>
  <c r="Q1053" i="12" a="1"/>
  <c r="Q1053" i="12" s="1"/>
  <c r="Q1054" i="12" a="1"/>
  <c r="Q1054" i="12" s="1"/>
  <c r="Q1055" i="12" a="1"/>
  <c r="Q1055" i="12" s="1"/>
  <c r="Q1056" i="12" a="1"/>
  <c r="Q1056" i="12" s="1"/>
  <c r="Q1057" i="12" a="1"/>
  <c r="Q1057" i="12" s="1"/>
  <c r="Q1058" i="12" a="1"/>
  <c r="Q1058" i="12" s="1"/>
  <c r="Q1059" i="12" a="1"/>
  <c r="Q1059" i="12"/>
  <c r="Q1060" i="12" a="1"/>
  <c r="Q1060" i="12" s="1"/>
  <c r="Q1061" i="12" a="1"/>
  <c r="Q1061" i="12" s="1"/>
  <c r="Q1062" i="12" a="1"/>
  <c r="Q1062" i="12"/>
  <c r="Q1063" i="12" a="1"/>
  <c r="Q1063" i="12" s="1"/>
  <c r="Q1064" i="12" a="1"/>
  <c r="Q1064" i="12" s="1"/>
  <c r="Q1065" i="12" a="1"/>
  <c r="Q1065" i="12" s="1"/>
  <c r="Q1066" i="12" a="1"/>
  <c r="Q1066" i="12" s="1"/>
  <c r="Q1067" i="12" a="1"/>
  <c r="Q1067" i="12" s="1"/>
  <c r="Q1068" i="12" a="1"/>
  <c r="Q1068" i="12"/>
  <c r="Q1069" i="12" a="1"/>
  <c r="Q1069" i="12" s="1"/>
  <c r="Q1070" i="12" a="1"/>
  <c r="Q1070" i="12"/>
  <c r="Q1071" i="12" a="1"/>
  <c r="Q1071" i="12"/>
  <c r="Q1072" i="12" a="1"/>
  <c r="Q1072" i="12" s="1"/>
  <c r="Q1073" i="12" a="1"/>
  <c r="Q1073" i="12" s="1"/>
  <c r="Q1074" i="12" a="1"/>
  <c r="Q1074" i="12" s="1"/>
  <c r="Q1075" i="12" a="1"/>
  <c r="Q1075" i="12" s="1"/>
  <c r="Q1076" i="12" a="1"/>
  <c r="Q1076" i="12" s="1"/>
  <c r="Q1077" i="12" a="1"/>
  <c r="Q1077" i="12" s="1"/>
  <c r="Q1078" i="12" a="1"/>
  <c r="Q1078" i="12" s="1"/>
  <c r="Q1079" i="12" a="1"/>
  <c r="Q1079" i="12"/>
  <c r="Q1080" i="12" a="1"/>
  <c r="Q1080" i="12"/>
  <c r="Q1081" i="12" a="1"/>
  <c r="Q1081" i="12" s="1"/>
  <c r="Q1082" i="12" a="1"/>
  <c r="Q1082" i="12"/>
  <c r="Q1083" i="12" a="1"/>
  <c r="Q1083" i="12" s="1"/>
  <c r="Q1084" i="12" a="1"/>
  <c r="Q1084" i="12" s="1"/>
  <c r="Q1085" i="12" a="1"/>
  <c r="Q1085" i="12" s="1"/>
  <c r="Q1086" i="12" a="1"/>
  <c r="Q1086" i="12" s="1"/>
  <c r="Q1087" i="12" a="1"/>
  <c r="Q1087" i="12" s="1"/>
  <c r="Q1088" i="12" a="1"/>
  <c r="Q1088" i="12"/>
  <c r="Q1089" i="12" a="1"/>
  <c r="Q1089" i="12" s="1"/>
  <c r="Q1090" i="12" a="1"/>
  <c r="Q1090" i="12" s="1"/>
  <c r="Q1091" i="12" a="1"/>
  <c r="Q1091" i="12"/>
  <c r="Q1092" i="12" a="1"/>
  <c r="Q1092" i="12" s="1"/>
  <c r="Q1093" i="12" a="1"/>
  <c r="Q1093" i="12" s="1"/>
  <c r="Q1094" i="12" a="1"/>
  <c r="Q1094" i="12"/>
  <c r="Q1095" i="12" a="1"/>
  <c r="Q1095" i="12" s="1"/>
  <c r="Q1096" i="12" a="1"/>
  <c r="Q1096" i="12" s="1"/>
  <c r="Q1097" i="12" a="1"/>
  <c r="Q1097" i="12" s="1"/>
  <c r="Q1098" i="12" a="1"/>
  <c r="Q1098" i="12" s="1"/>
  <c r="Q1099" i="12" a="1"/>
  <c r="Q1099" i="12" s="1"/>
  <c r="Q1100" i="12" a="1"/>
  <c r="Q1100" i="12"/>
  <c r="Q1101" i="12" a="1"/>
  <c r="Q1101" i="12" s="1"/>
  <c r="Q1102" i="12" a="1"/>
  <c r="Q1102" i="12"/>
  <c r="Q1103" i="12" a="1"/>
  <c r="Q1103" i="12"/>
  <c r="Q1104" i="12" a="1"/>
  <c r="Q1104" i="12" s="1"/>
  <c r="Q1105" i="12" a="1"/>
  <c r="Q1105" i="12" s="1"/>
  <c r="Q1106" i="12" a="1"/>
  <c r="Q1106" i="12" s="1"/>
  <c r="Q1107" i="12" a="1"/>
  <c r="Q1107" i="12" s="1"/>
  <c r="Q1108" i="12" a="1"/>
  <c r="Q1108" i="12" s="1"/>
  <c r="Q1109" i="12" a="1"/>
  <c r="Q1109" i="12" s="1"/>
  <c r="Q1110" i="12" a="1"/>
  <c r="Q1110" i="12" s="1"/>
  <c r="Q1111" i="12" a="1"/>
  <c r="Q1111" i="12"/>
  <c r="Q1112" i="12" a="1"/>
  <c r="Q1112" i="12"/>
  <c r="Q1113" i="12" a="1"/>
  <c r="Q1113" i="12" s="1"/>
  <c r="Q1114" i="12" a="1"/>
  <c r="Q1114" i="12"/>
  <c r="Q1115" i="12" a="1"/>
  <c r="Q1115" i="12" s="1"/>
  <c r="Q1116" i="12" a="1"/>
  <c r="Q1116" i="12" s="1"/>
  <c r="Q1117" i="12" a="1"/>
  <c r="Q1117" i="12" s="1"/>
  <c r="Q1118" i="12" a="1"/>
  <c r="Q1118" i="12" s="1"/>
  <c r="Q1119" i="12" a="1"/>
  <c r="Q1119" i="12" s="1"/>
  <c r="Q1120" i="12" a="1"/>
  <c r="Q1120" i="12"/>
  <c r="Q1121" i="12" a="1"/>
  <c r="Q1121" i="12" s="1"/>
  <c r="Q1122" i="12" a="1"/>
  <c r="Q1122" i="12" s="1"/>
  <c r="Q1123" i="12" a="1"/>
  <c r="Q1123" i="12"/>
  <c r="Q1124" i="12" a="1"/>
  <c r="Q1124" i="12" s="1"/>
  <c r="Q1125" i="12" a="1"/>
  <c r="Q1125" i="12" s="1"/>
  <c r="Q1126" i="12" a="1"/>
  <c r="Q1126" i="12"/>
  <c r="Q1127" i="12" a="1"/>
  <c r="Q1127" i="12" s="1"/>
  <c r="Q1128" i="12" a="1"/>
  <c r="Q1128" i="12" s="1"/>
  <c r="Q1129" i="12" a="1"/>
  <c r="Q1129" i="12" s="1"/>
  <c r="Q1130" i="12" a="1"/>
  <c r="Q1130" i="12" s="1"/>
  <c r="Q1131" i="12" a="1"/>
  <c r="Q1131" i="12" s="1"/>
  <c r="Q1132" i="12" a="1"/>
  <c r="Q1132" i="12"/>
  <c r="Q1133" i="12" a="1"/>
  <c r="Q1133" i="12" s="1"/>
  <c r="Q1134" i="12" a="1"/>
  <c r="Q1134" i="12"/>
  <c r="Q1135" i="12" a="1"/>
  <c r="Q1135" i="12"/>
  <c r="Q1136" i="12" a="1"/>
  <c r="Q1136" i="12" s="1"/>
  <c r="Q1137" i="12" a="1"/>
  <c r="Q1137" i="12" s="1"/>
  <c r="Q1138" i="12" a="1"/>
  <c r="Q1138" i="12" s="1"/>
  <c r="Q1139" i="12" a="1"/>
  <c r="Q1139" i="12" s="1"/>
  <c r="Q1140" i="12" a="1"/>
  <c r="Q1140" i="12" s="1"/>
  <c r="Q1141" i="12" a="1"/>
  <c r="Q1141" i="12" s="1"/>
  <c r="Q1142" i="12" a="1"/>
  <c r="Q1142" i="12" s="1"/>
  <c r="Q1143" i="12" a="1"/>
  <c r="Q1143" i="12"/>
  <c r="Q1144" i="12" a="1"/>
  <c r="Q1144" i="12"/>
  <c r="Q1145" i="12" a="1"/>
  <c r="Q1145" i="12" s="1"/>
  <c r="Q1146" i="12" a="1"/>
  <c r="Q1146" i="12"/>
  <c r="Q1147" i="12" a="1"/>
  <c r="Q1147" i="12" s="1"/>
  <c r="Q1148" i="12" a="1"/>
  <c r="Q1148" i="12" s="1"/>
  <c r="Q1149" i="12" a="1"/>
  <c r="Q1149" i="12" s="1"/>
  <c r="Q1150" i="12" a="1"/>
  <c r="Q1150" i="12" s="1"/>
  <c r="Q1151" i="12" a="1"/>
  <c r="Q1151" i="12" s="1"/>
  <c r="Q1152" i="12" a="1"/>
  <c r="Q1152" i="12"/>
  <c r="Q1153" i="12" a="1"/>
  <c r="Q1153" i="12" s="1"/>
  <c r="Q1154" i="12" a="1"/>
  <c r="Q1154" i="12" s="1"/>
  <c r="Q1155" i="12" a="1"/>
  <c r="Q1155" i="12"/>
  <c r="Q1156" i="12" a="1"/>
  <c r="Q1156" i="12" s="1"/>
  <c r="Q1157" i="12" a="1"/>
  <c r="Q1157" i="12" s="1"/>
  <c r="Q1158" i="12" a="1"/>
  <c r="Q1158" i="12"/>
  <c r="Q1159" i="12" a="1"/>
  <c r="Q1159" i="12" s="1"/>
  <c r="Q1160" i="12" a="1"/>
  <c r="Q1160" i="12" s="1"/>
  <c r="Q1161" i="12" a="1"/>
  <c r="Q1161" i="12" s="1"/>
  <c r="Q1162" i="12" a="1"/>
  <c r="Q1162" i="12"/>
  <c r="Q1163" i="12" a="1"/>
  <c r="Q1163" i="12" s="1"/>
  <c r="Q1164" i="12" a="1"/>
  <c r="Q1164" i="12"/>
  <c r="Q1165" i="12" a="1"/>
  <c r="Q1165" i="12" s="1"/>
  <c r="Q1166" i="12" a="1"/>
  <c r="Q1166" i="12" s="1"/>
  <c r="Q1167" i="12" a="1"/>
  <c r="Q1167" i="12"/>
  <c r="Q1168" i="12" a="1"/>
  <c r="Q1168" i="12" s="1"/>
  <c r="Q1169" i="12" a="1"/>
  <c r="Q1169" i="12" s="1"/>
  <c r="Q1170" i="12" a="1"/>
  <c r="Q1170" i="12" s="1"/>
  <c r="Q1171" i="12" a="1"/>
  <c r="Q1171" i="12" s="1"/>
  <c r="Q1172" i="12" a="1"/>
  <c r="Q1172" i="12" s="1"/>
  <c r="Q1173" i="12" a="1"/>
  <c r="Q1173" i="12" s="1"/>
  <c r="Q1174" i="12" a="1"/>
  <c r="Q1174" i="12" s="1"/>
  <c r="Q1175" i="12" a="1"/>
  <c r="Q1175" i="12"/>
  <c r="Q1176" i="12" a="1"/>
  <c r="Q1176" i="12"/>
  <c r="Q1177" i="12" a="1"/>
  <c r="Q1177" i="12" s="1"/>
  <c r="Q1178" i="12" a="1"/>
  <c r="Q1178" i="12"/>
  <c r="Q1179" i="12" a="1"/>
  <c r="Q1179" i="12" s="1"/>
  <c r="Q1180" i="12" a="1"/>
  <c r="Q1180" i="12" s="1"/>
  <c r="Q1181" i="12" a="1"/>
  <c r="Q1181" i="12" s="1"/>
  <c r="Q1182" i="12" a="1"/>
  <c r="Q1182" i="12" s="1"/>
  <c r="Q1183" i="12" a="1"/>
  <c r="Q1183" i="12" s="1"/>
  <c r="Q1184" i="12" a="1"/>
  <c r="Q1184" i="12"/>
  <c r="Q1185" i="12" a="1"/>
  <c r="Q1185" i="12" s="1"/>
  <c r="Q1186" i="12" a="1"/>
  <c r="Q1186" i="12" s="1"/>
  <c r="Q1187" i="12" a="1"/>
  <c r="Q1187" i="12"/>
  <c r="Q1188" i="12" a="1"/>
  <c r="Q1188" i="12" s="1"/>
  <c r="Q1189" i="12" a="1"/>
  <c r="Q1189" i="12" s="1"/>
  <c r="Q1190" i="12" a="1"/>
  <c r="Q1190" i="12"/>
  <c r="Q1191" i="12" a="1"/>
  <c r="Q1191" i="12" s="1"/>
  <c r="Q1192" i="12" a="1"/>
  <c r="Q1192" i="12" s="1"/>
  <c r="Q1193" i="12" a="1"/>
  <c r="Q1193" i="12" s="1"/>
  <c r="Q1194" i="12" a="1"/>
  <c r="Q1194" i="12" s="1"/>
  <c r="Q1195" i="12" a="1"/>
  <c r="Q1195" i="12" s="1"/>
  <c r="Q1196" i="12" a="1"/>
  <c r="Q1196" i="12"/>
  <c r="Q1197" i="12" a="1"/>
  <c r="Q1197" i="12" s="1"/>
  <c r="Q1198" i="12" a="1"/>
  <c r="Q1198" i="12"/>
  <c r="Q1199" i="12" a="1"/>
  <c r="Q1199" i="12"/>
  <c r="Q1200" i="12" a="1"/>
  <c r="Q1200" i="12" s="1"/>
  <c r="Q1201" i="12" a="1"/>
  <c r="Q1201" i="12" s="1"/>
  <c r="Q1202" i="12" a="1"/>
  <c r="Q1202" i="12" s="1"/>
  <c r="Q1203" i="12" a="1"/>
  <c r="Q1203" i="12" s="1"/>
  <c r="Q1204" i="12" a="1"/>
  <c r="Q1204" i="12" s="1"/>
  <c r="Q1205" i="12" a="1"/>
  <c r="Q1205" i="12" s="1"/>
  <c r="Q1206" i="12" a="1"/>
  <c r="Q1206" i="12" s="1"/>
  <c r="Q1207" i="12" a="1"/>
  <c r="Q1207" i="12"/>
  <c r="Q1208" i="12" a="1"/>
  <c r="Q1208" i="12"/>
  <c r="Q1209" i="12" a="1"/>
  <c r="Q1209" i="12" s="1"/>
  <c r="Q1210" i="12" a="1"/>
  <c r="Q1210" i="12"/>
  <c r="Q1211" i="12" a="1"/>
  <c r="Q1211" i="12" s="1"/>
  <c r="Q1212" i="12" a="1"/>
  <c r="Q1212" i="12" s="1"/>
  <c r="Q1213" i="12" a="1"/>
  <c r="Q1213" i="12" s="1"/>
  <c r="Q1214" i="12" a="1"/>
  <c r="Q1214" i="12" s="1"/>
  <c r="Q1215" i="12" a="1"/>
  <c r="Q1215" i="12" s="1"/>
  <c r="Q1216" i="12" a="1"/>
  <c r="Q1216" i="12"/>
  <c r="Q1217" i="12" a="1"/>
  <c r="Q1217" i="12" s="1"/>
  <c r="Q1218" i="12" a="1"/>
  <c r="Q1218" i="12" s="1"/>
  <c r="Q1219" i="12" a="1"/>
  <c r="Q1219" i="12"/>
  <c r="Q1220" i="12" a="1"/>
  <c r="Q1220" i="12" s="1"/>
  <c r="Q1221" i="12" a="1"/>
  <c r="Q1221" i="12" s="1"/>
  <c r="Q1222" i="12" a="1"/>
  <c r="Q1222" i="12"/>
  <c r="Q1223" i="12" a="1"/>
  <c r="Q1223" i="12" s="1"/>
  <c r="Q1224" i="12" a="1"/>
  <c r="Q1224" i="12" s="1"/>
  <c r="Q1225" i="12" a="1"/>
  <c r="Q1225" i="12" s="1"/>
  <c r="Q1226" i="12" a="1"/>
  <c r="Q1226" i="12" s="1"/>
  <c r="Q1227" i="12" a="1"/>
  <c r="Q1227" i="12" s="1"/>
  <c r="Q1228" i="12" a="1"/>
  <c r="Q1228" i="12"/>
  <c r="Q1229" i="12" a="1"/>
  <c r="Q1229" i="12" s="1"/>
  <c r="Q1230" i="12" a="1"/>
  <c r="Q1230" i="12"/>
  <c r="Q1231" i="12" a="1"/>
  <c r="Q1231" i="12"/>
  <c r="Q1232" i="12" a="1"/>
  <c r="Q1232" i="12" s="1"/>
  <c r="Q1233" i="12" a="1"/>
  <c r="Q1233" i="12" s="1"/>
  <c r="Q1234" i="12" a="1"/>
  <c r="Q1234" i="12" s="1"/>
  <c r="Q1235" i="12" a="1"/>
  <c r="Q1235" i="12" s="1"/>
  <c r="Q1236" i="12" a="1"/>
  <c r="Q1236" i="12" s="1"/>
  <c r="Q1237" i="12" a="1"/>
  <c r="Q1237" i="12" s="1"/>
  <c r="Q1238" i="12" a="1"/>
  <c r="Q1238" i="12" s="1"/>
  <c r="Q1239" i="12" a="1"/>
  <c r="Q1239" i="12"/>
  <c r="Q1240" i="12" a="1"/>
  <c r="Q1240" i="12"/>
  <c r="Q1241" i="12" a="1"/>
  <c r="Q1241" i="12" s="1"/>
  <c r="Q1242" i="12" a="1"/>
  <c r="Q1242" i="12"/>
  <c r="Q1243" i="12" a="1"/>
  <c r="Q1243" i="12" s="1"/>
  <c r="Q1244" i="12" a="1"/>
  <c r="Q1244" i="12" s="1"/>
  <c r="Q1245" i="12" a="1"/>
  <c r="Q1245" i="12" s="1"/>
  <c r="Q1246" i="12" a="1"/>
  <c r="Q1246" i="12" s="1"/>
  <c r="Q1247" i="12" a="1"/>
  <c r="Q1247" i="12" s="1"/>
  <c r="Q1248" i="12" a="1"/>
  <c r="Q1248" i="12"/>
  <c r="Q1249" i="12" a="1"/>
  <c r="Q1249" i="12" s="1"/>
  <c r="Q1250" i="12" a="1"/>
  <c r="Q1250" i="12" s="1"/>
  <c r="Q1251" i="12" a="1"/>
  <c r="Q1251" i="12"/>
  <c r="Q1252" i="12" a="1"/>
  <c r="Q1252" i="12" s="1"/>
  <c r="Q1253" i="12" a="1"/>
  <c r="Q1253" i="12" s="1"/>
  <c r="Q1254" i="12" a="1"/>
  <c r="Q1254" i="12"/>
  <c r="Q1255" i="12" a="1"/>
  <c r="Q1255" i="12" s="1"/>
  <c r="Q1256" i="12" a="1"/>
  <c r="Q1256" i="12" s="1"/>
  <c r="Q1257" i="12" a="1"/>
  <c r="Q1257" i="12" s="1"/>
  <c r="Q1258" i="12" a="1"/>
  <c r="Q1258" i="12" s="1"/>
  <c r="Q1259" i="12" a="1"/>
  <c r="Q1259" i="12" s="1"/>
  <c r="Q1260" i="12" a="1"/>
  <c r="Q1260" i="12"/>
  <c r="Q1261" i="12" a="1"/>
  <c r="Q1261" i="12" s="1"/>
  <c r="Q1262" i="12" a="1"/>
  <c r="Q1262" i="12"/>
  <c r="Q1263" i="12" a="1"/>
  <c r="Q1263" i="12"/>
  <c r="Q1264" i="12" a="1"/>
  <c r="Q1264" i="12" s="1"/>
  <c r="Q1265" i="12" a="1"/>
  <c r="Q1265" i="12" s="1"/>
  <c r="Q1266" i="12" a="1"/>
  <c r="Q1266" i="12" s="1"/>
  <c r="Q1267" i="12" a="1"/>
  <c r="Q1267" i="12" s="1"/>
  <c r="Q1268" i="12" a="1"/>
  <c r="Q1268" i="12" s="1"/>
  <c r="Q1269" i="12" a="1"/>
  <c r="Q1269" i="12" s="1"/>
  <c r="Q1270" i="12" a="1"/>
  <c r="Q1270" i="12" s="1"/>
  <c r="Q1271" i="12" a="1"/>
  <c r="Q1271" i="12"/>
  <c r="Q1272" i="12" a="1"/>
  <c r="Q1272" i="12"/>
  <c r="Q1273" i="12" a="1"/>
  <c r="Q1273" i="12" s="1"/>
  <c r="Q1274" i="12" a="1"/>
  <c r="Q1274" i="12"/>
  <c r="Q1275" i="12" a="1"/>
  <c r="Q1275" i="12" s="1"/>
  <c r="Q1276" i="12" a="1"/>
  <c r="Q1276" i="12"/>
  <c r="Q1277" i="12" a="1"/>
  <c r="Q1277" i="12" s="1"/>
  <c r="Q1278" i="12" a="1"/>
  <c r="Q1278" i="12" s="1"/>
  <c r="Q1279" i="12" a="1"/>
  <c r="Q1279" i="12" s="1"/>
  <c r="Q1280" i="12" a="1"/>
  <c r="Q1280" i="12" s="1"/>
  <c r="Q1281" i="12" a="1"/>
  <c r="Q1281" i="12" s="1"/>
  <c r="Q1282" i="12" a="1"/>
  <c r="Q1282" i="12" s="1"/>
  <c r="Q1283" i="12" a="1"/>
  <c r="Q1283" i="12"/>
  <c r="Q1284" i="12" a="1"/>
  <c r="Q1284" i="12" s="1"/>
  <c r="Q1285" i="12" a="1"/>
  <c r="Q1285" i="12" s="1"/>
  <c r="Q1286" i="12" a="1"/>
  <c r="Q1286" i="12"/>
  <c r="Q1287" i="12" a="1"/>
  <c r="Q1287" i="12" s="1"/>
  <c r="Q1288" i="12" a="1"/>
  <c r="Q1288" i="12" s="1"/>
  <c r="Q1289" i="12" a="1"/>
  <c r="Q1289" i="12" s="1"/>
  <c r="Q1290" i="12" a="1"/>
  <c r="Q1290" i="12" s="1"/>
  <c r="Q1291" i="12" a="1"/>
  <c r="Q1291" i="12" s="1"/>
  <c r="Q1292" i="12" a="1"/>
  <c r="Q1292" i="12" s="1"/>
  <c r="Q1293" i="12" a="1"/>
  <c r="Q1293" i="12" s="1"/>
  <c r="Q1294" i="12" a="1"/>
  <c r="Q1294" i="12"/>
  <c r="Q1295" i="12" a="1"/>
  <c r="Q1295" i="12"/>
  <c r="Q1296" i="12" a="1"/>
  <c r="Q1296" i="12" s="1"/>
  <c r="Q1297" i="12" a="1"/>
  <c r="Q1297" i="12" s="1"/>
  <c r="Q1298" i="12" a="1"/>
  <c r="Q1298" i="12" s="1"/>
  <c r="Q1299" i="12" a="1"/>
  <c r="Q1299" i="12" s="1"/>
  <c r="Q1300" i="12" a="1"/>
  <c r="Q1300" i="12" s="1"/>
  <c r="Q1301" i="12" a="1"/>
  <c r="Q1301" i="12" s="1"/>
  <c r="Q1302" i="12" a="1"/>
  <c r="Q1302" i="12" s="1"/>
  <c r="Q1303" i="12" a="1"/>
  <c r="Q1303" i="12"/>
  <c r="Q1304" i="12" a="1"/>
  <c r="Q1304" i="12"/>
  <c r="Q1305" i="12" a="1"/>
  <c r="Q1305" i="12" s="1"/>
  <c r="Q1306" i="12" a="1"/>
  <c r="Q1306" i="12" s="1"/>
  <c r="Q1307" i="12" a="1"/>
  <c r="Q1307" i="12" s="1"/>
  <c r="Q1308" i="12" a="1"/>
  <c r="Q1308" i="12" s="1"/>
  <c r="Q1309" i="12" a="1"/>
  <c r="Q1309" i="12" s="1"/>
  <c r="Q1310" i="12" a="1"/>
  <c r="Q1310" i="12" s="1"/>
  <c r="Q1311" i="12" a="1"/>
  <c r="Q1311" i="12" s="1"/>
  <c r="Q1312" i="12" a="1"/>
  <c r="Q1312" i="12"/>
  <c r="Q1313" i="12" a="1"/>
  <c r="Q1313" i="12" s="1"/>
  <c r="Q1314" i="12" a="1"/>
  <c r="Q1314" i="12" s="1"/>
  <c r="Q1315" i="12" a="1"/>
  <c r="Q1315" i="12" s="1"/>
  <c r="Q1316" i="12" a="1"/>
  <c r="Q1316" i="12" s="1"/>
  <c r="Q1317" i="12" a="1"/>
  <c r="Q1317" i="12" s="1"/>
  <c r="Q1318" i="12" a="1"/>
  <c r="Q1318" i="12"/>
  <c r="Q1319" i="12" a="1"/>
  <c r="Q1319" i="12" s="1"/>
  <c r="Q1320" i="12" a="1"/>
  <c r="Q1320" i="12" s="1"/>
  <c r="Q1321" i="12" a="1"/>
  <c r="Q1321" i="12" s="1"/>
  <c r="Q1322" i="12" a="1"/>
  <c r="Q1322" i="12" s="1"/>
  <c r="Q1323" i="12" a="1"/>
  <c r="Q1323" i="12" s="1"/>
  <c r="Q1324" i="12" a="1"/>
  <c r="Q1324" i="12" s="1"/>
  <c r="Q1325" i="12" a="1"/>
  <c r="Q1325" i="12" s="1"/>
  <c r="Q1326" i="12" a="1"/>
  <c r="Q1326" i="12"/>
  <c r="Q1327" i="12" a="1"/>
  <c r="Q1327" i="12"/>
  <c r="Q1328" i="12" a="1"/>
  <c r="Q1328" i="12" s="1"/>
  <c r="Q1329" i="12" a="1"/>
  <c r="Q1329" i="12" s="1"/>
  <c r="Q1330" i="12" a="1"/>
  <c r="Q1330" i="12" s="1"/>
  <c r="Q1331" i="12" a="1"/>
  <c r="Q1331" i="12" s="1"/>
  <c r="Q1332" i="12" a="1"/>
  <c r="Q1332" i="12" s="1"/>
  <c r="Q1333" i="12" a="1"/>
  <c r="Q1333" i="12" s="1"/>
  <c r="Q1334" i="12" a="1"/>
  <c r="Q1334" i="12" s="1"/>
  <c r="Q1335" i="12" a="1"/>
  <c r="Q1335" i="12"/>
  <c r="Q1336" i="12" a="1"/>
  <c r="Q1336" i="12"/>
  <c r="Q1337" i="12" a="1"/>
  <c r="Q1337" i="12" s="1"/>
  <c r="Q1338" i="12" a="1"/>
  <c r="Q1338" i="12" s="1"/>
  <c r="Q1339" i="12" a="1"/>
  <c r="Q1339" i="12" s="1"/>
  <c r="Q1340" i="12" a="1"/>
  <c r="Q1340" i="12" s="1"/>
  <c r="Q1341" i="12" a="1"/>
  <c r="Q1341" i="12" s="1"/>
  <c r="Q1342" i="12" a="1"/>
  <c r="Q1342" i="12" s="1"/>
  <c r="Q1343" i="12" a="1"/>
  <c r="Q1343" i="12" s="1"/>
  <c r="Q1344" i="12" a="1"/>
  <c r="Q1344" i="12"/>
  <c r="Q1345" i="12" a="1"/>
  <c r="Q1345" i="12" s="1"/>
  <c r="Q1346" i="12" a="1"/>
  <c r="Q1346" i="12" s="1"/>
  <c r="Q1347" i="12" a="1"/>
  <c r="Q1347" i="12" s="1"/>
  <c r="Q1348" i="12" a="1"/>
  <c r="Q1348" i="12" s="1"/>
  <c r="Q1349" i="12" a="1"/>
  <c r="Q1349" i="12" s="1"/>
  <c r="Q1350" i="12" a="1"/>
  <c r="Q1350" i="12"/>
  <c r="Q1351" i="12" a="1"/>
  <c r="Q1351" i="12" s="1"/>
  <c r="Q1352" i="12" a="1"/>
  <c r="Q1352" i="12" s="1"/>
  <c r="Q1353" i="12" a="1"/>
  <c r="Q1353" i="12" s="1"/>
  <c r="Q1354" i="12" a="1"/>
  <c r="Q1354" i="12" s="1"/>
  <c r="Q1355" i="12" a="1"/>
  <c r="Q1355" i="12" s="1"/>
  <c r="Q1356" i="12" a="1"/>
  <c r="Q1356" i="12" s="1"/>
  <c r="Q1357" i="12" a="1"/>
  <c r="Q1357" i="12" s="1"/>
  <c r="Q1358" i="12" a="1"/>
  <c r="Q1358" i="12"/>
  <c r="Q1359" i="12" a="1"/>
  <c r="Q1359" i="12"/>
  <c r="Q1360" i="12" a="1"/>
  <c r="Q1360" i="12" s="1"/>
  <c r="Q1361" i="12" a="1"/>
  <c r="Q1361" i="12" s="1"/>
  <c r="Q1362" i="12" a="1"/>
  <c r="Q1362" i="12" s="1"/>
  <c r="Q1363" i="12" a="1"/>
  <c r="Q1363" i="12" s="1"/>
  <c r="Q1364" i="12" a="1"/>
  <c r="Q1364" i="12" s="1"/>
  <c r="Q1365" i="12" a="1"/>
  <c r="Q1365" i="12" s="1"/>
  <c r="Q1366" i="12" a="1"/>
  <c r="Q1366" i="12" s="1"/>
  <c r="Q1367" i="12" a="1"/>
  <c r="Q1367" i="12"/>
  <c r="Q1368" i="12" a="1"/>
  <c r="Q1368" i="12"/>
  <c r="Q1369" i="12" a="1"/>
  <c r="Q1369" i="12" s="1"/>
  <c r="Q1370" i="12" a="1"/>
  <c r="Q1370" i="12" s="1"/>
  <c r="Q1371" i="12" a="1"/>
  <c r="Q1371" i="12" s="1"/>
  <c r="Q1372" i="12" a="1"/>
  <c r="Q1372" i="12" s="1"/>
  <c r="Q1373" i="12" a="1"/>
  <c r="Q1373" i="12" s="1"/>
  <c r="Q1374" i="12" a="1"/>
  <c r="Q1374" i="12" s="1"/>
  <c r="Q1375" i="12" a="1"/>
  <c r="Q1375" i="12" s="1"/>
  <c r="Q1376" i="12" a="1"/>
  <c r="Q1376" i="12"/>
  <c r="Q1377" i="12" a="1"/>
  <c r="Q1377" i="12" s="1"/>
  <c r="Q1378" i="12" a="1"/>
  <c r="Q1378" i="12" s="1"/>
  <c r="Q1379" i="12" a="1"/>
  <c r="Q1379" i="12" s="1"/>
  <c r="Q1380" i="12" a="1"/>
  <c r="Q1380" i="12" s="1"/>
  <c r="Q1381" i="12" a="1"/>
  <c r="Q1381" i="12" s="1"/>
  <c r="Q1382" i="12" a="1"/>
  <c r="Q1382" i="12"/>
  <c r="Q1383" i="12" a="1"/>
  <c r="Q1383" i="12" s="1"/>
  <c r="Q1384" i="12" a="1"/>
  <c r="Q1384" i="12" s="1"/>
  <c r="Q1385" i="12" a="1"/>
  <c r="Q1385" i="12" s="1"/>
  <c r="Q1386" i="12" a="1"/>
  <c r="Q1386" i="12" s="1"/>
  <c r="Q1387" i="12" a="1"/>
  <c r="Q1387" i="12" s="1"/>
  <c r="Q1388" i="12" a="1"/>
  <c r="Q1388" i="12" s="1"/>
  <c r="Q1389" i="12" a="1"/>
  <c r="Q1389" i="12" s="1"/>
  <c r="Q1390" i="12" a="1"/>
  <c r="Q1390" i="12"/>
  <c r="Q1391" i="12" a="1"/>
  <c r="Q1391" i="12"/>
  <c r="Q1392" i="12" a="1"/>
  <c r="Q1392" i="12" s="1"/>
  <c r="Q1393" i="12" a="1"/>
  <c r="Q1393" i="12" s="1"/>
  <c r="Q1394" i="12" a="1"/>
  <c r="Q1394" i="12" s="1"/>
  <c r="Q1395" i="12" a="1"/>
  <c r="Q1395" i="12" s="1"/>
  <c r="Q1396" i="12" a="1"/>
  <c r="Q1396" i="12" s="1"/>
  <c r="Q1397" i="12" a="1"/>
  <c r="Q1397" i="12" s="1"/>
  <c r="Q1398" i="12" a="1"/>
  <c r="Q1398" i="12"/>
  <c r="Q1399" i="12" a="1"/>
  <c r="Q1399" i="12"/>
  <c r="Q1400" i="12" a="1"/>
  <c r="Q1400" i="12"/>
  <c r="Q1401" i="12" a="1"/>
  <c r="Q1401" i="12" s="1"/>
  <c r="Q1402" i="12" a="1"/>
  <c r="Q1402" i="12" s="1"/>
  <c r="Q1403" i="12" a="1"/>
  <c r="Q1403" i="12" s="1"/>
  <c r="Q1404" i="12" a="1"/>
  <c r="Q1404" i="12"/>
  <c r="Q1405" i="12" a="1"/>
  <c r="Q1405" i="12" s="1"/>
  <c r="Q1406" i="12" a="1"/>
  <c r="Q1406" i="12" s="1"/>
  <c r="Q1407" i="12" a="1"/>
  <c r="Q1407" i="12" s="1"/>
  <c r="Q1408" i="12" a="1"/>
  <c r="Q1408" i="12" s="1"/>
  <c r="Q1409" i="12" a="1"/>
  <c r="Q1409" i="12" s="1"/>
  <c r="Q1410" i="12" a="1"/>
  <c r="Q1410" i="12" s="1"/>
  <c r="Q1411" i="12" a="1"/>
  <c r="Q1411" i="12" s="1"/>
  <c r="Q1412" i="12" a="1"/>
  <c r="Q1412" i="12" s="1"/>
  <c r="Q1413" i="12" a="1"/>
  <c r="Q1413" i="12" s="1"/>
  <c r="Q1414" i="12" a="1"/>
  <c r="Q1414" i="12"/>
  <c r="Q1415" i="12" a="1"/>
  <c r="Q1415" i="12" s="1"/>
  <c r="Q1416" i="12" a="1"/>
  <c r="Q1416" i="12"/>
  <c r="Q1417" i="12" a="1"/>
  <c r="Q1417" i="12" s="1"/>
  <c r="Q1418" i="12" a="1"/>
  <c r="Q1418" i="12" s="1"/>
  <c r="Q1419" i="12" a="1"/>
  <c r="Q1419" i="12" s="1"/>
  <c r="Q1420" i="12" a="1"/>
  <c r="Q1420" i="12" s="1"/>
  <c r="Q1421" i="12" a="1"/>
  <c r="Q1421" i="12" s="1"/>
  <c r="Q1422" i="12" a="1"/>
  <c r="Q1422" i="12"/>
  <c r="Q1423" i="12" a="1"/>
  <c r="Q1423" i="12"/>
  <c r="Q1424" i="12" a="1"/>
  <c r="Q1424" i="12" s="1"/>
  <c r="Q1425" i="12" a="1"/>
  <c r="Q1425" i="12" s="1"/>
  <c r="Q1426" i="12" a="1"/>
  <c r="Q1426" i="12" s="1"/>
  <c r="Q1427" i="12" a="1"/>
  <c r="Q1427" i="12" s="1"/>
  <c r="Q1428" i="12" a="1"/>
  <c r="Q1428" i="12" s="1"/>
  <c r="Q1429" i="12" a="1"/>
  <c r="Q1429" i="12" s="1"/>
  <c r="Q1430" i="12" a="1"/>
  <c r="Q1430" i="12" s="1"/>
  <c r="Q1431" i="12" a="1"/>
  <c r="Q1431" i="12"/>
  <c r="Q1432" i="12" a="1"/>
  <c r="Q1432" i="12"/>
  <c r="Q1433" i="12" a="1"/>
  <c r="Q1433" i="12" s="1"/>
  <c r="Q1434" i="12" a="1"/>
  <c r="Q1434" i="12" s="1"/>
  <c r="Q1435" i="12" a="1"/>
  <c r="Q1435" i="12" s="1"/>
  <c r="Q1436" i="12" a="1"/>
  <c r="Q1436" i="12" s="1"/>
  <c r="Q1437" i="12" a="1"/>
  <c r="Q1437" i="12" s="1"/>
  <c r="Q1438" i="12" a="1"/>
  <c r="Q1438" i="12" s="1"/>
  <c r="Q1439" i="12" a="1"/>
  <c r="Q1439" i="12" s="1"/>
  <c r="Q1440" i="12" a="1"/>
  <c r="Q1440" i="12"/>
  <c r="Q1441" i="12" a="1"/>
  <c r="Q1441" i="12" s="1"/>
  <c r="Q1442" i="12" a="1"/>
  <c r="Q1442" i="12" s="1"/>
  <c r="Q1443" i="12" a="1"/>
  <c r="Q1443" i="12" s="1"/>
  <c r="Q1444" i="12" a="1"/>
  <c r="Q1444" i="12" s="1"/>
  <c r="Q1445" i="12" a="1"/>
  <c r="Q1445" i="12" s="1"/>
  <c r="Q1446" i="12" a="1"/>
  <c r="Q1446" i="12"/>
  <c r="Q1447" i="12" a="1"/>
  <c r="Q1447" i="12" s="1"/>
  <c r="Q1448" i="12" a="1"/>
  <c r="Q1448" i="12" s="1"/>
  <c r="Q1449" i="12" a="1"/>
  <c r="Q1449" i="12" s="1"/>
  <c r="Q1450" i="12" a="1"/>
  <c r="Q1450" i="12" s="1"/>
  <c r="Q1451" i="12" a="1"/>
  <c r="Q1451" i="12" s="1"/>
  <c r="Q1452" i="12" a="1"/>
  <c r="Q1452" i="12" s="1"/>
  <c r="Q1453" i="12" a="1"/>
  <c r="Q1453" i="12" s="1"/>
  <c r="Q1454" i="12" a="1"/>
  <c r="Q1454" i="12"/>
  <c r="Q1455" i="12" a="1"/>
  <c r="Q1455" i="12"/>
  <c r="Q1456" i="12" a="1"/>
  <c r="Q1456" i="12" s="1"/>
  <c r="Q1457" i="12" a="1"/>
  <c r="Q1457" i="12" s="1"/>
  <c r="Q1458" i="12" a="1"/>
  <c r="Q1458" i="12" s="1"/>
  <c r="Q1459" i="12" a="1"/>
  <c r="Q1459" i="12" s="1"/>
  <c r="Q1460" i="12" a="1"/>
  <c r="Q1460" i="12" s="1"/>
  <c r="Q1461" i="12" a="1"/>
  <c r="Q1461" i="12" s="1"/>
  <c r="Q1462" i="12" a="1"/>
  <c r="Q1462" i="12" s="1"/>
  <c r="Q1463" i="12" a="1"/>
  <c r="Q1463" i="12"/>
  <c r="Q1464" i="12" a="1"/>
  <c r="Q1464" i="12"/>
  <c r="Q1465" i="12" a="1"/>
  <c r="Q1465" i="12" s="1"/>
  <c r="Q1466" i="12" a="1"/>
  <c r="Q1466" i="12" s="1"/>
  <c r="Q1467" i="12" a="1"/>
  <c r="Q1467" i="12" s="1"/>
  <c r="Q1468" i="12" a="1"/>
  <c r="Q1468" i="12" s="1"/>
  <c r="Q1469" i="12" a="1"/>
  <c r="Q1469" i="12" s="1"/>
  <c r="Q1470" i="12" a="1"/>
  <c r="Q1470" i="12" s="1"/>
  <c r="Q1471" i="12" a="1"/>
  <c r="Q1471" i="12" s="1"/>
  <c r="Q1472" i="12" a="1"/>
  <c r="Q1472" i="12"/>
  <c r="Q1473" i="12" a="1"/>
  <c r="Q1473" i="12" s="1"/>
  <c r="Q1474" i="12" a="1"/>
  <c r="Q1474" i="12"/>
  <c r="Q1475" i="12" a="1"/>
  <c r="Q1475" i="12" s="1"/>
  <c r="Q1476" i="12" a="1"/>
  <c r="Q1476" i="12" s="1"/>
  <c r="Q1477" i="12" a="1"/>
  <c r="Q1477" i="12" s="1"/>
  <c r="Q1478" i="12" a="1"/>
  <c r="Q1478" i="12"/>
  <c r="Q1479" i="12" a="1"/>
  <c r="Q1479" i="12" s="1"/>
  <c r="Q1480" i="12" a="1"/>
  <c r="Q1480" i="12" s="1"/>
  <c r="Q1481" i="12" a="1"/>
  <c r="Q1481" i="12" s="1"/>
  <c r="Q1482" i="12" a="1"/>
  <c r="Q1482" i="12" s="1"/>
  <c r="Q1483" i="12" a="1"/>
  <c r="Q1483" i="12"/>
  <c r="Q1484" i="12" a="1"/>
  <c r="Q1484" i="12" s="1"/>
  <c r="Q1485" i="12" a="1"/>
  <c r="Q1485" i="12" s="1"/>
  <c r="Q1486" i="12" a="1"/>
  <c r="Q1486" i="12"/>
  <c r="Q1487" i="12" a="1"/>
  <c r="Q1487" i="12"/>
  <c r="Q1488" i="12" a="1"/>
  <c r="Q1488" i="12" s="1"/>
  <c r="Q1489" i="12" a="1"/>
  <c r="Q1489" i="12" s="1"/>
  <c r="Q1490" i="12" a="1"/>
  <c r="Q1490" i="12" s="1"/>
  <c r="Q1491" i="12" a="1"/>
  <c r="Q1491" i="12" s="1"/>
  <c r="Q1492" i="12" a="1"/>
  <c r="Q1492" i="12" s="1"/>
  <c r="Q1493" i="12" a="1"/>
  <c r="Q1493" i="12" s="1"/>
  <c r="Q1494" i="12" a="1"/>
  <c r="Q1494" i="12" s="1"/>
  <c r="Q1495" i="12" a="1"/>
  <c r="Q1495" i="12"/>
  <c r="Q1496" i="12" a="1"/>
  <c r="Q1496" i="12"/>
  <c r="Q1497" i="12" a="1"/>
  <c r="Q1497" i="12" s="1"/>
  <c r="Q1498" i="12" a="1"/>
  <c r="Q1498" i="12" s="1"/>
  <c r="Q1499" i="12" a="1"/>
  <c r="Q1499" i="12" s="1"/>
  <c r="Q1500" i="12" a="1"/>
  <c r="Q1500" i="12" s="1"/>
  <c r="Q1501" i="12" a="1"/>
  <c r="Q1501" i="12" s="1"/>
  <c r="Q1502" i="12" a="1"/>
  <c r="Q1502" i="12" s="1"/>
  <c r="Q1503" i="12" a="1"/>
  <c r="Q1503" i="12" s="1"/>
  <c r="Q1504" i="12" a="1"/>
  <c r="Q1504" i="12"/>
  <c r="Q1505" i="12" a="1"/>
  <c r="Q1505" i="12" s="1"/>
  <c r="Q1506" i="12" a="1"/>
  <c r="Q1506" i="12"/>
  <c r="Q1507" i="12" a="1"/>
  <c r="Q1507" i="12" s="1"/>
  <c r="Q1508" i="12" a="1"/>
  <c r="Q1508" i="12" s="1"/>
  <c r="Q1509" i="12" a="1"/>
  <c r="Q1509" i="12" s="1"/>
  <c r="Q1510" i="12" a="1"/>
  <c r="Q1510" i="12"/>
  <c r="Q1511" i="12" a="1"/>
  <c r="Q1511" i="12" s="1"/>
  <c r="Q1512" i="12" a="1"/>
  <c r="Q1512" i="12" s="1"/>
  <c r="Q1513" i="12" a="1"/>
  <c r="Q1513" i="12" s="1"/>
  <c r="Q1514" i="12" a="1"/>
  <c r="Q1514" i="12" s="1"/>
  <c r="Q1515" i="12" a="1"/>
  <c r="Q1515" i="12" s="1"/>
  <c r="Q1516" i="12" a="1"/>
  <c r="Q1516" i="12" s="1"/>
  <c r="Q1517" i="12" a="1"/>
  <c r="Q1517" i="12" s="1"/>
  <c r="Q1518" i="12" a="1"/>
  <c r="Q1518" i="12"/>
  <c r="Q1519" i="12" a="1"/>
  <c r="Q1519" i="12"/>
  <c r="Q1520" i="12" a="1"/>
  <c r="Q1520" i="12" s="1"/>
  <c r="Q1521" i="12" a="1"/>
  <c r="Q1521" i="12" s="1"/>
  <c r="Q1522" i="12" a="1"/>
  <c r="Q1522" i="12" s="1"/>
  <c r="Q1523" i="12" a="1"/>
  <c r="Q1523" i="12" s="1"/>
  <c r="Q1524" i="12" a="1"/>
  <c r="Q1524" i="12"/>
  <c r="Q1525" i="12" a="1"/>
  <c r="Q1525" i="12" s="1"/>
  <c r="Q1526" i="12" a="1"/>
  <c r="Q1526" i="12" s="1"/>
  <c r="Q1527" i="12" a="1"/>
  <c r="Q1527" i="12"/>
  <c r="Q1528" i="12" a="1"/>
  <c r="Q1528" i="12"/>
  <c r="Q1529" i="12" a="1"/>
  <c r="Q1529" i="12" s="1"/>
  <c r="Q1530" i="12" a="1"/>
  <c r="Q1530" i="12" s="1"/>
  <c r="Q1531" i="12" a="1"/>
  <c r="Q1531" i="12" s="1"/>
  <c r="Q1532" i="12" a="1"/>
  <c r="Q1532" i="12" s="1"/>
  <c r="Q1533" i="12" a="1"/>
  <c r="Q1533" i="12" s="1"/>
  <c r="Q1534" i="12" a="1"/>
  <c r="Q1534" i="12" s="1"/>
  <c r="Q1535" i="12" a="1"/>
  <c r="Q1535" i="12" s="1"/>
  <c r="Q1536" i="12" a="1"/>
  <c r="Q1536" i="12"/>
  <c r="Q1537" i="12" a="1"/>
  <c r="Q1537" i="12" s="1"/>
  <c r="Q1538" i="12" a="1"/>
  <c r="Q1538" i="12" s="1"/>
  <c r="Q1539" i="12" a="1"/>
  <c r="Q1539" i="12" s="1"/>
  <c r="Q1540" i="12" a="1"/>
  <c r="Q1540" i="12" s="1"/>
  <c r="Q1541" i="12" a="1"/>
  <c r="Q1541" i="12" s="1"/>
  <c r="Q1542" i="12" a="1"/>
  <c r="Q1542" i="12"/>
  <c r="Q1543" i="12" a="1"/>
  <c r="Q1543" i="12" s="1"/>
  <c r="Q1544" i="12" a="1"/>
  <c r="Q1544" i="12" s="1"/>
  <c r="Q1545" i="12" a="1"/>
  <c r="Q1545" i="12" s="1"/>
  <c r="Q1546" i="12" a="1"/>
  <c r="Q1546" i="12" s="1"/>
  <c r="Q1547" i="12" a="1"/>
  <c r="Q1547" i="12"/>
  <c r="Q1548" i="12" a="1"/>
  <c r="Q1548" i="12" s="1"/>
  <c r="Q1549" i="12" a="1"/>
  <c r="Q1549" i="12" s="1"/>
  <c r="Q1550" i="12" a="1"/>
  <c r="Q1550" i="12" s="1"/>
  <c r="Q1551" i="12" a="1"/>
  <c r="Q1551" i="12" s="1"/>
  <c r="Q1552" i="12" a="1"/>
  <c r="Q1552" i="12" s="1"/>
  <c r="Q1553" i="12" a="1"/>
  <c r="Q1553" i="12" s="1"/>
  <c r="Q1554" i="12" a="1"/>
  <c r="Q1554" i="12" s="1"/>
  <c r="Q1555" i="12" a="1"/>
  <c r="Q1555" i="12" s="1"/>
  <c r="Q1556" i="12" a="1"/>
  <c r="Q1556" i="12" s="1"/>
  <c r="Q1557" i="12" a="1"/>
  <c r="Q1557" i="12" s="1"/>
  <c r="Q1558" i="12" a="1"/>
  <c r="Q1558" i="12" s="1"/>
  <c r="Q1559" i="12" a="1"/>
  <c r="Q1559" i="12" s="1"/>
  <c r="Q1560" i="12" a="1"/>
  <c r="Q1560" i="12" s="1"/>
  <c r="Q1561" i="12" a="1"/>
  <c r="Q1561" i="12" s="1"/>
  <c r="Q1562" i="12" a="1"/>
  <c r="Q1562" i="12" s="1"/>
  <c r="Q1563" i="12" a="1"/>
  <c r="Q1563" i="12"/>
  <c r="Q1564" i="12" a="1"/>
  <c r="Q1564" i="12" s="1"/>
  <c r="Q1565" i="12" a="1"/>
  <c r="Q1565" i="12" s="1"/>
  <c r="Q1566" i="12" a="1"/>
  <c r="Q1566" i="12" s="1"/>
  <c r="Q1567" i="12" a="1"/>
  <c r="Q1567" i="12" s="1"/>
  <c r="Q1568" i="12" a="1"/>
  <c r="Q1568" i="12" s="1"/>
  <c r="Q1569" i="12" a="1"/>
  <c r="Q1569" i="12" s="1"/>
  <c r="Q1570" i="12" a="1"/>
  <c r="Q1570" i="12" s="1"/>
  <c r="Q1571" i="12" a="1"/>
  <c r="Q1571" i="12"/>
  <c r="Q1572" i="12" a="1"/>
  <c r="Q1572" i="12" s="1"/>
  <c r="Q1573" i="12" a="1"/>
  <c r="Q1573" i="12" s="1"/>
  <c r="Q1574" i="12" a="1"/>
  <c r="Q1574" i="12" s="1"/>
  <c r="Q1575" i="12" a="1"/>
  <c r="Q1575" i="12"/>
  <c r="Q1576" i="12" a="1"/>
  <c r="Q1576" i="12" s="1"/>
  <c r="Q1577" i="12" a="1"/>
  <c r="Q1577" i="12" s="1"/>
  <c r="Q1578" i="12" a="1"/>
  <c r="Q1578" i="12" s="1"/>
  <c r="Q1579" i="12" a="1"/>
  <c r="Q1579" i="12"/>
  <c r="Q1580" i="12" a="1"/>
  <c r="Q1580" i="12" s="1"/>
  <c r="Q1581" i="12" a="1"/>
  <c r="Q1581" i="12" s="1"/>
  <c r="Q1582" i="12" a="1"/>
  <c r="Q1582" i="12" s="1"/>
  <c r="Q1583" i="12" a="1"/>
  <c r="Q1583" i="12" s="1"/>
  <c r="Q1584" i="12" a="1"/>
  <c r="Q1584" i="12" s="1"/>
  <c r="Q1585" i="12" a="1"/>
  <c r="Q1585" i="12" s="1"/>
  <c r="Q1586" i="12" a="1"/>
  <c r="Q1586" i="12" s="1"/>
  <c r="Q1587" i="12" a="1"/>
  <c r="Q1587" i="12" s="1"/>
  <c r="Q1588" i="12" a="1"/>
  <c r="Q1588" i="12" s="1"/>
  <c r="Q1589" i="12" a="1"/>
  <c r="Q1589" i="12" s="1"/>
  <c r="Q1590" i="12" a="1"/>
  <c r="Q1590" i="12" s="1"/>
  <c r="Q1591" i="12" a="1"/>
  <c r="Q1591" i="12" s="1"/>
  <c r="Q1592" i="12" a="1"/>
  <c r="Q1592" i="12" s="1"/>
  <c r="Q1593" i="12" a="1"/>
  <c r="Q1593" i="12" s="1"/>
  <c r="Q1594" i="12" a="1"/>
  <c r="Q1594" i="12" s="1"/>
  <c r="Q1595" i="12" a="1"/>
  <c r="Q1595" i="12"/>
  <c r="Q1596" i="12" a="1"/>
  <c r="Q1596" i="12" s="1"/>
  <c r="Q1597" i="12" a="1"/>
  <c r="Q1597" i="12" s="1"/>
  <c r="Q1598" i="12" a="1"/>
  <c r="Q1598" i="12" s="1"/>
  <c r="Q1599" i="12" a="1"/>
  <c r="Q1599" i="12" s="1"/>
  <c r="Q1600" i="12" a="1"/>
  <c r="Q1600" i="12" s="1"/>
  <c r="Q1601" i="12" a="1"/>
  <c r="Q1601" i="12" s="1"/>
  <c r="Q1602" i="12" a="1"/>
  <c r="Q1602" i="12" s="1"/>
  <c r="Q1603" i="12" a="1"/>
  <c r="Q1603" i="12"/>
  <c r="Q1604" i="12" a="1"/>
  <c r="Q1604" i="12" s="1"/>
  <c r="Q1605" i="12" a="1"/>
  <c r="Q1605" i="12" s="1"/>
  <c r="Q1606" i="12" a="1"/>
  <c r="Q1606" i="12" s="1"/>
  <c r="Q1607" i="12" a="1"/>
  <c r="Q1607" i="12"/>
  <c r="Q1608" i="12" a="1"/>
  <c r="Q1608" i="12" s="1"/>
  <c r="Q1609" i="12" a="1"/>
  <c r="Q1609" i="12" s="1"/>
  <c r="Q1610" i="12" a="1"/>
  <c r="Q1610" i="12" s="1"/>
  <c r="Q1611" i="12" a="1"/>
  <c r="Q1611" i="12"/>
  <c r="Q1612" i="12" a="1"/>
  <c r="Q1612" i="12" s="1"/>
  <c r="Q1613" i="12" a="1"/>
  <c r="Q1613" i="12" s="1"/>
  <c r="Q1614" i="12" a="1"/>
  <c r="Q1614" i="12" s="1"/>
  <c r="Q1615" i="12" a="1"/>
  <c r="Q1615" i="12" s="1"/>
  <c r="Q1616" i="12" a="1"/>
  <c r="Q1616" i="12" s="1"/>
  <c r="Q1617" i="12" a="1"/>
  <c r="Q1617" i="12" s="1"/>
  <c r="Q1618" i="12" a="1"/>
  <c r="Q1618" i="12" s="1"/>
  <c r="Q1619" i="12" a="1"/>
  <c r="Q1619" i="12" s="1"/>
  <c r="Q1620" i="12" a="1"/>
  <c r="Q1620" i="12" s="1"/>
  <c r="Q1621" i="12" a="1"/>
  <c r="Q1621" i="12" s="1"/>
  <c r="Q1622" i="12" a="1"/>
  <c r="Q1622" i="12" s="1"/>
  <c r="Q1623" i="12" a="1"/>
  <c r="Q1623" i="12" s="1"/>
  <c r="Q1624" i="12" a="1"/>
  <c r="Q1624" i="12" s="1"/>
  <c r="Q1625" i="12" a="1"/>
  <c r="Q1625" i="12" s="1"/>
  <c r="Q1626" i="12" a="1"/>
  <c r="Q1626" i="12" s="1"/>
  <c r="Q1627" i="12" a="1"/>
  <c r="Q1627" i="12"/>
  <c r="Q1628" i="12" a="1"/>
  <c r="Q1628" i="12" s="1"/>
  <c r="Q1629" i="12" a="1"/>
  <c r="Q1629" i="12" s="1"/>
  <c r="Q1630" i="12" a="1"/>
  <c r="Q1630" i="12" s="1"/>
  <c r="Q1631" i="12" a="1"/>
  <c r="Q1631" i="12" s="1"/>
  <c r="Q1632" i="12" a="1"/>
  <c r="Q1632" i="12" s="1"/>
  <c r="Q1633" i="12" a="1"/>
  <c r="Q1633" i="12" s="1"/>
  <c r="Q1634" i="12" a="1"/>
  <c r="Q1634" i="12" s="1"/>
  <c r="Q1635" i="12" a="1"/>
  <c r="Q1635" i="12"/>
  <c r="Q1636" i="12" a="1"/>
  <c r="Q1636" i="12" s="1"/>
  <c r="Q1637" i="12" a="1"/>
  <c r="Q1637" i="12" s="1"/>
  <c r="Q1638" i="12" a="1"/>
  <c r="Q1638" i="12" s="1"/>
  <c r="Q1639" i="12" a="1"/>
  <c r="Q1639" i="12"/>
  <c r="Q1640" i="12" a="1"/>
  <c r="Q1640" i="12" s="1"/>
  <c r="Q1641" i="12" a="1"/>
  <c r="Q1641" i="12" s="1"/>
  <c r="Q1642" i="12" a="1"/>
  <c r="Q1642" i="12" s="1"/>
  <c r="Q1643" i="12" a="1"/>
  <c r="Q1643" i="12"/>
  <c r="Q1644" i="12" a="1"/>
  <c r="Q1644" i="12" s="1"/>
  <c r="Q1645" i="12" a="1"/>
  <c r="Q1645" i="12" s="1"/>
  <c r="Q1646" i="12" a="1"/>
  <c r="Q1646" i="12" s="1"/>
  <c r="Q1647" i="12" a="1"/>
  <c r="Q1647" i="12" s="1"/>
  <c r="Q1648" i="12" a="1"/>
  <c r="Q1648" i="12" s="1"/>
  <c r="Q1649" i="12" a="1"/>
  <c r="Q1649" i="12" s="1"/>
  <c r="Q1650" i="12" a="1"/>
  <c r="Q1650" i="12" s="1"/>
  <c r="Q1651" i="12" a="1"/>
  <c r="Q1651" i="12" s="1"/>
  <c r="Q1652" i="12" a="1"/>
  <c r="Q1652" i="12" s="1"/>
  <c r="Q1653" i="12" a="1"/>
  <c r="Q1653" i="12" s="1"/>
  <c r="Q1654" i="12" a="1"/>
  <c r="Q1654" i="12" s="1"/>
  <c r="Q1655" i="12" a="1"/>
  <c r="Q1655" i="12" s="1"/>
  <c r="Q1656" i="12" a="1"/>
  <c r="Q1656" i="12" s="1"/>
  <c r="Q1657" i="12" a="1"/>
  <c r="Q1657" i="12" s="1"/>
  <c r="Q1658" i="12" a="1"/>
  <c r="Q1658" i="12" s="1"/>
  <c r="Q1659" i="12" a="1"/>
  <c r="Q1659" i="12"/>
  <c r="Q1660" i="12" a="1"/>
  <c r="Q1660" i="12" s="1"/>
  <c r="Q1661" i="12" a="1"/>
  <c r="Q1661" i="12" s="1"/>
  <c r="Q1662" i="12" a="1"/>
  <c r="Q1662" i="12" s="1"/>
  <c r="Q1663" i="12" a="1"/>
  <c r="Q1663" i="12" s="1"/>
  <c r="Q1664" i="12" a="1"/>
  <c r="Q1664" i="12" s="1"/>
  <c r="Q1665" i="12" a="1"/>
  <c r="Q1665" i="12" s="1"/>
  <c r="Q1666" i="12" a="1"/>
  <c r="Q1666" i="12" s="1"/>
  <c r="Q1667" i="12" a="1"/>
  <c r="Q1667" i="12"/>
  <c r="Q1668" i="12" a="1"/>
  <c r="Q1668" i="12" s="1"/>
  <c r="Q1669" i="12" a="1"/>
  <c r="Q1669" i="12" s="1"/>
  <c r="Q1670" i="12" a="1"/>
  <c r="Q1670" i="12" s="1"/>
  <c r="Q1671" i="12" a="1"/>
  <c r="Q1671" i="12"/>
  <c r="Q1672" i="12" a="1"/>
  <c r="Q1672" i="12" s="1"/>
  <c r="Q1673" i="12" a="1"/>
  <c r="Q1673" i="12" s="1"/>
  <c r="Q1674" i="12" a="1"/>
  <c r="Q1674" i="12" s="1"/>
  <c r="Q1675" i="12" a="1"/>
  <c r="Q1675" i="12"/>
  <c r="Q1676" i="12" a="1"/>
  <c r="Q1676" i="12" s="1"/>
  <c r="Q1677" i="12" a="1"/>
  <c r="Q1677" i="12" s="1"/>
  <c r="Q1678" i="12" a="1"/>
  <c r="Q1678" i="12" s="1"/>
  <c r="Q1679" i="12" a="1"/>
  <c r="Q1679" i="12" s="1"/>
  <c r="Q1680" i="12" a="1"/>
  <c r="Q1680" i="12" s="1"/>
  <c r="Q1681" i="12" a="1"/>
  <c r="Q1681" i="12" s="1"/>
  <c r="Q1682" i="12" a="1"/>
  <c r="Q1682" i="12" s="1"/>
  <c r="Q1683" i="12" a="1"/>
  <c r="Q1683" i="12" s="1"/>
  <c r="Q1684" i="12" a="1"/>
  <c r="Q1684" i="12" s="1"/>
  <c r="Q1685" i="12" a="1"/>
  <c r="Q1685" i="12" s="1"/>
  <c r="Q1686" i="12" a="1"/>
  <c r="Q1686" i="12" s="1"/>
  <c r="Q1687" i="12" a="1"/>
  <c r="Q1687" i="12" s="1"/>
  <c r="Q1688" i="12" a="1"/>
  <c r="Q1688" i="12" s="1"/>
  <c r="Q1689" i="12" a="1"/>
  <c r="Q1689" i="12" s="1"/>
  <c r="Q1690" i="12" a="1"/>
  <c r="Q1690" i="12" s="1"/>
  <c r="Q1691" i="12" a="1"/>
  <c r="Q1691" i="12"/>
  <c r="Q1692" i="12" a="1"/>
  <c r="Q1692" i="12" s="1"/>
  <c r="Q1693" i="12" a="1"/>
  <c r="Q1693" i="12" s="1"/>
  <c r="Q1694" i="12" a="1"/>
  <c r="Q1694" i="12" s="1"/>
  <c r="Q1695" i="12" a="1"/>
  <c r="Q1695" i="12" s="1"/>
  <c r="Q1696" i="12" a="1"/>
  <c r="Q1696" i="12" s="1"/>
  <c r="Q1697" i="12" a="1"/>
  <c r="Q1697" i="12" s="1"/>
  <c r="Q1698" i="12" a="1"/>
  <c r="Q1698" i="12" s="1"/>
  <c r="Q1699" i="12" a="1"/>
  <c r="Q1699" i="12"/>
  <c r="Q1700" i="12" a="1"/>
  <c r="Q1700" i="12" s="1"/>
  <c r="Q1701" i="12" a="1"/>
  <c r="Q1701" i="12" s="1"/>
  <c r="Q1702" i="12" a="1"/>
  <c r="Q1702" i="12" s="1"/>
  <c r="Q1703" i="12" a="1"/>
  <c r="Q1703" i="12"/>
  <c r="Q1704" i="12" a="1"/>
  <c r="Q1704" i="12" s="1"/>
  <c r="Q1705" i="12" a="1"/>
  <c r="Q1705" i="12" s="1"/>
  <c r="Q1706" i="12" a="1"/>
  <c r="Q1706" i="12" s="1"/>
  <c r="Q1707" i="12" a="1"/>
  <c r="Q1707" i="12"/>
  <c r="Q1708" i="12" a="1"/>
  <c r="Q1708" i="12" s="1"/>
  <c r="Q1709" i="12" a="1"/>
  <c r="Q1709" i="12" s="1"/>
  <c r="Q1710" i="12" a="1"/>
  <c r="Q1710" i="12" s="1"/>
  <c r="Q1711" i="12" a="1"/>
  <c r="Q1711" i="12" s="1"/>
  <c r="Q1712" i="12" a="1"/>
  <c r="Q1712" i="12" s="1"/>
  <c r="Q1713" i="12" a="1"/>
  <c r="Q1713" i="12" s="1"/>
  <c r="Q1714" i="12" a="1"/>
  <c r="Q1714" i="12" s="1"/>
  <c r="Q1715" i="12" a="1"/>
  <c r="Q1715" i="12" s="1"/>
  <c r="Q1716" i="12" a="1"/>
  <c r="Q1716" i="12" s="1"/>
  <c r="Q1717" i="12" a="1"/>
  <c r="Q1717" i="12" s="1"/>
  <c r="Q1718" i="12" a="1"/>
  <c r="Q1718" i="12" s="1"/>
  <c r="Q1719" i="12" a="1"/>
  <c r="Q1719" i="12" s="1"/>
  <c r="Q1720" i="12" a="1"/>
  <c r="Q1720" i="12" s="1"/>
  <c r="Q1721" i="12" a="1"/>
  <c r="Q1721" i="12" s="1"/>
  <c r="Q1722" i="12" a="1"/>
  <c r="Q1722" i="12" s="1"/>
  <c r="Q1723" i="12" a="1"/>
  <c r="Q1723" i="12"/>
  <c r="Q1724" i="12" a="1"/>
  <c r="Q1724" i="12" s="1"/>
  <c r="Q1725" i="12" a="1"/>
  <c r="Q1725" i="12" s="1"/>
  <c r="Q1726" i="12" a="1"/>
  <c r="Q1726" i="12" s="1"/>
  <c r="Q1727" i="12" a="1"/>
  <c r="Q1727" i="12" s="1"/>
  <c r="Q1728" i="12" a="1"/>
  <c r="Q1728" i="12" s="1"/>
  <c r="Q1729" i="12" a="1"/>
  <c r="Q1729" i="12" s="1"/>
  <c r="Q1730" i="12" a="1"/>
  <c r="Q1730" i="12" s="1"/>
  <c r="Q1731" i="12" a="1"/>
  <c r="Q1731" i="12"/>
  <c r="Q1732" i="12" a="1"/>
  <c r="Q1732" i="12" s="1"/>
  <c r="Q1733" i="12" a="1"/>
  <c r="Q1733" i="12" s="1"/>
  <c r="Q1734" i="12" a="1"/>
  <c r="Q1734" i="12" s="1"/>
  <c r="Q1735" i="12" a="1"/>
  <c r="Q1735" i="12"/>
  <c r="Q1736" i="12" a="1"/>
  <c r="Q1736" i="12" s="1"/>
  <c r="Q1737" i="12" a="1"/>
  <c r="Q1737" i="12" s="1"/>
  <c r="Q1738" i="12" a="1"/>
  <c r="Q1738" i="12" s="1"/>
  <c r="Q1739" i="12" a="1"/>
  <c r="Q1739" i="12"/>
  <c r="Q1740" i="12" a="1"/>
  <c r="Q1740" i="12" s="1"/>
  <c r="Q1741" i="12" a="1"/>
  <c r="Q1741" i="12" s="1"/>
  <c r="Q1742" i="12" a="1"/>
  <c r="Q1742" i="12" s="1"/>
  <c r="Q1743" i="12" a="1"/>
  <c r="Q1743" i="12" s="1"/>
  <c r="Q1744" i="12" a="1"/>
  <c r="Q1744" i="12" s="1"/>
  <c r="Q1745" i="12" a="1"/>
  <c r="Q1745" i="12" s="1"/>
  <c r="Q1746" i="12" a="1"/>
  <c r="Q1746" i="12" s="1"/>
  <c r="Q1747" i="12" a="1"/>
  <c r="Q1747" i="12" s="1"/>
  <c r="Q1748" i="12" a="1"/>
  <c r="Q1748" i="12" s="1"/>
  <c r="Q1749" i="12" a="1"/>
  <c r="Q1749" i="12" s="1"/>
  <c r="Q1750" i="12" a="1"/>
  <c r="Q1750" i="12" s="1"/>
  <c r="Q1751" i="12" a="1"/>
  <c r="Q1751" i="12" s="1"/>
  <c r="Q1752" i="12" a="1"/>
  <c r="Q1752" i="12" s="1"/>
  <c r="Q1753" i="12" a="1"/>
  <c r="Q1753" i="12" s="1"/>
  <c r="Q1754" i="12" a="1"/>
  <c r="Q1754" i="12" s="1"/>
  <c r="Q1755" i="12" a="1"/>
  <c r="Q1755" i="12"/>
  <c r="Q1756" i="12" a="1"/>
  <c r="Q1756" i="12" s="1"/>
  <c r="Q1757" i="12" a="1"/>
  <c r="Q1757" i="12" s="1"/>
  <c r="Q1758" i="12" a="1"/>
  <c r="Q1758" i="12" s="1"/>
  <c r="Q1759" i="12" a="1"/>
  <c r="Q1759" i="12" s="1"/>
  <c r="Q1760" i="12" a="1"/>
  <c r="Q1760" i="12" s="1"/>
  <c r="Q1761" i="12" a="1"/>
  <c r="Q1761" i="12" s="1"/>
  <c r="Q1762" i="12" a="1"/>
  <c r="Q1762" i="12" s="1"/>
  <c r="Q1763" i="12" a="1"/>
  <c r="Q1763" i="12"/>
  <c r="Q1764" i="12" a="1"/>
  <c r="Q1764" i="12" s="1"/>
  <c r="Q1765" i="12" a="1"/>
  <c r="Q1765" i="12" s="1"/>
  <c r="Q1766" i="12" a="1"/>
  <c r="Q1766" i="12" s="1"/>
  <c r="Q1767" i="12" a="1"/>
  <c r="Q1767" i="12"/>
  <c r="Q1768" i="12" a="1"/>
  <c r="Q1768" i="12" s="1"/>
  <c r="Q1769" i="12" a="1"/>
  <c r="Q1769" i="12" s="1"/>
  <c r="Q1770" i="12" a="1"/>
  <c r="Q1770" i="12" s="1"/>
  <c r="Q1771" i="12" a="1"/>
  <c r="Q1771" i="12"/>
  <c r="Q1772" i="12" a="1"/>
  <c r="Q1772" i="12" s="1"/>
  <c r="Q1773" i="12" a="1"/>
  <c r="Q1773" i="12" s="1"/>
  <c r="Q1774" i="12" a="1"/>
  <c r="Q1774" i="12" s="1"/>
  <c r="Q1775" i="12" a="1"/>
  <c r="Q1775" i="12" s="1"/>
  <c r="Q1776" i="12" a="1"/>
  <c r="Q1776" i="12" s="1"/>
  <c r="Q1777" i="12" a="1"/>
  <c r="Q1777" i="12" s="1"/>
  <c r="Q1778" i="12" a="1"/>
  <c r="Q1778" i="12" s="1"/>
  <c r="Q1779" i="12" a="1"/>
  <c r="Q1779" i="12" s="1"/>
  <c r="Q1780" i="12" a="1"/>
  <c r="Q1780" i="12" s="1"/>
  <c r="Q1781" i="12" a="1"/>
  <c r="Q1781" i="12" s="1"/>
  <c r="Q1782" i="12" a="1"/>
  <c r="Q1782" i="12" s="1"/>
  <c r="Q1783" i="12" a="1"/>
  <c r="Q1783" i="12" s="1"/>
  <c r="Q1784" i="12" a="1"/>
  <c r="Q1784" i="12" s="1"/>
  <c r="Q1785" i="12" a="1"/>
  <c r="Q1785" i="12" s="1"/>
  <c r="Q1786" i="12" a="1"/>
  <c r="Q1786" i="12" s="1"/>
  <c r="Q1787" i="12" a="1"/>
  <c r="Q1787" i="12"/>
  <c r="Q1788" i="12" a="1"/>
  <c r="Q1788" i="12" s="1"/>
  <c r="Q1789" i="12" a="1"/>
  <c r="Q1789" i="12" s="1"/>
  <c r="Q1790" i="12" a="1"/>
  <c r="Q1790" i="12" s="1"/>
  <c r="Q1791" i="12" a="1"/>
  <c r="Q1791" i="12" s="1"/>
  <c r="Q1792" i="12" a="1"/>
  <c r="Q1792" i="12" s="1"/>
  <c r="Q1793" i="12" a="1"/>
  <c r="Q1793" i="12" s="1"/>
  <c r="Q1794" i="12" a="1"/>
  <c r="Q1794" i="12" s="1"/>
  <c r="Q1795" i="12" a="1"/>
  <c r="Q1795" i="12"/>
  <c r="Q1796" i="12" a="1"/>
  <c r="Q1796" i="12" s="1"/>
  <c r="Q1797" i="12" a="1"/>
  <c r="Q1797" i="12" s="1"/>
  <c r="Q1798" i="12" a="1"/>
  <c r="Q1798" i="12" s="1"/>
  <c r="Q1799" i="12" a="1"/>
  <c r="Q1799" i="12"/>
  <c r="Q1800" i="12" a="1"/>
  <c r="Q1800" i="12" s="1"/>
  <c r="Q1801" i="12" a="1"/>
  <c r="Q1801" i="12" s="1"/>
  <c r="Q1802" i="12" a="1"/>
  <c r="Q1802" i="12" s="1"/>
  <c r="Q1803" i="12" a="1"/>
  <c r="Q1803" i="12"/>
  <c r="Q1804" i="12" a="1"/>
  <c r="Q1804" i="12" s="1"/>
  <c r="Q1805" i="12" a="1"/>
  <c r="Q1805" i="12" s="1"/>
  <c r="Q1806" i="12" a="1"/>
  <c r="Q1806" i="12" s="1"/>
  <c r="Q1807" i="12" a="1"/>
  <c r="Q1807" i="12" s="1"/>
  <c r="Q1808" i="12" a="1"/>
  <c r="Q1808" i="12" s="1"/>
  <c r="Q1809" i="12" a="1"/>
  <c r="Q1809" i="12" s="1"/>
  <c r="Q1810" i="12" a="1"/>
  <c r="Q1810" i="12" s="1"/>
  <c r="Q1811" i="12" a="1"/>
  <c r="Q1811" i="12" s="1"/>
  <c r="Q1812" i="12" a="1"/>
  <c r="Q1812" i="12" s="1"/>
  <c r="Q1813" i="12" a="1"/>
  <c r="Q1813" i="12" s="1"/>
  <c r="Q1814" i="12" a="1"/>
  <c r="Q1814" i="12" s="1"/>
  <c r="Q1815" i="12" a="1"/>
  <c r="Q1815" i="12" s="1"/>
  <c r="Q1816" i="12" a="1"/>
  <c r="Q1816" i="12" s="1"/>
  <c r="Q1817" i="12" a="1"/>
  <c r="Q1817" i="12" s="1"/>
  <c r="Q1818" i="12" a="1"/>
  <c r="Q1818" i="12" s="1"/>
  <c r="Q1819" i="12" a="1"/>
  <c r="Q1819" i="12"/>
  <c r="Q1820" i="12" a="1"/>
  <c r="Q1820" i="12" s="1"/>
  <c r="Q1821" i="12" a="1"/>
  <c r="Q1821" i="12" s="1"/>
  <c r="Q1822" i="12" a="1"/>
  <c r="Q1822" i="12" s="1"/>
  <c r="Q1823" i="12" a="1"/>
  <c r="Q1823" i="12" s="1"/>
  <c r="Q1824" i="12" a="1"/>
  <c r="Q1824" i="12" s="1"/>
  <c r="Q1825" i="12" a="1"/>
  <c r="Q1825" i="12" s="1"/>
  <c r="Q1826" i="12" a="1"/>
  <c r="Q1826" i="12" s="1"/>
  <c r="Q1827" i="12" a="1"/>
  <c r="Q1827" i="12"/>
  <c r="Q1828" i="12" a="1"/>
  <c r="Q1828" i="12" s="1"/>
  <c r="Q1829" i="12" a="1"/>
  <c r="Q1829" i="12" s="1"/>
  <c r="Q1830" i="12" a="1"/>
  <c r="Q1830" i="12" s="1"/>
  <c r="Q1831" i="12" a="1"/>
  <c r="Q1831" i="12"/>
  <c r="Q1832" i="12" a="1"/>
  <c r="Q1832" i="12" s="1"/>
  <c r="Q1833" i="12" a="1"/>
  <c r="Q1833" i="12" s="1"/>
  <c r="Q1834" i="12" a="1"/>
  <c r="Q1834" i="12" s="1"/>
  <c r="Q1835" i="12" a="1"/>
  <c r="Q1835" i="12"/>
  <c r="Q1836" i="12" a="1"/>
  <c r="Q1836" i="12" s="1"/>
  <c r="Q1837" i="12" a="1"/>
  <c r="Q1837" i="12" s="1"/>
  <c r="Q1838" i="12" a="1"/>
  <c r="Q1838" i="12" s="1"/>
  <c r="Q1839" i="12" a="1"/>
  <c r="Q1839" i="12" s="1"/>
  <c r="Q1840" i="12" a="1"/>
  <c r="Q1840" i="12" s="1"/>
  <c r="Q1841" i="12" a="1"/>
  <c r="Q1841" i="12" s="1"/>
  <c r="Q1842" i="12" a="1"/>
  <c r="Q1842" i="12" s="1"/>
  <c r="Q1843" i="12" a="1"/>
  <c r="Q1843" i="12" s="1"/>
  <c r="Q1844" i="12" a="1"/>
  <c r="Q1844" i="12" s="1"/>
  <c r="Q1845" i="12" a="1"/>
  <c r="Q1845" i="12" s="1"/>
  <c r="Q1846" i="12" a="1"/>
  <c r="Q1846" i="12" s="1"/>
  <c r="Q1847" i="12" a="1"/>
  <c r="Q1847" i="12" s="1"/>
  <c r="Q1848" i="12" a="1"/>
  <c r="Q1848" i="12" s="1"/>
  <c r="Q1849" i="12" a="1"/>
  <c r="Q1849" i="12" s="1"/>
  <c r="Q1850" i="12" a="1"/>
  <c r="Q1850" i="12" s="1"/>
  <c r="Q1851" i="12" a="1"/>
  <c r="Q1851" i="12"/>
  <c r="Q1852" i="12" a="1"/>
  <c r="Q1852" i="12" s="1"/>
  <c r="Q1853" i="12" a="1"/>
  <c r="Q1853" i="12" s="1"/>
  <c r="Q1854" i="12" a="1"/>
  <c r="Q1854" i="12" s="1"/>
  <c r="Q1855" i="12" a="1"/>
  <c r="Q1855" i="12" s="1"/>
  <c r="Q1856" i="12" a="1"/>
  <c r="Q1856" i="12" s="1"/>
  <c r="Q1857" i="12" a="1"/>
  <c r="Q1857" i="12" s="1"/>
  <c r="Q1858" i="12" a="1"/>
  <c r="Q1858" i="12" s="1"/>
  <c r="Q1859" i="12" a="1"/>
  <c r="Q1859" i="12"/>
  <c r="Q1860" i="12" a="1"/>
  <c r="Q1860" i="12" s="1"/>
  <c r="Q1861" i="12" a="1"/>
  <c r="Q1861" i="12" s="1"/>
  <c r="Q1862" i="12" a="1"/>
  <c r="Q1862" i="12" s="1"/>
  <c r="Q1863" i="12" a="1"/>
  <c r="Q1863" i="12"/>
  <c r="Q1864" i="12" a="1"/>
  <c r="Q1864" i="12" s="1"/>
  <c r="Q1865" i="12" a="1"/>
  <c r="Q1865" i="12" s="1"/>
  <c r="Q1866" i="12" a="1"/>
  <c r="Q1866" i="12" s="1"/>
  <c r="Q1867" i="12" a="1"/>
  <c r="Q1867" i="12"/>
  <c r="Q1868" i="12" a="1"/>
  <c r="Q1868" i="12" s="1"/>
  <c r="Q1869" i="12" a="1"/>
  <c r="Q1869" i="12" s="1"/>
  <c r="Q1870" i="12" a="1"/>
  <c r="Q1870" i="12" s="1"/>
  <c r="Q1871" i="12" a="1"/>
  <c r="Q1871" i="12" s="1"/>
  <c r="Q1872" i="12" a="1"/>
  <c r="Q1872" i="12" s="1"/>
  <c r="Q1873" i="12" a="1"/>
  <c r="Q1873" i="12" s="1"/>
  <c r="Q1874" i="12" a="1"/>
  <c r="Q1874" i="12" s="1"/>
  <c r="Q1875" i="12" a="1"/>
  <c r="Q1875" i="12" s="1"/>
  <c r="Q1876" i="12" a="1"/>
  <c r="Q1876" i="12" s="1"/>
  <c r="Q1877" i="12" a="1"/>
  <c r="Q1877" i="12" s="1"/>
  <c r="Q1878" i="12" a="1"/>
  <c r="Q1878" i="12" s="1"/>
  <c r="Q1879" i="12" a="1"/>
  <c r="Q1879" i="12" s="1"/>
  <c r="Q1880" i="12" a="1"/>
  <c r="Q1880" i="12" s="1"/>
  <c r="Q1881" i="12" a="1"/>
  <c r="Q1881" i="12" s="1"/>
  <c r="Q1882" i="12" a="1"/>
  <c r="Q1882" i="12" s="1"/>
  <c r="Q1883" i="12" a="1"/>
  <c r="Q1883" i="12"/>
  <c r="Q1884" i="12" a="1"/>
  <c r="Q1884" i="12" s="1"/>
  <c r="Q1885" i="12" a="1"/>
  <c r="Q1885" i="12" s="1"/>
  <c r="Q1886" i="12" a="1"/>
  <c r="Q1886" i="12" s="1"/>
  <c r="Q1887" i="12" a="1"/>
  <c r="Q1887" i="12" s="1"/>
  <c r="Q1888" i="12" a="1"/>
  <c r="Q1888" i="12" s="1"/>
  <c r="Q1889" i="12" a="1"/>
  <c r="Q1889" i="12" s="1"/>
  <c r="Q1890" i="12" a="1"/>
  <c r="Q1890" i="12" s="1"/>
  <c r="Q1891" i="12" a="1"/>
  <c r="Q1891" i="12"/>
  <c r="Q1892" i="12" a="1"/>
  <c r="Q1892" i="12" s="1"/>
  <c r="Q1893" i="12" a="1"/>
  <c r="Q1893" i="12" s="1"/>
  <c r="Q1894" i="12" a="1"/>
  <c r="Q1894" i="12" s="1"/>
  <c r="Q1895" i="12" a="1"/>
  <c r="Q1895" i="12"/>
  <c r="Q1896" i="12" a="1"/>
  <c r="Q1896" i="12" s="1"/>
  <c r="Q1897" i="12" a="1"/>
  <c r="Q1897" i="12" s="1"/>
  <c r="Q1898" i="12" a="1"/>
  <c r="Q1898" i="12" s="1"/>
  <c r="Q1899" i="12" a="1"/>
  <c r="Q1899" i="12"/>
  <c r="Q1900" i="12" a="1"/>
  <c r="Q1900" i="12" s="1"/>
  <c r="Q1901" i="12" a="1"/>
  <c r="Q1901" i="12" s="1"/>
  <c r="Q1902" i="12" a="1"/>
  <c r="Q1902" i="12" s="1"/>
  <c r="Q1903" i="12" a="1"/>
  <c r="Q1903" i="12" s="1"/>
  <c r="Q1904" i="12" a="1"/>
  <c r="Q1904" i="12" s="1"/>
  <c r="Q1905" i="12" a="1"/>
  <c r="Q1905" i="12" s="1"/>
  <c r="Q1906" i="12" a="1"/>
  <c r="Q1906" i="12" s="1"/>
  <c r="Q1907" i="12" a="1"/>
  <c r="Q1907" i="12" s="1"/>
  <c r="Q1908" i="12" a="1"/>
  <c r="Q1908" i="12" s="1"/>
  <c r="Q1909" i="12" a="1"/>
  <c r="Q1909" i="12" s="1"/>
  <c r="Q1910" i="12" a="1"/>
  <c r="Q1910" i="12" s="1"/>
  <c r="Q1911" i="12" a="1"/>
  <c r="Q1911" i="12" s="1"/>
  <c r="Q1912" i="12" a="1"/>
  <c r="Q1912" i="12" s="1"/>
  <c r="Q1913" i="12" a="1"/>
  <c r="Q1913" i="12" s="1"/>
  <c r="Q1914" i="12" a="1"/>
  <c r="Q1914" i="12" s="1"/>
  <c r="Q1915" i="12" a="1"/>
  <c r="Q1915" i="12"/>
  <c r="Q1916" i="12" a="1"/>
  <c r="Q1916" i="12" s="1"/>
  <c r="Q1917" i="12" a="1"/>
  <c r="Q1917" i="12" s="1"/>
  <c r="Q1918" i="12" a="1"/>
  <c r="Q1918" i="12" s="1"/>
  <c r="Q1919" i="12" a="1"/>
  <c r="Q1919" i="12" s="1"/>
  <c r="Q1920" i="12" a="1"/>
  <c r="Q1920" i="12" s="1"/>
  <c r="Q1921" i="12" a="1"/>
  <c r="Q1921" i="12" s="1"/>
  <c r="Q1922" i="12" a="1"/>
  <c r="Q1922" i="12" s="1"/>
  <c r="Q1923" i="12" a="1"/>
  <c r="Q1923" i="12"/>
  <c r="Q1924" i="12" a="1"/>
  <c r="Q1924" i="12" s="1"/>
  <c r="Q1925" i="12" a="1"/>
  <c r="Q1925" i="12" s="1"/>
  <c r="Q1926" i="12" a="1"/>
  <c r="Q1926" i="12" s="1"/>
  <c r="Q1927" i="12" a="1"/>
  <c r="Q1927" i="12" s="1"/>
  <c r="Q1928" i="12" a="1"/>
  <c r="Q1928" i="12" s="1"/>
  <c r="Q1929" i="12" a="1"/>
  <c r="Q1929" i="12" s="1"/>
  <c r="Q1930" i="12" a="1"/>
  <c r="Q1930" i="12" s="1"/>
  <c r="Q1931" i="12" a="1"/>
  <c r="Q1931" i="12"/>
  <c r="Q1932" i="12" a="1"/>
  <c r="Q1932" i="12" s="1"/>
  <c r="Q1933" i="12" a="1"/>
  <c r="Q1933" i="12" s="1"/>
  <c r="Q1934" i="12" a="1"/>
  <c r="Q1934" i="12" s="1"/>
  <c r="Q1935" i="12" a="1"/>
  <c r="Q1935" i="12" s="1"/>
  <c r="Q1936" i="12" a="1"/>
  <c r="Q1936" i="12" s="1"/>
  <c r="Q1937" i="12" a="1"/>
  <c r="Q1937" i="12" s="1"/>
  <c r="Q1938" i="12" a="1"/>
  <c r="Q1938" i="12" s="1"/>
  <c r="Q1939" i="12" a="1"/>
  <c r="Q1939" i="12" s="1"/>
  <c r="Q1940" i="12" a="1"/>
  <c r="Q1940" i="12" s="1"/>
  <c r="Q1941" i="12" a="1"/>
  <c r="Q1941" i="12" s="1"/>
  <c r="Q1942" i="12" a="1"/>
  <c r="Q1942" i="12" s="1"/>
  <c r="Q1943" i="12" a="1"/>
  <c r="Q1943" i="12" s="1"/>
  <c r="Q1944" i="12" a="1"/>
  <c r="Q1944" i="12" s="1"/>
  <c r="Q1945" i="12" a="1"/>
  <c r="Q1945" i="12" s="1"/>
  <c r="Q1946" i="12" a="1"/>
  <c r="Q1946" i="12" s="1"/>
  <c r="Q1947" i="12" a="1"/>
  <c r="Q1947" i="12"/>
  <c r="Q1948" i="12" a="1"/>
  <c r="Q1948" i="12" s="1"/>
  <c r="Q1949" i="12" a="1"/>
  <c r="Q1949" i="12" s="1"/>
  <c r="Q1950" i="12" a="1"/>
  <c r="Q1950" i="12" s="1"/>
  <c r="Q1951" i="12" a="1"/>
  <c r="Q1951" i="12" s="1"/>
  <c r="Q1952" i="12" a="1"/>
  <c r="Q1952" i="12" s="1"/>
  <c r="Q1953" i="12" a="1"/>
  <c r="Q1953" i="12" s="1"/>
  <c r="Q1954" i="12" a="1"/>
  <c r="Q1954" i="12" s="1"/>
  <c r="Q1955" i="12" a="1"/>
  <c r="Q1955" i="12"/>
  <c r="Q1956" i="12" a="1"/>
  <c r="Q1956" i="12" s="1"/>
  <c r="Q1957" i="12" a="1"/>
  <c r="Q1957" i="12" s="1"/>
  <c r="Q1958" i="12" a="1"/>
  <c r="Q1958" i="12" s="1"/>
  <c r="Q1959" i="12" a="1"/>
  <c r="Q1959" i="12" s="1"/>
  <c r="Q1960" i="12" a="1"/>
  <c r="Q1960" i="12" s="1"/>
  <c r="Q1961" i="12" a="1"/>
  <c r="Q1961" i="12" s="1"/>
  <c r="Q1962" i="12" a="1"/>
  <c r="Q1962" i="12" s="1"/>
  <c r="Q1963" i="12" a="1"/>
  <c r="Q1963" i="12"/>
  <c r="Q1964" i="12" a="1"/>
  <c r="Q1964" i="12" s="1"/>
  <c r="Q1965" i="12" a="1"/>
  <c r="Q1965" i="12" s="1"/>
  <c r="Q1966" i="12" a="1"/>
  <c r="Q1966" i="12" s="1"/>
  <c r="Q1967" i="12" a="1"/>
  <c r="Q1967" i="12" s="1"/>
  <c r="Q1968" i="12" a="1"/>
  <c r="Q1968" i="12" s="1"/>
  <c r="Q1969" i="12" a="1"/>
  <c r="Q1969" i="12" s="1"/>
  <c r="Q1970" i="12" a="1"/>
  <c r="Q1970" i="12" s="1"/>
  <c r="Q1971" i="12" a="1"/>
  <c r="Q1971" i="12" s="1"/>
  <c r="Q1972" i="12" a="1"/>
  <c r="Q1972" i="12" s="1"/>
  <c r="Q1973" i="12" a="1"/>
  <c r="Q1973" i="12" s="1"/>
  <c r="Q1974" i="12" a="1"/>
  <c r="Q1974" i="12" s="1"/>
  <c r="Q1975" i="12" a="1"/>
  <c r="Q1975" i="12" s="1"/>
  <c r="Q1976" i="12" a="1"/>
  <c r="Q1976" i="12" s="1"/>
  <c r="Q1977" i="12" a="1"/>
  <c r="Q1977" i="12" s="1"/>
  <c r="Q1978" i="12" a="1"/>
  <c r="Q1978" i="12" s="1"/>
  <c r="Q1979" i="12" a="1"/>
  <c r="Q1979" i="12"/>
  <c r="Q1980" i="12" a="1"/>
  <c r="Q1980" i="12" s="1"/>
  <c r="Q1981" i="12" a="1"/>
  <c r="Q1981" i="12" s="1"/>
  <c r="Q1982" i="12" a="1"/>
  <c r="Q1982" i="12" s="1"/>
  <c r="Q1983" i="12" a="1"/>
  <c r="Q1983" i="12"/>
  <c r="Q1984" i="12" a="1"/>
  <c r="Q1984" i="12" s="1"/>
  <c r="Q1985" i="12" a="1"/>
  <c r="Q1985" i="12" s="1"/>
  <c r="Q1986" i="12" a="1"/>
  <c r="Q1986" i="12" s="1"/>
  <c r="Q1987" i="12" a="1"/>
  <c r="Q1987" i="12"/>
  <c r="Q1988" i="12" a="1"/>
  <c r="Q1988" i="12" s="1"/>
  <c r="Q1989" i="12" a="1"/>
  <c r="Q1989" i="12" s="1"/>
  <c r="Q1990" i="12" a="1"/>
  <c r="Q1990" i="12" s="1"/>
  <c r="Q1991" i="12" a="1"/>
  <c r="Q1991" i="12" s="1"/>
  <c r="Q1992" i="12" a="1"/>
  <c r="Q1992" i="12" s="1"/>
  <c r="Q1993" i="12" a="1"/>
  <c r="Q1993" i="12" s="1"/>
  <c r="Q1994" i="12" a="1"/>
  <c r="Q1994" i="12" s="1"/>
  <c r="Q1995" i="12" a="1"/>
  <c r="Q1995" i="12"/>
  <c r="Q1996" i="12" a="1"/>
  <c r="Q1996" i="12" s="1"/>
  <c r="Q1997" i="12" a="1"/>
  <c r="Q1997" i="12" s="1"/>
  <c r="Q1998" i="12" a="1"/>
  <c r="Q1998" i="12" s="1"/>
  <c r="Q1999" i="12" a="1"/>
  <c r="Q1999" i="12" s="1"/>
  <c r="Q2000" i="12" a="1"/>
  <c r="Q2000" i="12" s="1"/>
  <c r="Q2001" i="12" a="1"/>
  <c r="Q2001" i="12" s="1"/>
  <c r="Q2002" i="12" a="1"/>
  <c r="Q2002" i="12" s="1"/>
  <c r="Q2003" i="12" a="1"/>
  <c r="Q2003" i="12"/>
  <c r="Q2004" i="12" a="1"/>
  <c r="Q2004" i="12" s="1"/>
  <c r="Q2005" i="12" a="1"/>
  <c r="Q2005" i="12" s="1"/>
  <c r="Q2006" i="12" a="1"/>
  <c r="Q2006" i="12" s="1"/>
  <c r="Q2007" i="12" a="1"/>
  <c r="Q2007" i="12" s="1"/>
  <c r="Q2008" i="12" a="1"/>
  <c r="Q2008" i="12" s="1"/>
  <c r="Q2009" i="12" a="1"/>
  <c r="Q2009" i="12" s="1"/>
  <c r="Q2010" i="12" a="1"/>
  <c r="Q2010" i="12" s="1"/>
  <c r="Q2011" i="12" a="1"/>
  <c r="Q2011" i="12" s="1"/>
  <c r="Q2012" i="12" a="1"/>
  <c r="Q2012" i="12" s="1"/>
  <c r="Q2013" i="12" a="1"/>
  <c r="Q2013" i="12" s="1"/>
  <c r="Q2014" i="12" a="1"/>
  <c r="Q2014" i="12" s="1"/>
  <c r="Q2015" i="12" a="1"/>
  <c r="Q2015" i="12" s="1"/>
  <c r="Q2016" i="12" a="1"/>
  <c r="Q2016" i="12" s="1"/>
  <c r="Q2017" i="12" a="1"/>
  <c r="Q2017" i="12" s="1"/>
  <c r="Q2018" i="12" a="1"/>
  <c r="Q2018" i="12" s="1"/>
  <c r="Q2019" i="12" a="1"/>
  <c r="Q2019" i="12"/>
  <c r="Q2020" i="12" a="1"/>
  <c r="Q2020" i="12"/>
  <c r="Q2021" i="12" a="1"/>
  <c r="Q2021" i="12" s="1"/>
  <c r="Q2022" i="12" a="1"/>
  <c r="Q2022" i="12" s="1"/>
  <c r="Q2023" i="12" a="1"/>
  <c r="Q2023" i="12" s="1"/>
  <c r="Q2024" i="12" a="1"/>
  <c r="Q2024" i="12"/>
  <c r="Q2025" i="12" a="1"/>
  <c r="Q2025" i="12" s="1"/>
  <c r="Q2026" i="12" a="1"/>
  <c r="Q2026" i="12" s="1"/>
  <c r="Q2027" i="12" a="1"/>
  <c r="Q2027" i="12"/>
  <c r="Q2028" i="12" a="1"/>
  <c r="Q2028" i="12" s="1"/>
  <c r="Q2029" i="12" a="1"/>
  <c r="Q2029" i="12" s="1"/>
  <c r="Q2030" i="12" a="1"/>
  <c r="Q2030" i="12" s="1"/>
  <c r="Q2031" i="12" a="1"/>
  <c r="Q2031" i="12"/>
  <c r="Q2032" i="12" a="1"/>
  <c r="Q2032" i="12"/>
  <c r="Q2033" i="12" a="1"/>
  <c r="Q2033" i="12" s="1"/>
  <c r="Q2034" i="12" a="1"/>
  <c r="Q2034" i="12" s="1"/>
  <c r="Q2035" i="12" a="1"/>
  <c r="Q2035" i="12" s="1"/>
  <c r="Q2036" i="12" a="1"/>
  <c r="Q2036" i="12"/>
  <c r="Q2037" i="12" a="1"/>
  <c r="Q2037" i="12" s="1"/>
  <c r="Q2038" i="12" a="1"/>
  <c r="Q2038" i="12" s="1"/>
  <c r="Q2039" i="12" a="1"/>
  <c r="Q2039" i="12" s="1"/>
  <c r="Q2040" i="12" a="1"/>
  <c r="Q2040" i="12" s="1"/>
  <c r="Q2041" i="12" a="1"/>
  <c r="Q2041" i="12" s="1"/>
  <c r="Q2042" i="12" a="1"/>
  <c r="Q2042" i="12" s="1"/>
  <c r="Q2043" i="12" a="1"/>
  <c r="Q2043" i="12"/>
  <c r="Q2044" i="12" a="1"/>
  <c r="Q2044" i="12" s="1"/>
  <c r="Q2045" i="12" a="1"/>
  <c r="Q2045" i="12" s="1"/>
  <c r="Q2046" i="12" a="1"/>
  <c r="Q2046" i="12" s="1"/>
  <c r="Q2047" i="12" a="1"/>
  <c r="Q2047" i="12"/>
  <c r="Q2048" i="12" a="1"/>
  <c r="Q2048" i="12" s="1"/>
  <c r="Q2049" i="12" a="1"/>
  <c r="Q2049" i="12" s="1"/>
  <c r="Q2050" i="12" a="1"/>
  <c r="Q2050" i="12" s="1"/>
  <c r="Q2051" i="12" a="1"/>
  <c r="Q2051" i="12" s="1"/>
  <c r="Q2052" i="12" a="1"/>
  <c r="Q2052" i="12"/>
  <c r="Q2053" i="12" a="1"/>
  <c r="Q2053" i="12" s="1"/>
  <c r="Q2054" i="12" a="1"/>
  <c r="Q2054" i="12" s="1"/>
  <c r="Q2055" i="12" a="1"/>
  <c r="Q2055" i="12" s="1"/>
  <c r="Q2056" i="12" a="1"/>
  <c r="Q2056" i="12" s="1"/>
  <c r="Q2057" i="12" a="1"/>
  <c r="Q2057" i="12" s="1"/>
  <c r="Q2058" i="12" a="1"/>
  <c r="Q2058" i="12" s="1"/>
  <c r="Q2059" i="12" a="1"/>
  <c r="Q2059" i="12" s="1"/>
  <c r="Q2060" i="12" a="1"/>
  <c r="Q2060" i="12" s="1"/>
  <c r="Q2061" i="12" a="1"/>
  <c r="Q2061" i="12" s="1"/>
  <c r="Q2062" i="12" a="1"/>
  <c r="Q2062" i="12" s="1"/>
  <c r="Q2063" i="12" a="1"/>
  <c r="Q2063" i="12"/>
  <c r="Q2064" i="12" a="1"/>
  <c r="Q2064" i="12" s="1"/>
  <c r="Q2065" i="12" a="1"/>
  <c r="Q2065" i="12" s="1"/>
  <c r="Q2066" i="12" a="1"/>
  <c r="Q2066" i="12" s="1"/>
  <c r="Q2067" i="12" a="1"/>
  <c r="Q2067" i="12" s="1"/>
  <c r="Q2068" i="12" a="1"/>
  <c r="Q2068" i="12"/>
  <c r="Q2069" i="12" a="1"/>
  <c r="Q2069" i="12" s="1"/>
  <c r="Q2070" i="12" a="1"/>
  <c r="Q2070" i="12" s="1"/>
  <c r="Q2071" i="12" a="1"/>
  <c r="Q2071" i="12" s="1"/>
  <c r="Q2072" i="12" a="1"/>
  <c r="Q2072" i="12" s="1"/>
  <c r="Q2073" i="12" a="1"/>
  <c r="Q2073" i="12" s="1"/>
  <c r="Q2074" i="12" a="1"/>
  <c r="Q2074" i="12" s="1"/>
  <c r="Q2075" i="12" a="1"/>
  <c r="Q2075" i="12" s="1"/>
  <c r="Q2076" i="12" a="1"/>
  <c r="Q2076" i="12" s="1"/>
  <c r="Q2077" i="12" a="1"/>
  <c r="Q2077" i="12" s="1"/>
  <c r="Q2078" i="12" a="1"/>
  <c r="Q2078" i="12" s="1"/>
  <c r="Q2079" i="12" a="1"/>
  <c r="Q2079" i="12"/>
  <c r="Q2080" i="12" a="1"/>
  <c r="Q2080" i="12" s="1"/>
  <c r="Q2081" i="12" a="1"/>
  <c r="Q2081" i="12" s="1"/>
  <c r="Q2082" i="12" a="1"/>
  <c r="Q2082" i="12" s="1"/>
  <c r="Q2083" i="12" a="1"/>
  <c r="Q2083" i="12"/>
  <c r="Q2084" i="12" a="1"/>
  <c r="Q2084" i="12" s="1"/>
  <c r="Q2085" i="12" a="1"/>
  <c r="Q2085" i="12" s="1"/>
  <c r="Q2086" i="12" a="1"/>
  <c r="Q2086" i="12" s="1"/>
  <c r="Q2087" i="12" a="1"/>
  <c r="Q2087" i="12" s="1"/>
  <c r="Q2088" i="12" a="1"/>
  <c r="Q2088" i="12"/>
  <c r="Q2089" i="12" a="1"/>
  <c r="Q2089" i="12" s="1"/>
  <c r="Q2090" i="12" a="1"/>
  <c r="Q2090" i="12" s="1"/>
  <c r="Q2091" i="12" a="1"/>
  <c r="Q2091" i="12"/>
  <c r="Q2092" i="12" a="1"/>
  <c r="Q2092" i="12" s="1"/>
  <c r="Q2093" i="12" a="1"/>
  <c r="Q2093" i="12" s="1"/>
  <c r="Q2094" i="12" a="1"/>
  <c r="Q2094" i="12" s="1"/>
  <c r="Q2095" i="12" a="1"/>
  <c r="Q2095" i="12"/>
  <c r="Q2096" i="12" a="1"/>
  <c r="Q2096" i="12" s="1"/>
  <c r="Q2097" i="12" a="1"/>
  <c r="Q2097" i="12" s="1"/>
  <c r="Q2098" i="12" a="1"/>
  <c r="Q2098" i="12" s="1"/>
  <c r="Q2099" i="12" a="1"/>
  <c r="Q2099" i="12"/>
  <c r="Q2100" i="12" a="1"/>
  <c r="Q2100" i="12"/>
  <c r="Q2101" i="12" a="1"/>
  <c r="Q2101" i="12" s="1"/>
  <c r="Q2102" i="12" a="1"/>
  <c r="Q2102" i="12" s="1"/>
  <c r="Q2103" i="12" a="1"/>
  <c r="Q2103" i="12" s="1"/>
  <c r="Q2104" i="12" a="1"/>
  <c r="Q2104" i="12"/>
  <c r="Q2105" i="12" a="1"/>
  <c r="Q2105" i="12" s="1"/>
  <c r="Q2106" i="12" a="1"/>
  <c r="Q2106" i="12" s="1"/>
  <c r="Q2107" i="12" a="1"/>
  <c r="Q2107" i="12" s="1"/>
  <c r="Q2108" i="12" a="1"/>
  <c r="Q2108" i="12" s="1"/>
  <c r="Q2109" i="12" a="1"/>
  <c r="Q2109" i="12" s="1"/>
  <c r="Q2110" i="12" a="1"/>
  <c r="Q2110" i="12" s="1"/>
  <c r="Q2111" i="12" a="1"/>
  <c r="Q2111" i="12"/>
  <c r="Q2112" i="12" a="1"/>
  <c r="Q2112" i="12" s="1"/>
  <c r="Q2113" i="12" a="1"/>
  <c r="Q2113" i="12" s="1"/>
  <c r="Q2114" i="12" a="1"/>
  <c r="Q2114" i="12" s="1"/>
  <c r="Q2115" i="12" a="1"/>
  <c r="Q2115" i="12" s="1"/>
  <c r="Q2116" i="12" a="1"/>
  <c r="Q2116" i="12"/>
  <c r="Q2117" i="12" a="1"/>
  <c r="Q2117" i="12" s="1"/>
  <c r="Q2118" i="12" a="1"/>
  <c r="Q2118" i="12" s="1"/>
  <c r="Q2119" i="12" a="1"/>
  <c r="Q2119" i="12" s="1"/>
  <c r="Q2120" i="12" a="1"/>
  <c r="Q2120" i="12" s="1"/>
  <c r="Q2121" i="12" a="1"/>
  <c r="Q2121" i="12" s="1"/>
  <c r="Q2122" i="12" a="1"/>
  <c r="Q2122" i="12" s="1"/>
  <c r="Q2123" i="12" a="1"/>
  <c r="Q2123" i="12" s="1"/>
  <c r="Q2124" i="12" a="1"/>
  <c r="Q2124" i="12" s="1"/>
  <c r="Q2125" i="12" a="1"/>
  <c r="Q2125" i="12" s="1"/>
  <c r="Q2126" i="12" a="1"/>
  <c r="Q2126" i="12" s="1"/>
  <c r="Q2127" i="12" a="1"/>
  <c r="Q2127" i="12"/>
  <c r="Q2128" i="12" a="1"/>
  <c r="Q2128" i="12" s="1"/>
  <c r="Q2129" i="12" a="1"/>
  <c r="Q2129" i="12" s="1"/>
  <c r="Q2130" i="12" a="1"/>
  <c r="Q2130" i="12" s="1"/>
  <c r="Q2131" i="12" a="1"/>
  <c r="Q2131" i="12" s="1"/>
  <c r="Q2132" i="12" a="1"/>
  <c r="Q2132" i="12"/>
  <c r="Q2133" i="12" a="1"/>
  <c r="Q2133" i="12" s="1"/>
  <c r="Q2134" i="12" a="1"/>
  <c r="Q2134" i="12" s="1"/>
  <c r="Q2135" i="12" a="1"/>
  <c r="Q2135" i="12" s="1"/>
  <c r="Q2136" i="12" a="1"/>
  <c r="Q2136" i="12" s="1"/>
  <c r="Q2137" i="12" a="1"/>
  <c r="Q2137" i="12" s="1"/>
  <c r="Q2138" i="12" a="1"/>
  <c r="Q2138" i="12" s="1"/>
  <c r="Q2139" i="12" a="1"/>
  <c r="Q2139" i="12" s="1"/>
  <c r="Q2140" i="12" a="1"/>
  <c r="Q2140" i="12" s="1"/>
  <c r="Q2141" i="12" a="1"/>
  <c r="Q2141" i="12" s="1"/>
  <c r="Q2142" i="12" a="1"/>
  <c r="Q2142" i="12" s="1"/>
  <c r="Q2143" i="12" a="1"/>
  <c r="Q2143" i="12"/>
  <c r="Q2144" i="12" a="1"/>
  <c r="Q2144" i="12" s="1"/>
  <c r="Q2145" i="12" a="1"/>
  <c r="Q2145" i="12" s="1"/>
  <c r="Q2146" i="12" a="1"/>
  <c r="Q2146" i="12" s="1"/>
  <c r="Q2147" i="12" a="1"/>
  <c r="Q2147" i="12" s="1"/>
  <c r="Q2148" i="12" a="1"/>
  <c r="Q2148" i="12"/>
  <c r="Q2149" i="12" a="1"/>
  <c r="Q2149" i="12" s="1"/>
  <c r="Q2150" i="12" a="1"/>
  <c r="Q2150" i="12" s="1"/>
  <c r="Q2151" i="12" a="1"/>
  <c r="Q2151" i="12" s="1"/>
  <c r="Q2152" i="12" a="1"/>
  <c r="Q2152" i="12" s="1"/>
  <c r="Q2153" i="12" a="1"/>
  <c r="Q2153" i="12" s="1"/>
  <c r="Q2154" i="12" a="1"/>
  <c r="Q2154" i="12" s="1"/>
  <c r="Q2155" i="12" a="1"/>
  <c r="Q2155" i="12" s="1"/>
  <c r="Q2156" i="12" a="1"/>
  <c r="Q2156" i="12" s="1"/>
  <c r="Q2157" i="12" a="1"/>
  <c r="Q2157" i="12" s="1"/>
  <c r="Q2158" i="12" a="1"/>
  <c r="Q2158" i="12" s="1"/>
  <c r="Q2159" i="12" a="1"/>
  <c r="Q2159" i="12"/>
  <c r="Q2160" i="12" a="1"/>
  <c r="Q2160" i="12" s="1"/>
  <c r="Q2161" i="12" a="1"/>
  <c r="Q2161" i="12" s="1"/>
  <c r="Q2162" i="12" a="1"/>
  <c r="Q2162" i="12" s="1"/>
  <c r="Q2163" i="12" a="1"/>
  <c r="Q2163" i="12" s="1"/>
  <c r="Q2164" i="12" a="1"/>
  <c r="Q2164" i="12"/>
  <c r="Q2165" i="12" a="1"/>
  <c r="Q2165" i="12" s="1"/>
  <c r="Q2166" i="12" a="1"/>
  <c r="Q2166" i="12" s="1"/>
  <c r="Q2167" i="12" a="1"/>
  <c r="Q2167" i="12" s="1"/>
  <c r="Q2168" i="12" a="1"/>
  <c r="Q2168" i="12" s="1"/>
  <c r="Q2169" i="12" a="1"/>
  <c r="Q2169" i="12" s="1"/>
  <c r="Q2170" i="12" a="1"/>
  <c r="Q2170" i="12" s="1"/>
  <c r="Q2171" i="12" a="1"/>
  <c r="Q2171" i="12" s="1"/>
  <c r="Q2172" i="12" a="1"/>
  <c r="Q2172" i="12" s="1"/>
  <c r="Q2173" i="12" a="1"/>
  <c r="Q2173" i="12" s="1"/>
  <c r="Q2174" i="12" a="1"/>
  <c r="Q2174" i="12" s="1"/>
  <c r="Q2175" i="12" a="1"/>
  <c r="Q2175" i="12"/>
  <c r="Q2176" i="12" a="1"/>
  <c r="Q2176" i="12" s="1"/>
  <c r="Q2177" i="12" a="1"/>
  <c r="Q2177" i="12" s="1"/>
  <c r="Q2178" i="12" a="1"/>
  <c r="Q2178" i="12" s="1"/>
  <c r="Q2179" i="12" a="1"/>
  <c r="Q2179" i="12" s="1"/>
  <c r="Q2180" i="12" a="1"/>
  <c r="Q2180" i="12"/>
  <c r="Q2181" i="12" a="1"/>
  <c r="Q2181" i="12" s="1"/>
  <c r="Q2182" i="12" a="1"/>
  <c r="Q2182" i="12" s="1"/>
  <c r="Q2183" i="12" a="1"/>
  <c r="Q2183" i="12" s="1"/>
  <c r="Q2184" i="12" a="1"/>
  <c r="Q2184" i="12" s="1"/>
  <c r="Q2185" i="12" a="1"/>
  <c r="Q2185" i="12" s="1"/>
  <c r="Q2186" i="12" a="1"/>
  <c r="Q2186" i="12" s="1"/>
  <c r="Q2187" i="12" a="1"/>
  <c r="Q2187" i="12" s="1"/>
  <c r="Q2188" i="12" a="1"/>
  <c r="Q2188" i="12" s="1"/>
  <c r="Q2189" i="12" a="1"/>
  <c r="Q2189" i="12" s="1"/>
  <c r="Q2190" i="12" a="1"/>
  <c r="Q2190" i="12" s="1"/>
  <c r="Q2191" i="12" a="1"/>
  <c r="Q2191" i="12"/>
  <c r="Q2192" i="12" a="1"/>
  <c r="Q2192" i="12" s="1"/>
  <c r="Q2193" i="12" a="1"/>
  <c r="Q2193" i="12" s="1"/>
  <c r="Q2194" i="12" a="1"/>
  <c r="Q2194" i="12" s="1"/>
  <c r="Q2195" i="12" a="1"/>
  <c r="Q2195" i="12" s="1"/>
  <c r="Q2196" i="12" a="1"/>
  <c r="Q2196" i="12"/>
  <c r="Q2197" i="12" a="1"/>
  <c r="Q2197" i="12" s="1"/>
  <c r="Q2198" i="12" a="1"/>
  <c r="Q2198" i="12" s="1"/>
  <c r="Q2199" i="12" a="1"/>
  <c r="Q2199" i="12" s="1"/>
  <c r="Q2200" i="12" a="1"/>
  <c r="Q2200" i="12" s="1"/>
  <c r="Q2201" i="12" a="1"/>
  <c r="Q2201" i="12" s="1"/>
  <c r="Q2202" i="12" a="1"/>
  <c r="Q2202" i="12" s="1"/>
  <c r="Q2203" i="12" a="1"/>
  <c r="Q2203" i="12" s="1"/>
  <c r="Q2204" i="12" a="1"/>
  <c r="Q2204" i="12" s="1"/>
  <c r="Q2205" i="12" a="1"/>
  <c r="Q2205" i="12" s="1"/>
  <c r="Q2206" i="12" a="1"/>
  <c r="Q2206" i="12" s="1"/>
  <c r="Q2207" i="12" a="1"/>
  <c r="Q2207" i="12"/>
  <c r="Q2208" i="12" a="1"/>
  <c r="Q2208" i="12" s="1"/>
  <c r="Q2209" i="12" a="1"/>
  <c r="Q2209" i="12" s="1"/>
  <c r="Q2210" i="12" a="1"/>
  <c r="Q2210" i="12" s="1"/>
  <c r="Q2211" i="12" a="1"/>
  <c r="Q2211" i="12" s="1"/>
  <c r="Q2212" i="12" a="1"/>
  <c r="Q2212" i="12"/>
  <c r="Q2213" i="12" a="1"/>
  <c r="Q2213" i="12" s="1"/>
  <c r="Q2214" i="12" a="1"/>
  <c r="Q2214" i="12" s="1"/>
  <c r="Q2215" i="12" a="1"/>
  <c r="Q2215" i="12" s="1"/>
  <c r="Q2216" i="12" a="1"/>
  <c r="Q2216" i="12" s="1"/>
  <c r="Q2217" i="12" a="1"/>
  <c r="Q2217" i="12" s="1"/>
  <c r="Q2218" i="12" a="1"/>
  <c r="Q2218" i="12" s="1"/>
  <c r="Q2219" i="12" a="1"/>
  <c r="Q2219" i="12" s="1"/>
  <c r="Q2220" i="12" a="1"/>
  <c r="Q2220" i="12" s="1"/>
  <c r="Q2221" i="12" a="1"/>
  <c r="Q2221" i="12" s="1"/>
  <c r="Q2222" i="12" a="1"/>
  <c r="Q2222" i="12" s="1"/>
  <c r="Q2223" i="12" a="1"/>
  <c r="Q2223" i="12"/>
  <c r="Q2224" i="12" a="1"/>
  <c r="Q2224" i="12" s="1"/>
  <c r="Q2225" i="12" a="1"/>
  <c r="Q2225" i="12" s="1"/>
  <c r="Q2226" i="12" a="1"/>
  <c r="Q2226" i="12" s="1"/>
  <c r="Q2227" i="12" a="1"/>
  <c r="Q2227" i="12" s="1"/>
  <c r="Q2228" i="12" a="1"/>
  <c r="Q2228" i="12"/>
  <c r="Q2229" i="12" a="1"/>
  <c r="Q2229" i="12" s="1"/>
  <c r="Q2230" i="12" a="1"/>
  <c r="Q2230" i="12" s="1"/>
  <c r="Q2231" i="12" a="1"/>
  <c r="Q2231" i="12" s="1"/>
  <c r="Q2232" i="12" a="1"/>
  <c r="Q2232" i="12" s="1"/>
  <c r="Q2233" i="12" a="1"/>
  <c r="Q2233" i="12" s="1"/>
  <c r="Q2234" i="12" a="1"/>
  <c r="Q2234" i="12" s="1"/>
  <c r="Q2235" i="12" a="1"/>
  <c r="Q2235" i="12" s="1"/>
  <c r="Q2236" i="12" a="1"/>
  <c r="Q2236" i="12" s="1"/>
  <c r="Q2237" i="12" a="1"/>
  <c r="Q2237" i="12" s="1"/>
  <c r="Q2238" i="12" a="1"/>
  <c r="Q2238" i="12" s="1"/>
  <c r="Q2239" i="12" a="1"/>
  <c r="Q2239" i="12"/>
  <c r="Q2240" i="12" a="1"/>
  <c r="Q2240" i="12" s="1"/>
  <c r="Q2241" i="12" a="1"/>
  <c r="Q2241" i="12" s="1"/>
  <c r="Q2242" i="12" a="1"/>
  <c r="Q2242" i="12" s="1"/>
  <c r="Q2243" i="12" a="1"/>
  <c r="Q2243" i="12" s="1"/>
  <c r="Q2244" i="12" a="1"/>
  <c r="Q2244" i="12"/>
  <c r="Q2245" i="12" a="1"/>
  <c r="Q2245" i="12" s="1"/>
  <c r="Q2246" i="12" a="1"/>
  <c r="Q2246" i="12" s="1"/>
  <c r="Q2247" i="12" a="1"/>
  <c r="Q2247" i="12" s="1"/>
  <c r="Q2248" i="12" a="1"/>
  <c r="Q2248" i="12" s="1"/>
  <c r="Q2249" i="12" a="1"/>
  <c r="Q2249" i="12" s="1"/>
  <c r="Q2250" i="12" a="1"/>
  <c r="Q2250" i="12" s="1"/>
  <c r="Q2251" i="12" a="1"/>
  <c r="Q2251" i="12" s="1"/>
  <c r="Q2252" i="12" a="1"/>
  <c r="Q2252" i="12" s="1"/>
  <c r="Q2253" i="12" a="1"/>
  <c r="Q2253" i="12" s="1"/>
  <c r="Q2254" i="12" a="1"/>
  <c r="Q2254" i="12" s="1"/>
  <c r="Q2255" i="12" a="1"/>
  <c r="Q2255" i="12" s="1"/>
  <c r="Q2256" i="12" a="1"/>
  <c r="Q2256" i="12" s="1"/>
  <c r="Q2257" i="12" a="1"/>
  <c r="Q2257" i="12" s="1"/>
  <c r="Q2258" i="12" a="1"/>
  <c r="Q2258" i="12" s="1"/>
  <c r="Q2259" i="12" a="1"/>
  <c r="Q2259" i="12" s="1"/>
  <c r="Q2260" i="12" a="1"/>
  <c r="Q2260" i="12" s="1"/>
  <c r="Q2261" i="12" a="1"/>
  <c r="Q2261" i="12" s="1"/>
  <c r="Q2262" i="12" a="1"/>
  <c r="Q2262" i="12" s="1"/>
  <c r="Q2263" i="12" a="1"/>
  <c r="Q2263" i="12" s="1"/>
  <c r="Q2264" i="12" a="1"/>
  <c r="Q2264" i="12" s="1"/>
  <c r="Q2265" i="12" a="1"/>
  <c r="Q2265" i="12" s="1"/>
  <c r="Q2266" i="12" a="1"/>
  <c r="Q2266" i="12" s="1"/>
  <c r="Q2267" i="12" a="1"/>
  <c r="Q2267" i="12" s="1"/>
  <c r="Q2268" i="12" a="1"/>
  <c r="Q2268" i="12" s="1"/>
  <c r="Q2269" i="12" a="1"/>
  <c r="Q2269" i="12" s="1"/>
  <c r="Q2270" i="12" a="1"/>
  <c r="Q2270" i="12" s="1"/>
  <c r="Q2271" i="12" a="1"/>
  <c r="Q2271" i="12" s="1"/>
  <c r="Q2272" i="12" a="1"/>
  <c r="Q2272" i="12" s="1"/>
  <c r="Q2273" i="12" a="1"/>
  <c r="Q2273" i="12" s="1"/>
  <c r="Q2274" i="12" a="1"/>
  <c r="Q2274" i="12" s="1"/>
  <c r="Q2275" i="12" a="1"/>
  <c r="Q2275" i="12" s="1"/>
  <c r="Q2276" i="12" a="1"/>
  <c r="Q2276" i="12" s="1"/>
  <c r="Q2277" i="12" a="1"/>
  <c r="Q2277" i="12" s="1"/>
  <c r="Q2278" i="12" a="1"/>
  <c r="Q2278" i="12" s="1"/>
  <c r="Q2279" i="12" a="1"/>
  <c r="Q2279" i="12" s="1"/>
  <c r="Q2280" i="12" a="1"/>
  <c r="Q2280" i="12" s="1"/>
  <c r="Q2281" i="12" a="1"/>
  <c r="Q2281" i="12" s="1"/>
  <c r="Q2282" i="12" a="1"/>
  <c r="Q2282" i="12" s="1"/>
  <c r="Q2283" i="12" a="1"/>
  <c r="Q2283" i="12" s="1"/>
  <c r="Q2284" i="12" a="1"/>
  <c r="Q2284" i="12" s="1"/>
  <c r="Q2285" i="12" a="1"/>
  <c r="Q2285" i="12" s="1"/>
  <c r="Q2286" i="12" a="1"/>
  <c r="Q2286" i="12" s="1"/>
  <c r="Q2287" i="12" a="1"/>
  <c r="Q2287" i="12" s="1"/>
  <c r="Q2288" i="12" a="1"/>
  <c r="Q2288" i="12" s="1"/>
  <c r="Q2289" i="12" a="1"/>
  <c r="Q2289" i="12" s="1"/>
  <c r="Q2290" i="12" a="1"/>
  <c r="Q2290" i="12" s="1"/>
  <c r="Q2291" i="12" a="1"/>
  <c r="Q2291" i="12" s="1"/>
  <c r="Q2292" i="12" a="1"/>
  <c r="Q2292" i="12" s="1"/>
  <c r="Q2293" i="12" a="1"/>
  <c r="Q2293" i="12" s="1"/>
  <c r="Q2294" i="12" a="1"/>
  <c r="Q2294" i="12" s="1"/>
  <c r="Q2295" i="12" a="1"/>
  <c r="Q2295" i="12"/>
  <c r="Q2296" i="12" a="1"/>
  <c r="Q2296" i="12" s="1"/>
  <c r="Q2297" i="12" a="1"/>
  <c r="Q2297" i="12"/>
  <c r="Q2298" i="12" a="1"/>
  <c r="Q2298" i="12" s="1"/>
  <c r="Q2299" i="12" a="1"/>
  <c r="Q2299" i="12" s="1"/>
  <c r="Q2300" i="12" a="1"/>
  <c r="Q2300" i="12"/>
  <c r="Q2301" i="12" a="1"/>
  <c r="Q2301" i="12" s="1"/>
  <c r="Q2302" i="12" a="1"/>
  <c r="Q2302" i="12" s="1"/>
  <c r="Q2303" i="12" a="1"/>
  <c r="Q2303" i="12"/>
  <c r="Q2304" i="12" a="1"/>
  <c r="Q2304" i="12"/>
  <c r="Q2305" i="12" a="1"/>
  <c r="Q2305" i="12"/>
  <c r="Q2306" i="12" a="1"/>
  <c r="Q2306" i="12" s="1"/>
  <c r="Q2307" i="12" a="1"/>
  <c r="Q2307" i="12"/>
  <c r="Q2308" i="12" a="1"/>
  <c r="Q2308" i="12" s="1"/>
  <c r="Q2309" i="12" a="1"/>
  <c r="Q2309" i="12"/>
  <c r="Q2310" i="12" a="1"/>
  <c r="Q2310" i="12" s="1"/>
  <c r="Q2311" i="12" a="1"/>
  <c r="Q2311" i="12" s="1"/>
  <c r="Q2312" i="12" a="1"/>
  <c r="Q2312" i="12"/>
  <c r="Q2313" i="12" a="1"/>
  <c r="Q2313" i="12" s="1"/>
  <c r="Q2314" i="12" a="1"/>
  <c r="Q2314" i="12" s="1"/>
  <c r="Q2315" i="12" a="1"/>
  <c r="Q2315" i="12" s="1"/>
  <c r="Q2316" i="12" a="1"/>
  <c r="Q2316" i="12" s="1"/>
  <c r="Q2317" i="12" a="1"/>
  <c r="Q2317" i="12" s="1"/>
  <c r="Q2318" i="12" a="1"/>
  <c r="Q2318" i="12" s="1"/>
  <c r="Q2319" i="12" a="1"/>
  <c r="Q2319" i="12"/>
  <c r="Q2320" i="12" a="1"/>
  <c r="Q2320" i="12"/>
  <c r="Q2321" i="12" a="1"/>
  <c r="Q2321" i="12"/>
  <c r="Q2322" i="12" a="1"/>
  <c r="Q2322" i="12" s="1"/>
  <c r="Q2323" i="12" a="1"/>
  <c r="Q2323" i="12" s="1"/>
  <c r="Q2324" i="12" a="1"/>
  <c r="Q2324" i="12" s="1"/>
  <c r="Q2325" i="12" a="1"/>
  <c r="Q2325" i="12" s="1"/>
  <c r="Q2326" i="12" a="1"/>
  <c r="Q2326" i="12" s="1"/>
  <c r="Q2327" i="12" a="1"/>
  <c r="Q2327" i="12"/>
  <c r="Q2328" i="12" a="1"/>
  <c r="Q2328" i="12"/>
  <c r="Q2329" i="12" a="1"/>
  <c r="Q2329" i="12"/>
  <c r="Q2330" i="12" a="1"/>
  <c r="Q2330" i="12" s="1"/>
  <c r="Q2331" i="12" a="1"/>
  <c r="Q2331" i="12" s="1"/>
  <c r="Q2332" i="12" a="1"/>
  <c r="Q2332" i="12" s="1"/>
  <c r="Q2333" i="12" a="1"/>
  <c r="Q2333" i="12" s="1"/>
  <c r="Q2334" i="12" a="1"/>
  <c r="Q2334" i="12" s="1"/>
  <c r="Q2335" i="12" a="1"/>
  <c r="Q2335" i="12"/>
  <c r="Q2336" i="12" a="1"/>
  <c r="Q2336" i="12"/>
  <c r="Q2337" i="12" a="1"/>
  <c r="Q2337" i="12"/>
  <c r="Q2338" i="12" a="1"/>
  <c r="Q2338" i="12" s="1"/>
  <c r="Q2339" i="12" a="1"/>
  <c r="Q2339" i="12" s="1"/>
  <c r="Q2340" i="12" a="1"/>
  <c r="Q2340" i="12" s="1"/>
  <c r="Q2341" i="12" a="1"/>
  <c r="Q2341" i="12" s="1"/>
  <c r="Q2342" i="12" a="1"/>
  <c r="Q2342" i="12" s="1"/>
  <c r="Q2343" i="12" a="1"/>
  <c r="Q2343" i="12"/>
  <c r="Q2344" i="12" a="1"/>
  <c r="Q2344" i="12"/>
  <c r="Q2345" i="12" a="1"/>
  <c r="Q2345" i="12"/>
  <c r="Q2346" i="12" a="1"/>
  <c r="Q2346" i="12" s="1"/>
  <c r="Q2347" i="12" a="1"/>
  <c r="Q2347" i="12" s="1"/>
  <c r="Q2348" i="12" a="1"/>
  <c r="Q2348" i="12" s="1"/>
  <c r="Q2349" i="12" a="1"/>
  <c r="Q2349" i="12" s="1"/>
  <c r="Q2350" i="12" a="1"/>
  <c r="Q2350" i="12" s="1"/>
  <c r="Q2351" i="12" a="1"/>
  <c r="Q2351" i="12"/>
  <c r="Q2352" i="12" a="1"/>
  <c r="Q2352" i="12"/>
  <c r="Q2353" i="12" a="1"/>
  <c r="Q2353" i="12"/>
  <c r="Q2354" i="12" a="1"/>
  <c r="Q2354" i="12" s="1"/>
  <c r="Q2355" i="12" a="1"/>
  <c r="Q2355" i="12" s="1"/>
  <c r="Q2356" i="12" a="1"/>
  <c r="Q2356" i="12" s="1"/>
  <c r="Q2357" i="12" a="1"/>
  <c r="Q2357" i="12" s="1"/>
  <c r="Q2358" i="12" a="1"/>
  <c r="Q2358" i="12" s="1"/>
  <c r="Q2359" i="12" a="1"/>
  <c r="Q2359" i="12"/>
  <c r="Q2360" i="12" a="1"/>
  <c r="Q2360" i="12"/>
  <c r="Q2361" i="12" a="1"/>
  <c r="Q2361" i="12"/>
  <c r="Q2362" i="12" a="1"/>
  <c r="Q2362" i="12" s="1"/>
  <c r="Q2363" i="12" a="1"/>
  <c r="Q2363" i="12" s="1"/>
  <c r="Q2364" i="12" a="1"/>
  <c r="Q2364" i="12" s="1"/>
  <c r="Q2365" i="12" a="1"/>
  <c r="Q2365" i="12" s="1"/>
  <c r="Q2366" i="12" a="1"/>
  <c r="Q2366" i="12" s="1"/>
  <c r="Q2367" i="12" a="1"/>
  <c r="Q2367" i="12"/>
  <c r="Q2368" i="12" a="1"/>
  <c r="Q2368" i="12"/>
  <c r="Q2369" i="12" a="1"/>
  <c r="Q2369" i="12"/>
  <c r="Q2370" i="12" a="1"/>
  <c r="Q2370" i="12" s="1"/>
  <c r="Q2371" i="12" a="1"/>
  <c r="Q2371" i="12" s="1"/>
  <c r="Q2372" i="12" a="1"/>
  <c r="Q2372" i="12" s="1"/>
  <c r="Q2373" i="12" a="1"/>
  <c r="Q2373" i="12" s="1"/>
  <c r="Q2374" i="12" a="1"/>
  <c r="Q2374" i="12" s="1"/>
  <c r="Q2375" i="12" a="1"/>
  <c r="Q2375" i="12"/>
  <c r="Q2376" i="12" a="1"/>
  <c r="Q2376" i="12"/>
  <c r="Q2377" i="12" a="1"/>
  <c r="Q2377" i="12"/>
  <c r="Q2378" i="12" a="1"/>
  <c r="Q2378" i="12" s="1"/>
  <c r="Q2379" i="12" a="1"/>
  <c r="Q2379" i="12" s="1"/>
  <c r="Q2380" i="12" a="1"/>
  <c r="Q2380" i="12" s="1"/>
  <c r="Q2381" i="12" a="1"/>
  <c r="Q2381" i="12" s="1"/>
  <c r="Q2382" i="12" a="1"/>
  <c r="Q2382" i="12" s="1"/>
  <c r="Q2383" i="12" a="1"/>
  <c r="Q2383" i="12"/>
  <c r="Q2384" i="12" a="1"/>
  <c r="Q2384" i="12"/>
  <c r="Q2385" i="12" a="1"/>
  <c r="Q2385" i="12"/>
  <c r="Q2386" i="12" a="1"/>
  <c r="Q2386" i="12" s="1"/>
  <c r="Q2387" i="12" a="1"/>
  <c r="Q2387" i="12" s="1"/>
  <c r="Q2388" i="12" a="1"/>
  <c r="Q2388" i="12" s="1"/>
  <c r="Q2389" i="12" a="1"/>
  <c r="Q2389" i="12" s="1"/>
  <c r="Q2390" i="12" a="1"/>
  <c r="Q2390" i="12" s="1"/>
  <c r="Q2391" i="12" a="1"/>
  <c r="Q2391" i="12"/>
  <c r="Q2392" i="12" a="1"/>
  <c r="Q2392" i="12"/>
  <c r="Q2393" i="12" a="1"/>
  <c r="Q2393" i="12"/>
  <c r="Q2394" i="12" a="1"/>
  <c r="Q2394" i="12" s="1"/>
  <c r="Q2395" i="12" a="1"/>
  <c r="Q2395" i="12" s="1"/>
  <c r="Q2396" i="12" a="1"/>
  <c r="Q2396" i="12" s="1"/>
  <c r="Q2397" i="12" a="1"/>
  <c r="Q2397" i="12" s="1"/>
  <c r="Q2398" i="12" a="1"/>
  <c r="Q2398" i="12" s="1"/>
  <c r="Q2399" i="12" a="1"/>
  <c r="Q2399" i="12"/>
  <c r="Q2400" i="12" a="1"/>
  <c r="Q2400" i="12"/>
  <c r="Q2401" i="12" a="1"/>
  <c r="Q2401" i="12"/>
  <c r="Q2402" i="12" a="1"/>
  <c r="Q2402" i="12" s="1"/>
  <c r="Q2403" i="12" a="1"/>
  <c r="Q2403" i="12" s="1"/>
  <c r="Q2404" i="12" a="1"/>
  <c r="Q2404" i="12" s="1"/>
  <c r="Q2405" i="12" a="1"/>
  <c r="Q2405" i="12" s="1"/>
  <c r="Q2406" i="12" a="1"/>
  <c r="Q2406" i="12" s="1"/>
  <c r="Q2407" i="12" a="1"/>
  <c r="Q2407" i="12"/>
  <c r="Q2408" i="12" a="1"/>
  <c r="Q2408" i="12"/>
  <c r="Q2409" i="12" a="1"/>
  <c r="Q2409" i="12"/>
  <c r="Q2410" i="12" a="1"/>
  <c r="Q2410" i="12" s="1"/>
  <c r="Q2411" i="12" a="1"/>
  <c r="Q2411" i="12" s="1"/>
  <c r="Q2412" i="12" a="1"/>
  <c r="Q2412" i="12" s="1"/>
  <c r="Q2413" i="12" a="1"/>
  <c r="Q2413" i="12" s="1"/>
  <c r="Q2414" i="12" a="1"/>
  <c r="Q2414" i="12" s="1"/>
  <c r="Q2415" i="12" a="1"/>
  <c r="Q2415" i="12"/>
  <c r="Q2416" i="12" a="1"/>
  <c r="Q2416" i="12"/>
  <c r="Q2417" i="12" a="1"/>
  <c r="Q2417" i="12"/>
  <c r="Q2418" i="12" a="1"/>
  <c r="Q2418" i="12" s="1"/>
  <c r="Q2419" i="12" a="1"/>
  <c r="Q2419" i="12" s="1"/>
  <c r="Q2420" i="12" a="1"/>
  <c r="Q2420" i="12" s="1"/>
  <c r="Q2421" i="12" a="1"/>
  <c r="Q2421" i="12" s="1"/>
  <c r="Q2422" i="12" a="1"/>
  <c r="Q2422" i="12" s="1"/>
  <c r="Q2423" i="12" a="1"/>
  <c r="Q2423" i="12"/>
  <c r="Q2424" i="12" a="1"/>
  <c r="Q2424" i="12"/>
  <c r="Q2425" i="12" a="1"/>
  <c r="Q2425" i="12"/>
  <c r="Q2426" i="12" a="1"/>
  <c r="Q2426" i="12" s="1"/>
  <c r="Q2427" i="12" a="1"/>
  <c r="Q2427" i="12" s="1"/>
  <c r="Q2428" i="12" a="1"/>
  <c r="Q2428" i="12" s="1"/>
  <c r="Q2429" i="12" a="1"/>
  <c r="Q2429" i="12" s="1"/>
  <c r="Q2430" i="12" a="1"/>
  <c r="Q2430" i="12" s="1"/>
  <c r="Q2431" i="12" a="1"/>
  <c r="Q2431" i="12" s="1"/>
  <c r="Q2432" i="12" a="1"/>
  <c r="Q2432" i="12"/>
  <c r="Q2433" i="12" a="1"/>
  <c r="Q2433" i="12"/>
  <c r="Q2434" i="12" a="1"/>
  <c r="Q2434" i="12" s="1"/>
  <c r="Q2435" i="12" a="1"/>
  <c r="Q2435" i="12"/>
  <c r="Q2436" i="12" a="1"/>
  <c r="Q2436" i="12" s="1"/>
  <c r="Q2437" i="12" a="1"/>
  <c r="Q2437" i="12" s="1"/>
  <c r="Q2438" i="12" a="1"/>
  <c r="Q2438" i="12" s="1"/>
  <c r="Q2439" i="12" a="1"/>
  <c r="Q2439" i="12"/>
  <c r="Q2440" i="12" a="1"/>
  <c r="Q2440" i="12" s="1"/>
  <c r="Q2441" i="12" a="1"/>
  <c r="Q2441" i="12"/>
  <c r="Q2442" i="12" a="1"/>
  <c r="Q2442" i="12" s="1"/>
  <c r="Q2443" i="12" a="1"/>
  <c r="Q2443" i="12" s="1"/>
  <c r="Q2444" i="12" a="1"/>
  <c r="Q2444" i="12"/>
  <c r="Q2445" i="12" a="1"/>
  <c r="Q2445" i="12" s="1"/>
  <c r="Q2446" i="12" a="1"/>
  <c r="Q2446" i="12" s="1"/>
  <c r="Q2447" i="12" a="1"/>
  <c r="Q2447" i="12"/>
  <c r="Q2448" i="12" a="1"/>
  <c r="Q2448" i="12"/>
  <c r="Q2449" i="12" a="1"/>
  <c r="Q2449" i="12" s="1"/>
  <c r="Q2450" i="12" a="1"/>
  <c r="Q2450" i="12" s="1"/>
  <c r="Q2451" i="12" a="1"/>
  <c r="Q2451" i="12" s="1"/>
  <c r="Q2452" i="12" a="1"/>
  <c r="Q2452" i="12" s="1"/>
  <c r="Q2453" i="12" a="1"/>
  <c r="Q2453" i="12"/>
  <c r="Q2454" i="12" a="1"/>
  <c r="Q2454" i="12" s="1"/>
  <c r="Q2455" i="12" a="1"/>
  <c r="Q2455" i="12"/>
  <c r="Q2456" i="12" a="1"/>
  <c r="Q2456" i="12"/>
  <c r="Q2457" i="12" a="1"/>
  <c r="Q2457" i="12" s="1"/>
  <c r="Q2458" i="12" a="1"/>
  <c r="Q2458" i="12" s="1"/>
  <c r="Q2459" i="12" a="1"/>
  <c r="Q2459" i="12" s="1"/>
  <c r="Q2460" i="12" a="1"/>
  <c r="Q2460" i="12" s="1"/>
  <c r="Q2461" i="12" a="1"/>
  <c r="Q2461" i="12" s="1"/>
  <c r="Q2462" i="12" a="1"/>
  <c r="Q2462" i="12" s="1"/>
  <c r="Q2463" i="12" a="1"/>
  <c r="Q2463" i="12" s="1"/>
  <c r="Q2464" i="12" a="1"/>
  <c r="Q2464" i="12"/>
  <c r="Q2465" i="12" a="1"/>
  <c r="Q2465" i="12"/>
  <c r="Q2466" i="12" a="1"/>
  <c r="Q2466" i="12" s="1"/>
  <c r="Q2467" i="12" a="1"/>
  <c r="Q2467" i="12"/>
  <c r="Q2468" i="12" a="1"/>
  <c r="Q2468" i="12" s="1"/>
  <c r="Q2469" i="12" a="1"/>
  <c r="Q2469" i="12" s="1"/>
  <c r="Q2470" i="12" a="1"/>
  <c r="Q2470" i="12" s="1"/>
  <c r="Q2471" i="12" a="1"/>
  <c r="Q2471" i="12" s="1"/>
  <c r="Q2472" i="12" a="1"/>
  <c r="Q2472" i="12" s="1"/>
  <c r="Q2473" i="12" a="1"/>
  <c r="Q2473" i="12"/>
  <c r="Q2474" i="12" a="1"/>
  <c r="Q2474" i="12" s="1"/>
  <c r="Q2475" i="12" a="1"/>
  <c r="Q2475" i="12" s="1"/>
  <c r="Q2476" i="12" a="1"/>
  <c r="Q2476" i="12"/>
  <c r="Q2477" i="12" a="1"/>
  <c r="Q2477" i="12" s="1"/>
  <c r="Q2478" i="12" a="1"/>
  <c r="Q2478" i="12" s="1"/>
  <c r="Q2479" i="12" a="1"/>
  <c r="Q2479" i="12"/>
  <c r="Q2480" i="12" a="1"/>
  <c r="Q2480" i="12" s="1"/>
  <c r="Q2481" i="12" a="1"/>
  <c r="Q2481" i="12" s="1"/>
  <c r="Q2482" i="12" a="1"/>
  <c r="Q2482" i="12" s="1"/>
  <c r="Q2483" i="12" a="1"/>
  <c r="Q2483" i="12" s="1"/>
  <c r="Q2484" i="12" a="1"/>
  <c r="Q2484" i="12" s="1"/>
  <c r="Q2485" i="12" a="1"/>
  <c r="Q2485" i="12"/>
  <c r="Q2486" i="12" a="1"/>
  <c r="Q2486" i="12" s="1"/>
  <c r="Q2487" i="12" a="1"/>
  <c r="Q2487" i="12"/>
  <c r="Q2488" i="12" a="1"/>
  <c r="Q2488" i="12"/>
  <c r="Q2489" i="12" a="1"/>
  <c r="Q2489" i="12"/>
  <c r="Q2490" i="12" a="1"/>
  <c r="Q2490" i="12" s="1"/>
  <c r="Q2491" i="12" a="1"/>
  <c r="Q2491" i="12" s="1"/>
  <c r="Q2492" i="12" a="1"/>
  <c r="Q2492" i="12" s="1"/>
  <c r="Q2493" i="12" a="1"/>
  <c r="Q2493" i="12" s="1"/>
  <c r="Q2494" i="12" a="1"/>
  <c r="Q2494" i="12" s="1"/>
  <c r="Q2495" i="12" a="1"/>
  <c r="Q2495" i="12" s="1"/>
  <c r="Q2496" i="12" a="1"/>
  <c r="Q2496" i="12"/>
  <c r="Q2497" i="12" a="1"/>
  <c r="Q2497" i="12"/>
  <c r="Q2498" i="12" a="1"/>
  <c r="Q2498" i="12" s="1"/>
  <c r="Q2499" i="12" a="1"/>
  <c r="Q2499" i="12"/>
  <c r="Q2500" i="12" a="1"/>
  <c r="Q2500" i="12" s="1"/>
  <c r="Q2501" i="12" a="1"/>
  <c r="Q2501" i="12" s="1"/>
  <c r="Q2502" i="12" a="1"/>
  <c r="Q2502" i="12" s="1"/>
  <c r="Q2503" i="12" a="1"/>
  <c r="Q2503" i="12" s="1"/>
  <c r="Q2504" i="12" a="1"/>
  <c r="Q2504" i="12"/>
  <c r="Q2505" i="12" a="1"/>
  <c r="Q2505" i="12"/>
  <c r="Q2506" i="12" a="1"/>
  <c r="Q2506" i="12" s="1"/>
  <c r="Q2507" i="12" a="1"/>
  <c r="Q2507" i="12" s="1"/>
  <c r="Q2508" i="12" a="1"/>
  <c r="Q2508" i="12"/>
  <c r="Q2509" i="12" a="1"/>
  <c r="Q2509" i="12" s="1"/>
  <c r="Q2510" i="12" a="1"/>
  <c r="Q2510" i="12" s="1"/>
  <c r="Q2511" i="12" a="1"/>
  <c r="Q2511" i="12"/>
  <c r="Q2512" i="12" a="1"/>
  <c r="Q2512" i="12" s="1"/>
  <c r="Q2513" i="12" a="1"/>
  <c r="Q2513" i="12" s="1"/>
  <c r="Q2514" i="12" a="1"/>
  <c r="Q2514" i="12" s="1"/>
  <c r="Q2515" i="12" a="1"/>
  <c r="Q2515" i="12" s="1"/>
  <c r="Q2516" i="12" a="1"/>
  <c r="Q2516" i="12" s="1"/>
  <c r="Q2517" i="12" a="1"/>
  <c r="Q2517" i="12"/>
  <c r="Q2518" i="12" a="1"/>
  <c r="Q2518" i="12" s="1"/>
  <c r="Q2519" i="12" a="1"/>
  <c r="Q2519" i="12"/>
  <c r="Q2520" i="12" a="1"/>
  <c r="Q2520" i="12"/>
  <c r="Q2521" i="12" a="1"/>
  <c r="Q2521" i="12" s="1"/>
  <c r="Q2522" i="12" a="1"/>
  <c r="Q2522" i="12" s="1"/>
  <c r="Q2523" i="12" a="1"/>
  <c r="Q2523" i="12" s="1"/>
  <c r="Q2524" i="12" a="1"/>
  <c r="Q2524" i="12" s="1"/>
  <c r="Q2525" i="12" a="1"/>
  <c r="Q2525" i="12" s="1"/>
  <c r="Q2526" i="12" a="1"/>
  <c r="Q2526" i="12" s="1"/>
  <c r="Q2527" i="12" a="1"/>
  <c r="Q2527" i="12"/>
  <c r="Q2528" i="12" a="1"/>
  <c r="Q2528" i="12"/>
  <c r="Q2529" i="12" a="1"/>
  <c r="Q2529" i="12" s="1"/>
  <c r="Q2530" i="12" a="1"/>
  <c r="Q2530" i="12" s="1"/>
  <c r="Q2531" i="12" a="1"/>
  <c r="Q2531" i="12"/>
  <c r="Q2532" i="12" a="1"/>
  <c r="Q2532" i="12" s="1"/>
  <c r="Q2533" i="12" a="1"/>
  <c r="Q2533" i="12"/>
  <c r="Q2534" i="12" a="1"/>
  <c r="Q2534" i="12" s="1"/>
  <c r="Q2535" i="12" a="1"/>
  <c r="Q2535" i="12" s="1"/>
  <c r="Q2536" i="12" a="1"/>
  <c r="Q2536" i="12" s="1"/>
  <c r="Q2537" i="12" a="1"/>
  <c r="Q2537" i="12"/>
  <c r="Q2538" i="12" a="1"/>
  <c r="Q2538" i="12" s="1"/>
  <c r="Q2539" i="12" a="1"/>
  <c r="Q2539" i="12" s="1"/>
  <c r="Q2540" i="12" a="1"/>
  <c r="Q2540" i="12"/>
  <c r="Q2541" i="12" a="1"/>
  <c r="Q2541" i="12" s="1"/>
  <c r="Q2542" i="12" a="1"/>
  <c r="Q2542" i="12" s="1"/>
  <c r="Q2543" i="12" a="1"/>
  <c r="Q2543" i="12"/>
  <c r="Q2544" i="12" a="1"/>
  <c r="Q2544" i="12" s="1"/>
  <c r="Q2545" i="12" a="1"/>
  <c r="Q2545" i="12" s="1"/>
  <c r="Q2546" i="12" a="1"/>
  <c r="Q2546" i="12" s="1"/>
  <c r="Q2547" i="12" a="1"/>
  <c r="Q2547" i="12"/>
  <c r="Q2548" i="12" a="1"/>
  <c r="Q2548" i="12" s="1"/>
  <c r="Q2549" i="12" a="1"/>
  <c r="Q2549" i="12"/>
  <c r="Q2550" i="12" a="1"/>
  <c r="Q2550" i="12" s="1"/>
  <c r="Q2551" i="12" a="1"/>
  <c r="Q2551" i="12" s="1"/>
  <c r="Q2552" i="12" a="1"/>
  <c r="Q2552" i="12"/>
  <c r="Q2553" i="12" a="1"/>
  <c r="Q2553" i="12"/>
  <c r="Q2554" i="12" a="1"/>
  <c r="Q2554" i="12"/>
  <c r="Q2555" i="12" a="1"/>
  <c r="Q2555" i="12" s="1"/>
  <c r="Q2556" i="12" a="1"/>
  <c r="Q2556" i="12"/>
  <c r="Q2557" i="12" a="1"/>
  <c r="Q2557" i="12"/>
  <c r="Q2558" i="12" a="1"/>
  <c r="Q2558" i="12" s="1"/>
  <c r="Q2559" i="12" a="1"/>
  <c r="Q2559" i="12" s="1"/>
  <c r="Q2560" i="12" a="1"/>
  <c r="Q2560" i="12"/>
  <c r="Q2561" i="12" a="1"/>
  <c r="Q2561" i="12"/>
  <c r="Q2562" i="12" a="1"/>
  <c r="Q2562" i="12" s="1"/>
  <c r="Q2563" i="12" a="1"/>
  <c r="Q2563" i="12" s="1"/>
  <c r="Q2564" i="12" a="1"/>
  <c r="Q2564" i="12"/>
  <c r="Q2565" i="12" a="1"/>
  <c r="Q2565" i="12"/>
  <c r="Q2566" i="12" a="1"/>
  <c r="Q2566" i="12" s="1"/>
  <c r="Q2567" i="12" a="1"/>
  <c r="Q2567" i="12" s="1"/>
  <c r="Q2568" i="12" a="1"/>
  <c r="Q2568" i="12"/>
  <c r="Q2569" i="12" a="1"/>
  <c r="Q2569" i="12"/>
  <c r="Q2570" i="12" a="1"/>
  <c r="Q2570" i="12" s="1"/>
  <c r="Q2571" i="12" a="1"/>
  <c r="Q2571" i="12" s="1"/>
  <c r="Q2572" i="12" a="1"/>
  <c r="Q2572" i="12"/>
  <c r="Q2573" i="12" a="1"/>
  <c r="Q2573" i="12" s="1"/>
  <c r="Q2574" i="12" a="1"/>
  <c r="Q2574" i="12" s="1"/>
  <c r="Q2575" i="12" a="1"/>
  <c r="Q2575" i="12" s="1"/>
  <c r="Q2576" i="12" a="1"/>
  <c r="Q2576" i="12"/>
  <c r="Q2577" i="12" a="1"/>
  <c r="Q2577" i="12" s="1"/>
  <c r="Q2578" i="12" a="1"/>
  <c r="Q2578" i="12"/>
  <c r="Q2579" i="12" a="1"/>
  <c r="Q2579" i="12" s="1"/>
  <c r="Q2580" i="12" a="1"/>
  <c r="Q2580" i="12"/>
  <c r="Q2581" i="12" a="1"/>
  <c r="Q2581" i="12" s="1"/>
  <c r="Q2582" i="12" a="1"/>
  <c r="Q2582" i="12" s="1"/>
  <c r="Q2583" i="12" a="1"/>
  <c r="Q2583" i="12" s="1"/>
  <c r="Q2584" i="12" a="1"/>
  <c r="Q2584" i="12"/>
  <c r="Q2585" i="12" a="1"/>
  <c r="Q2585" i="12" s="1"/>
  <c r="Q2586" i="12" a="1"/>
  <c r="Q2586" i="12" s="1"/>
  <c r="Q2587" i="12" a="1"/>
  <c r="Q2587" i="12" s="1"/>
  <c r="Q2588" i="12" a="1"/>
  <c r="Q2588" i="12"/>
  <c r="Q2589" i="12" a="1"/>
  <c r="Q2589" i="12" s="1"/>
  <c r="Q2590" i="12" a="1"/>
  <c r="Q2590" i="12" s="1"/>
  <c r="Q2591" i="12" a="1"/>
  <c r="Q2591" i="12" s="1"/>
  <c r="Q2592" i="12" a="1"/>
  <c r="Q2592" i="12"/>
  <c r="Q2593" i="12" a="1"/>
  <c r="Q2593" i="12" s="1"/>
  <c r="Q2594" i="12" a="1"/>
  <c r="Q2594" i="12"/>
  <c r="Q2595" i="12" a="1"/>
  <c r="Q2595" i="12" s="1"/>
  <c r="Q2596" i="12" a="1"/>
  <c r="Q2596" i="12"/>
  <c r="Q2597" i="12" a="1"/>
  <c r="Q2597" i="12" s="1"/>
  <c r="Q2598" i="12" a="1"/>
  <c r="Q2598" i="12" s="1"/>
  <c r="Q2599" i="12" a="1"/>
  <c r="Q2599" i="12" s="1"/>
  <c r="Q2600" i="12" a="1"/>
  <c r="Q2600" i="12"/>
  <c r="Q2601" i="12" a="1"/>
  <c r="Q2601" i="12" s="1"/>
  <c r="Q2602" i="12" a="1"/>
  <c r="Q2602" i="12" s="1"/>
  <c r="Q2603" i="12" a="1"/>
  <c r="Q2603" i="12" s="1"/>
  <c r="Q2604" i="12" a="1"/>
  <c r="Q2604" i="12"/>
  <c r="Q2605" i="12" a="1"/>
  <c r="Q2605" i="12" s="1"/>
  <c r="Q2606" i="12" a="1"/>
  <c r="Q2606" i="12" s="1"/>
  <c r="Q2607" i="12" a="1"/>
  <c r="Q2607" i="12" s="1"/>
  <c r="Q2608" i="12" a="1"/>
  <c r="Q2608" i="12"/>
  <c r="Q2609" i="12" a="1"/>
  <c r="Q2609" i="12" s="1"/>
  <c r="Q2610" i="12" a="1"/>
  <c r="Q2610" i="12"/>
  <c r="Q2611" i="12" a="1"/>
  <c r="Q2611" i="12" s="1"/>
  <c r="Q2612" i="12" a="1"/>
  <c r="Q2612" i="12"/>
  <c r="Q2613" i="12" a="1"/>
  <c r="Q2613" i="12" s="1"/>
  <c r="Q2614" i="12" a="1"/>
  <c r="Q2614" i="12" s="1"/>
  <c r="Q2615" i="12" a="1"/>
  <c r="Q2615" i="12" s="1"/>
  <c r="Q2616" i="12" a="1"/>
  <c r="Q2616" i="12"/>
  <c r="Q2617" i="12" a="1"/>
  <c r="Q2617" i="12" s="1"/>
  <c r="Q2618" i="12" a="1"/>
  <c r="Q2618" i="12" s="1"/>
  <c r="Q2619" i="12" a="1"/>
  <c r="Q2619" i="12" s="1"/>
  <c r="Q2620" i="12" a="1"/>
  <c r="Q2620" i="12" s="1"/>
  <c r="Q2621" i="12" a="1"/>
  <c r="Q2621" i="12" s="1"/>
  <c r="Q2622" i="12" a="1"/>
  <c r="Q2622" i="12"/>
  <c r="Q2623" i="12" a="1"/>
  <c r="Q2623" i="12" s="1"/>
  <c r="Q2624" i="12" a="1"/>
  <c r="Q2624" i="12" s="1"/>
  <c r="Q2625" i="12" a="1"/>
  <c r="Q2625" i="12" s="1"/>
  <c r="Q2626" i="12" a="1"/>
  <c r="Q2626" i="12" s="1"/>
  <c r="Q2627" i="12" a="1"/>
  <c r="Q2627" i="12" s="1"/>
  <c r="Q2628" i="12" a="1"/>
  <c r="Q2628" i="12" s="1"/>
  <c r="Q2629" i="12" a="1"/>
  <c r="Q2629" i="12" s="1"/>
  <c r="Q2630" i="12" a="1"/>
  <c r="Q2630" i="12"/>
  <c r="Q2631" i="12" a="1"/>
  <c r="Q2631" i="12" s="1"/>
  <c r="Q2632" i="12" a="1"/>
  <c r="Q2632" i="12" s="1"/>
  <c r="Q2633" i="12" a="1"/>
  <c r="Q2633" i="12" s="1"/>
  <c r="Q2634" i="12" a="1"/>
  <c r="Q2634" i="12"/>
  <c r="Q2635" i="12" a="1"/>
  <c r="Q2635" i="12" s="1"/>
  <c r="Q2636" i="12" a="1"/>
  <c r="Q2636" i="12" s="1"/>
  <c r="Q2637" i="12" a="1"/>
  <c r="Q2637" i="12" s="1"/>
  <c r="Q2638" i="12" a="1"/>
  <c r="Q2638" i="12"/>
  <c r="Q2639" i="12" a="1"/>
  <c r="Q2639" i="12" s="1"/>
  <c r="Q2640" i="12" a="1"/>
  <c r="Q2640" i="12" s="1"/>
  <c r="Q2641" i="12" a="1"/>
  <c r="Q2641" i="12" s="1"/>
  <c r="Q2642" i="12" a="1"/>
  <c r="Q2642" i="12" s="1"/>
  <c r="Q2643" i="12" a="1"/>
  <c r="Q2643" i="12" s="1"/>
  <c r="Q2644" i="12" a="1"/>
  <c r="Q2644" i="12" s="1"/>
  <c r="Q2645" i="12" a="1"/>
  <c r="Q2645" i="12" s="1"/>
  <c r="Q2646" i="12" a="1"/>
  <c r="Q2646" i="12"/>
  <c r="Q2647" i="12" a="1"/>
  <c r="Q2647" i="12" s="1"/>
  <c r="Q2648" i="12" a="1"/>
  <c r="Q2648" i="12" s="1"/>
  <c r="Q2649" i="12" a="1"/>
  <c r="Q2649" i="12" s="1"/>
  <c r="Q2650" i="12" a="1"/>
  <c r="Q2650" i="12" s="1"/>
  <c r="Q2651" i="12" a="1"/>
  <c r="Q2651" i="12" s="1"/>
  <c r="Q2652" i="12" a="1"/>
  <c r="Q2652" i="12" s="1"/>
  <c r="Q2653" i="12" a="1"/>
  <c r="Q2653" i="12" s="1"/>
  <c r="Q2654" i="12" a="1"/>
  <c r="Q2654" i="12"/>
  <c r="Q2655" i="12" a="1"/>
  <c r="Q2655" i="12" s="1"/>
  <c r="Q2656" i="12" a="1"/>
  <c r="Q2656" i="12" s="1"/>
  <c r="Q2657" i="12" a="1"/>
  <c r="Q2657" i="12" s="1"/>
  <c r="Q2658" i="12" a="1"/>
  <c r="Q2658" i="12" s="1"/>
  <c r="Q2659" i="12" a="1"/>
  <c r="Q2659" i="12" s="1"/>
  <c r="Q2660" i="12" a="1"/>
  <c r="Q2660" i="12" s="1"/>
  <c r="Q2661" i="12" a="1"/>
  <c r="Q2661" i="12" s="1"/>
  <c r="Q2662" i="12" a="1"/>
  <c r="Q2662" i="12"/>
  <c r="Q2663" i="12" a="1"/>
  <c r="Q2663" i="12" s="1"/>
  <c r="Q2664" i="12" a="1"/>
  <c r="Q2664" i="12" s="1"/>
  <c r="Q2665" i="12" a="1"/>
  <c r="Q2665" i="12" s="1"/>
  <c r="Q2666" i="12" a="1"/>
  <c r="Q2666" i="12"/>
  <c r="Q2667" i="12" a="1"/>
  <c r="Q2667" i="12" s="1"/>
  <c r="Q2668" i="12" a="1"/>
  <c r="Q2668" i="12" s="1"/>
  <c r="Q2669" i="12" a="1"/>
  <c r="Q2669" i="12" s="1"/>
  <c r="Q2670" i="12" a="1"/>
  <c r="Q2670" i="12"/>
  <c r="Q2671" i="12" a="1"/>
  <c r="Q2671" i="12" s="1"/>
  <c r="Q2672" i="12" a="1"/>
  <c r="Q2672" i="12" s="1"/>
  <c r="Q2673" i="12" a="1"/>
  <c r="Q2673" i="12" s="1"/>
  <c r="Q2674" i="12" a="1"/>
  <c r="Q2674" i="12" s="1"/>
  <c r="Q2675" i="12" a="1"/>
  <c r="Q2675" i="12" s="1"/>
  <c r="Q2676" i="12" a="1"/>
  <c r="Q2676" i="12" s="1"/>
  <c r="Q2677" i="12" a="1"/>
  <c r="Q2677" i="12" s="1"/>
  <c r="Q2678" i="12" a="1"/>
  <c r="Q2678" i="12"/>
  <c r="Q2679" i="12" a="1"/>
  <c r="Q2679" i="12" s="1"/>
  <c r="Q2680" i="12" a="1"/>
  <c r="Q2680" i="12" s="1"/>
  <c r="Q2681" i="12" a="1"/>
  <c r="Q2681" i="12" s="1"/>
  <c r="Q2682" i="12" a="1"/>
  <c r="Q2682" i="12" s="1"/>
  <c r="Q2683" i="12" a="1"/>
  <c r="Q2683" i="12" s="1"/>
  <c r="Q2684" i="12" a="1"/>
  <c r="Q2684" i="12" s="1"/>
  <c r="Q2685" i="12" a="1"/>
  <c r="Q2685" i="12" s="1"/>
  <c r="Q2686" i="12" a="1"/>
  <c r="Q2686" i="12"/>
  <c r="Q2687" i="12" a="1"/>
  <c r="Q2687" i="12" s="1"/>
  <c r="Q2688" i="12" a="1"/>
  <c r="Q2688" i="12" s="1"/>
  <c r="Q2689" i="12" a="1"/>
  <c r="Q2689" i="12" s="1"/>
  <c r="Q2690" i="12" a="1"/>
  <c r="Q2690" i="12" s="1"/>
  <c r="Q2691" i="12" a="1"/>
  <c r="Q2691" i="12" s="1"/>
  <c r="Q2692" i="12" a="1"/>
  <c r="Q2692" i="12" s="1"/>
  <c r="Q2693" i="12" a="1"/>
  <c r="Q2693" i="12" s="1"/>
  <c r="Q2694" i="12" a="1"/>
  <c r="Q2694" i="12"/>
  <c r="Q2695" i="12" a="1"/>
  <c r="Q2695" i="12" s="1"/>
  <c r="Q2696" i="12" a="1"/>
  <c r="Q2696" i="12" s="1"/>
  <c r="Q2697" i="12" a="1"/>
  <c r="Q2697" i="12" s="1"/>
  <c r="Q2698" i="12" a="1"/>
  <c r="Q2698" i="12"/>
  <c r="Q2699" i="12" a="1"/>
  <c r="Q2699" i="12" s="1"/>
  <c r="Q2700" i="12" a="1"/>
  <c r="Q2700" i="12" s="1"/>
  <c r="Q2701" i="12" a="1"/>
  <c r="Q2701" i="12" s="1"/>
  <c r="Q2702" i="12" a="1"/>
  <c r="Q2702" i="12"/>
  <c r="Q2703" i="12" a="1"/>
  <c r="Q2703" i="12" s="1"/>
  <c r="Q2704" i="12" a="1"/>
  <c r="Q2704" i="12" s="1"/>
  <c r="Q2705" i="12" a="1"/>
  <c r="Q2705" i="12" s="1"/>
  <c r="Q2706" i="12" a="1"/>
  <c r="Q2706" i="12" s="1"/>
  <c r="Q2707" i="12" a="1"/>
  <c r="Q2707" i="12" s="1"/>
  <c r="Q2708" i="12" a="1"/>
  <c r="Q2708" i="12" s="1"/>
  <c r="Q2709" i="12" a="1"/>
  <c r="Q2709" i="12" s="1"/>
  <c r="Q2710" i="12" a="1"/>
  <c r="Q2710" i="12"/>
  <c r="Q2711" i="12" a="1"/>
  <c r="Q2711" i="12" s="1"/>
  <c r="Q2712" i="12" a="1"/>
  <c r="Q2712" i="12" s="1"/>
  <c r="Q2713" i="12" a="1"/>
  <c r="Q2713" i="12" s="1"/>
  <c r="Q2714" i="12" a="1"/>
  <c r="Q2714" i="12" s="1"/>
  <c r="Q2715" i="12" a="1"/>
  <c r="Q2715" i="12" s="1"/>
  <c r="Q2716" i="12" a="1"/>
  <c r="Q2716" i="12" s="1"/>
  <c r="Q2717" i="12" a="1"/>
  <c r="Q2717" i="12" s="1"/>
  <c r="Q2718" i="12" a="1"/>
  <c r="Q2718" i="12"/>
  <c r="Q2719" i="12" a="1"/>
  <c r="Q2719" i="12" s="1"/>
  <c r="Q2720" i="12" a="1"/>
  <c r="Q2720" i="12" s="1"/>
  <c r="Q2721" i="12" a="1"/>
  <c r="Q2721" i="12" s="1"/>
  <c r="Q2722" i="12" a="1"/>
  <c r="Q2722" i="12" s="1"/>
  <c r="Q2723" i="12" a="1"/>
  <c r="Q2723" i="12" s="1"/>
  <c r="Q2724" i="12" a="1"/>
  <c r="Q2724" i="12" s="1"/>
  <c r="Q2725" i="12" a="1"/>
  <c r="Q2725" i="12" s="1"/>
  <c r="Q2726" i="12" a="1"/>
  <c r="Q2726" i="12"/>
  <c r="Q2727" i="12" a="1"/>
  <c r="Q2727" i="12" s="1"/>
  <c r="Q2728" i="12" a="1"/>
  <c r="Q2728" i="12" s="1"/>
  <c r="Q2729" i="12" a="1"/>
  <c r="Q2729" i="12" s="1"/>
  <c r="Q2730" i="12" a="1"/>
  <c r="Q2730" i="12"/>
  <c r="Q2731" i="12" a="1"/>
  <c r="Q2731" i="12" s="1"/>
  <c r="Q2732" i="12" a="1"/>
  <c r="Q2732" i="12" s="1"/>
  <c r="Q2733" i="12" a="1"/>
  <c r="Q2733" i="12" s="1"/>
  <c r="Q2734" i="12" a="1"/>
  <c r="Q2734" i="12"/>
  <c r="Q2735" i="12" a="1"/>
  <c r="Q2735" i="12" s="1"/>
  <c r="Q2736" i="12" a="1"/>
  <c r="Q2736" i="12" s="1"/>
  <c r="Q2737" i="12" a="1"/>
  <c r="Q2737" i="12" s="1"/>
  <c r="Q2738" i="12" a="1"/>
  <c r="Q2738" i="12" s="1"/>
  <c r="Q2739" i="12" a="1"/>
  <c r="Q2739" i="12" s="1"/>
  <c r="Q2740" i="12" a="1"/>
  <c r="Q2740" i="12" s="1"/>
  <c r="Q2741" i="12" a="1"/>
  <c r="Q2741" i="12" s="1"/>
  <c r="Q2742" i="12" a="1"/>
  <c r="Q2742" i="12"/>
  <c r="Q2743" i="12" a="1"/>
  <c r="Q2743" i="12" s="1"/>
  <c r="Q2744" i="12" a="1"/>
  <c r="Q2744" i="12" s="1"/>
  <c r="Q2745" i="12" a="1"/>
  <c r="Q2745" i="12" s="1"/>
  <c r="Q2746" i="12" a="1"/>
  <c r="Q2746" i="12" s="1"/>
  <c r="Q2747" i="12" a="1"/>
  <c r="Q2747" i="12" s="1"/>
  <c r="Q2748" i="12" a="1"/>
  <c r="Q2748" i="12" s="1"/>
  <c r="Q2749" i="12" a="1"/>
  <c r="Q2749" i="12" s="1"/>
  <c r="Q2750" i="12" a="1"/>
  <c r="Q2750" i="12"/>
  <c r="Q2751" i="12" a="1"/>
  <c r="Q2751" i="12" s="1"/>
  <c r="Q2752" i="12" a="1"/>
  <c r="Q2752" i="12" s="1"/>
  <c r="Q2753" i="12" a="1"/>
  <c r="Q2753" i="12" s="1"/>
  <c r="Q2754" i="12" a="1"/>
  <c r="Q2754" i="12" s="1"/>
  <c r="Q2755" i="12" a="1"/>
  <c r="Q2755" i="12" s="1"/>
  <c r="Q2756" i="12" a="1"/>
  <c r="Q2756" i="12" s="1"/>
  <c r="Q2757" i="12" a="1"/>
  <c r="Q2757" i="12" s="1"/>
  <c r="Q2758" i="12" a="1"/>
  <c r="Q2758" i="12"/>
  <c r="Q2759" i="12" a="1"/>
  <c r="Q2759" i="12" s="1"/>
  <c r="Q2760" i="12" a="1"/>
  <c r="Q2760" i="12" s="1"/>
  <c r="Q2761" i="12" a="1"/>
  <c r="Q2761" i="12" s="1"/>
  <c r="Q2762" i="12" a="1"/>
  <c r="Q2762" i="12"/>
  <c r="Q2763" i="12" a="1"/>
  <c r="Q2763" i="12" s="1"/>
  <c r="Q2764" i="12" a="1"/>
  <c r="Q2764" i="12" s="1"/>
  <c r="Q2765" i="12" a="1"/>
  <c r="Q2765" i="12" s="1"/>
  <c r="Q2766" i="12" a="1"/>
  <c r="Q2766" i="12"/>
  <c r="Q2767" i="12" a="1"/>
  <c r="Q2767" i="12" s="1"/>
  <c r="Q2768" i="12" a="1"/>
  <c r="Q2768" i="12" s="1"/>
  <c r="Q2769" i="12" a="1"/>
  <c r="Q2769" i="12" s="1"/>
  <c r="Q2770" i="12" a="1"/>
  <c r="Q2770" i="12" s="1"/>
  <c r="Q2771" i="12" a="1"/>
  <c r="Q2771" i="12" s="1"/>
  <c r="Q2772" i="12" a="1"/>
  <c r="Q2772" i="12" s="1"/>
  <c r="Q2773" i="12" a="1"/>
  <c r="Q2773" i="12" s="1"/>
  <c r="Q2774" i="12" a="1"/>
  <c r="Q2774" i="12"/>
  <c r="Q2775" i="12" a="1"/>
  <c r="Q2775" i="12" s="1"/>
  <c r="Q2776" i="12" a="1"/>
  <c r="Q2776" i="12" s="1"/>
  <c r="Q2777" i="12" a="1"/>
  <c r="Q2777" i="12" s="1"/>
  <c r="Q2778" i="12" a="1"/>
  <c r="Q2778" i="12" s="1"/>
  <c r="Q2779" i="12" a="1"/>
  <c r="Q2779" i="12" s="1"/>
  <c r="Q2780" i="12" a="1"/>
  <c r="Q2780" i="12" s="1"/>
  <c r="Q2781" i="12" a="1"/>
  <c r="Q2781" i="12" s="1"/>
  <c r="Q2782" i="12" a="1"/>
  <c r="Q2782" i="12"/>
  <c r="Q2783" i="12" a="1"/>
  <c r="Q2783" i="12" s="1"/>
  <c r="Q2784" i="12" a="1"/>
  <c r="Q2784" i="12" s="1"/>
  <c r="Q2785" i="12" a="1"/>
  <c r="Q2785" i="12" s="1"/>
  <c r="Q2786" i="12" a="1"/>
  <c r="Q2786" i="12" s="1"/>
  <c r="Q2787" i="12" a="1"/>
  <c r="Q2787" i="12" s="1"/>
  <c r="Q2788" i="12" a="1"/>
  <c r="Q2788" i="12" s="1"/>
  <c r="Q2789" i="12" a="1"/>
  <c r="Q2789" i="12" s="1"/>
  <c r="Q2790" i="12" a="1"/>
  <c r="Q2790" i="12"/>
  <c r="Q2791" i="12" a="1"/>
  <c r="Q2791" i="12" s="1"/>
  <c r="Q2792" i="12" a="1"/>
  <c r="Q2792" i="12" s="1"/>
  <c r="Q2793" i="12" a="1"/>
  <c r="Q2793" i="12" s="1"/>
  <c r="Q2794" i="12" a="1"/>
  <c r="Q2794" i="12"/>
  <c r="Q2795" i="12" a="1"/>
  <c r="Q2795" i="12" s="1"/>
  <c r="Q2796" i="12" a="1"/>
  <c r="Q2796" i="12" s="1"/>
  <c r="Q2797" i="12" a="1"/>
  <c r="Q2797" i="12" s="1"/>
  <c r="Q2798" i="12" a="1"/>
  <c r="Q2798" i="12"/>
  <c r="Q2799" i="12" a="1"/>
  <c r="Q2799" i="12" s="1"/>
  <c r="Q2800" i="12" a="1"/>
  <c r="Q2800" i="12" s="1"/>
  <c r="Q2801" i="12" a="1"/>
  <c r="Q2801" i="12" s="1"/>
  <c r="Q2802" i="12" a="1"/>
  <c r="Q2802" i="12" s="1"/>
  <c r="Q2803" i="12" a="1"/>
  <c r="Q2803" i="12" s="1"/>
  <c r="Q2804" i="12" a="1"/>
  <c r="Q2804" i="12" s="1"/>
  <c r="Q2805" i="12" a="1"/>
  <c r="Q2805" i="12" s="1"/>
  <c r="Q2806" i="12" a="1"/>
  <c r="Q2806" i="12" s="1"/>
  <c r="Q2807" i="12" a="1"/>
  <c r="Q2807" i="12" s="1"/>
  <c r="Q2808" i="12" a="1"/>
  <c r="Q2808" i="12" s="1"/>
  <c r="Q2809" i="12" a="1"/>
  <c r="Q2809" i="12" s="1"/>
  <c r="Q2810" i="12" a="1"/>
  <c r="Q2810" i="12" s="1"/>
  <c r="Q2811" i="12" a="1"/>
  <c r="Q2811" i="12" s="1"/>
  <c r="Q2812" i="12" a="1"/>
  <c r="Q2812" i="12" s="1"/>
  <c r="Q2813" i="12" a="1"/>
  <c r="Q2813" i="12" s="1"/>
  <c r="Q2814" i="12" a="1"/>
  <c r="Q2814" i="12"/>
  <c r="Q2815" i="12" a="1"/>
  <c r="Q2815" i="12" s="1"/>
  <c r="Q2816" i="12" a="1"/>
  <c r="Q2816" i="12" s="1"/>
  <c r="Q2817" i="12" a="1"/>
  <c r="Q2817" i="12" s="1"/>
  <c r="Q2818" i="12" a="1"/>
  <c r="Q2818" i="12" s="1"/>
  <c r="Q2819" i="12" a="1"/>
  <c r="Q2819" i="12" s="1"/>
  <c r="Q2820" i="12" a="1"/>
  <c r="Q2820" i="12" s="1"/>
  <c r="Q2821" i="12" a="1"/>
  <c r="Q2821" i="12" s="1"/>
  <c r="Q2822" i="12" a="1"/>
  <c r="Q2822" i="12"/>
  <c r="Q2823" i="12" a="1"/>
  <c r="Q2823" i="12" s="1"/>
  <c r="Q2824" i="12" a="1"/>
  <c r="Q2824" i="12" s="1"/>
  <c r="Q2825" i="12" a="1"/>
  <c r="Q2825" i="12" s="1"/>
  <c r="Q2826" i="12" a="1"/>
  <c r="Q2826" i="12"/>
  <c r="Q2827" i="12" a="1"/>
  <c r="Q2827" i="12" s="1"/>
  <c r="Q2828" i="12" a="1"/>
  <c r="Q2828" i="12" s="1"/>
  <c r="Q2829" i="12" a="1"/>
  <c r="Q2829" i="12" s="1"/>
  <c r="Q2830" i="12" a="1"/>
  <c r="Q2830" i="12"/>
  <c r="Q2831" i="12" a="1"/>
  <c r="Q2831" i="12" s="1"/>
  <c r="Q2832" i="12" a="1"/>
  <c r="Q2832" i="12" s="1"/>
  <c r="Q2833" i="12" a="1"/>
  <c r="Q2833" i="12" s="1"/>
  <c r="Q2834" i="12" a="1"/>
  <c r="Q2834" i="12" s="1"/>
  <c r="Q2835" i="12" a="1"/>
  <c r="Q2835" i="12" s="1"/>
  <c r="Q2836" i="12" a="1"/>
  <c r="Q2836" i="12" s="1"/>
  <c r="Q2837" i="12" a="1"/>
  <c r="Q2837" i="12" s="1"/>
  <c r="Q2838" i="12" a="1"/>
  <c r="Q2838" i="12"/>
  <c r="Q2839" i="12" a="1"/>
  <c r="Q2839" i="12" s="1"/>
  <c r="Q2840" i="12" a="1"/>
  <c r="Q2840" i="12" s="1"/>
  <c r="Q2841" i="12" a="1"/>
  <c r="Q2841" i="12" s="1"/>
  <c r="Q2842" i="12" a="1"/>
  <c r="Q2842" i="12" s="1"/>
  <c r="Q2843" i="12" a="1"/>
  <c r="Q2843" i="12" s="1"/>
  <c r="Q2844" i="12" a="1"/>
  <c r="Q2844" i="12" s="1"/>
  <c r="Q2845" i="12" a="1"/>
  <c r="Q2845" i="12" s="1"/>
  <c r="Q2846" i="12" a="1"/>
  <c r="Q2846" i="12"/>
  <c r="Q2847" i="12" a="1"/>
  <c r="Q2847" i="12" s="1"/>
  <c r="Q2848" i="12" a="1"/>
  <c r="Q2848" i="12" s="1"/>
  <c r="Q2849" i="12" a="1"/>
  <c r="Q2849" i="12" s="1"/>
  <c r="Q2850" i="12" a="1"/>
  <c r="Q2850" i="12" s="1"/>
  <c r="Q2851" i="12" a="1"/>
  <c r="Q2851" i="12" s="1"/>
  <c r="Q2852" i="12" a="1"/>
  <c r="Q2852" i="12" s="1"/>
  <c r="Q2853" i="12" a="1"/>
  <c r="Q2853" i="12" s="1"/>
  <c r="Q2854" i="12" a="1"/>
  <c r="Q2854" i="12"/>
  <c r="Q2855" i="12" a="1"/>
  <c r="Q2855" i="12" s="1"/>
  <c r="Q2856" i="12" a="1"/>
  <c r="Q2856" i="12" s="1"/>
  <c r="Q2857" i="12" a="1"/>
  <c r="Q2857" i="12" s="1"/>
  <c r="Q2858" i="12" a="1"/>
  <c r="Q2858" i="12"/>
  <c r="Q2859" i="12" a="1"/>
  <c r="Q2859" i="12" s="1"/>
  <c r="Q2860" i="12" a="1"/>
  <c r="Q2860" i="12"/>
  <c r="Q2861" i="12" a="1"/>
  <c r="Q2861" i="12" s="1"/>
  <c r="Q2862" i="12" a="1"/>
  <c r="Q2862" i="12" s="1"/>
  <c r="Q2863" i="12" a="1"/>
  <c r="Q2863" i="12" s="1"/>
  <c r="Q2864" i="12" a="1"/>
  <c r="Q2864" i="12"/>
  <c r="Q2865" i="12" a="1"/>
  <c r="Q2865" i="12" s="1"/>
  <c r="Q2866" i="12" a="1"/>
  <c r="Q2866" i="12" s="1"/>
  <c r="Q2867" i="12" a="1"/>
  <c r="Q2867" i="12" s="1"/>
  <c r="Q2868" i="12" a="1"/>
  <c r="Q2868" i="12"/>
  <c r="Q2869" i="12" a="1"/>
  <c r="Q2869" i="12" s="1"/>
  <c r="Q2870" i="12" a="1"/>
  <c r="Q2870" i="12" s="1"/>
  <c r="Q2871" i="12" a="1"/>
  <c r="Q2871" i="12" s="1"/>
  <c r="Q2872" i="12" a="1"/>
  <c r="Q2872" i="12"/>
  <c r="Q2873" i="12" a="1"/>
  <c r="Q2873" i="12" s="1"/>
  <c r="Q2874" i="12" a="1"/>
  <c r="Q2874" i="12"/>
  <c r="Q2875" i="12" a="1"/>
  <c r="Q2875" i="12" s="1"/>
  <c r="Q2876" i="12" a="1"/>
  <c r="Q2876" i="12"/>
  <c r="Q2877" i="12" a="1"/>
  <c r="Q2877" i="12" s="1"/>
  <c r="Q2878" i="12" a="1"/>
  <c r="Q2878" i="12" s="1"/>
  <c r="Q2879" i="12" a="1"/>
  <c r="Q2879" i="12" s="1"/>
  <c r="Q2880" i="12" a="1"/>
  <c r="Q2880" i="12"/>
  <c r="Q2881" i="12" a="1"/>
  <c r="Q2881" i="12" s="1"/>
  <c r="Q2882" i="12" a="1"/>
  <c r="Q2882" i="12" s="1"/>
  <c r="Q2883" i="12" a="1"/>
  <c r="Q2883" i="12" s="1"/>
  <c r="Q2884" i="12" a="1"/>
  <c r="Q2884" i="12"/>
  <c r="Q2885" i="12" a="1"/>
  <c r="Q2885" i="12" s="1"/>
  <c r="Q2886" i="12" a="1"/>
  <c r="Q2886" i="12" s="1"/>
  <c r="Q2887" i="12" a="1"/>
  <c r="Q2887" i="12" s="1"/>
  <c r="Q2888" i="12" a="1"/>
  <c r="Q2888" i="12"/>
  <c r="Q2889" i="12" a="1"/>
  <c r="Q2889" i="12" s="1"/>
  <c r="Q2890" i="12" a="1"/>
  <c r="Q2890" i="12"/>
  <c r="Q2891" i="12" a="1"/>
  <c r="Q2891" i="12" s="1"/>
  <c r="Q2892" i="12" a="1"/>
  <c r="Q2892" i="12"/>
  <c r="Q2893" i="12" a="1"/>
  <c r="Q2893" i="12" s="1"/>
  <c r="Q2894" i="12" a="1"/>
  <c r="Q2894" i="12" s="1"/>
  <c r="Q2895" i="12" a="1"/>
  <c r="Q2895" i="12" s="1"/>
  <c r="Q2896" i="12" a="1"/>
  <c r="Q2896" i="12"/>
  <c r="Q2897" i="12" a="1"/>
  <c r="Q2897" i="12" s="1"/>
  <c r="Q2898" i="12" a="1"/>
  <c r="Q2898" i="12" s="1"/>
  <c r="Q2899" i="12" a="1"/>
  <c r="Q2899" i="12" s="1"/>
  <c r="Q2900" i="12" a="1"/>
  <c r="Q2900" i="12"/>
  <c r="Q2901" i="12" a="1"/>
  <c r="Q2901" i="12" s="1"/>
  <c r="Q2902" i="12" a="1"/>
  <c r="Q2902" i="12" s="1"/>
  <c r="Q2903" i="12" a="1"/>
  <c r="Q2903" i="12" s="1"/>
  <c r="Q2904" i="12" a="1"/>
  <c r="Q2904" i="12"/>
  <c r="Q2905" i="12" a="1"/>
  <c r="Q2905" i="12" s="1"/>
  <c r="Q2906" i="12" a="1"/>
  <c r="Q2906" i="12"/>
  <c r="Q2907" i="12" a="1"/>
  <c r="Q2907" i="12" s="1"/>
  <c r="Q2908" i="12" a="1"/>
  <c r="Q2908" i="12"/>
  <c r="Q2909" i="12" a="1"/>
  <c r="Q2909" i="12" s="1"/>
  <c r="Q2910" i="12" a="1"/>
  <c r="Q2910" i="12" s="1"/>
  <c r="Q2911" i="12" a="1"/>
  <c r="Q2911" i="12" s="1"/>
  <c r="Q2912" i="12" a="1"/>
  <c r="Q2912" i="12"/>
  <c r="Q2913" i="12" a="1"/>
  <c r="Q2913" i="12" s="1"/>
  <c r="Q2914" i="12" a="1"/>
  <c r="Q2914" i="12" s="1"/>
  <c r="Q2915" i="12" a="1"/>
  <c r="Q2915" i="12" s="1"/>
  <c r="Q2916" i="12" a="1"/>
  <c r="Q2916" i="12"/>
  <c r="Q2917" i="12" a="1"/>
  <c r="Q2917" i="12" s="1"/>
  <c r="Q2918" i="12" a="1"/>
  <c r="Q2918" i="12" s="1"/>
  <c r="Q2919" i="12" a="1"/>
  <c r="Q2919" i="12" s="1"/>
  <c r="Q2920" i="12" a="1"/>
  <c r="Q2920" i="12"/>
  <c r="Q2921" i="12" a="1"/>
  <c r="Q2921" i="12" s="1"/>
  <c r="Q2922" i="12" a="1"/>
  <c r="Q2922" i="12"/>
  <c r="Q2923" i="12" a="1"/>
  <c r="Q2923" i="12" s="1"/>
  <c r="Q2924" i="12" a="1"/>
  <c r="Q2924" i="12"/>
  <c r="Q2925" i="12" a="1"/>
  <c r="Q2925" i="12" s="1"/>
  <c r="Q2926" i="12" a="1"/>
  <c r="Q2926" i="12" s="1"/>
  <c r="Q2927" i="12" a="1"/>
  <c r="Q2927" i="12" s="1"/>
  <c r="Q2928" i="12" a="1"/>
  <c r="Q2928" i="12"/>
  <c r="Q2929" i="12" a="1"/>
  <c r="Q2929" i="12" s="1"/>
  <c r="Q2930" i="12" a="1"/>
  <c r="Q2930" i="12" s="1"/>
  <c r="Q2931" i="12" a="1"/>
  <c r="Q2931" i="12" s="1"/>
  <c r="Q2932" i="12" a="1"/>
  <c r="Q2932" i="12"/>
  <c r="Q2933" i="12" a="1"/>
  <c r="Q2933" i="12" s="1"/>
  <c r="Q2934" i="12" a="1"/>
  <c r="Q2934" i="12" s="1"/>
  <c r="Q2935" i="12" a="1"/>
  <c r="Q2935" i="12" s="1"/>
  <c r="Q2936" i="12" a="1"/>
  <c r="Q2936" i="12"/>
  <c r="Q2937" i="12" a="1"/>
  <c r="Q2937" i="12" s="1"/>
  <c r="Q2938" i="12" a="1"/>
  <c r="Q2938" i="12"/>
  <c r="Q2939" i="12" a="1"/>
  <c r="Q2939" i="12" s="1"/>
  <c r="Q2940" i="12" a="1"/>
  <c r="Q2940" i="12"/>
  <c r="Q2941" i="12" a="1"/>
  <c r="Q2941" i="12" s="1"/>
  <c r="Q2942" i="12" a="1"/>
  <c r="Q2942" i="12" s="1"/>
  <c r="Q2943" i="12" a="1"/>
  <c r="Q2943" i="12" s="1"/>
  <c r="Q2944" i="12" a="1"/>
  <c r="Q2944" i="12"/>
  <c r="Q2945" i="12" a="1"/>
  <c r="Q2945" i="12" s="1"/>
  <c r="Q2946" i="12" a="1"/>
  <c r="Q2946" i="12" s="1"/>
  <c r="Q2947" i="12" a="1"/>
  <c r="Q2947" i="12" s="1"/>
  <c r="Q2948" i="12" a="1"/>
  <c r="Q2948" i="12"/>
  <c r="Q2949" i="12" a="1"/>
  <c r="Q2949" i="12" s="1"/>
  <c r="Q2950" i="12" a="1"/>
  <c r="Q2950" i="12" s="1"/>
  <c r="Q2951" i="12" a="1"/>
  <c r="Q2951" i="12" s="1"/>
  <c r="Q2952" i="12" a="1"/>
  <c r="Q2952" i="12"/>
  <c r="Q2953" i="12" a="1"/>
  <c r="Q2953" i="12" s="1"/>
  <c r="Q2954" i="12" a="1"/>
  <c r="Q2954" i="12"/>
  <c r="Q2955" i="12" a="1"/>
  <c r="Q2955" i="12" s="1"/>
  <c r="Q2956" i="12" a="1"/>
  <c r="Q2956" i="12"/>
  <c r="Q2957" i="12" a="1"/>
  <c r="Q2957" i="12" s="1"/>
  <c r="Q2958" i="12" a="1"/>
  <c r="Q2958" i="12" s="1"/>
  <c r="Q2959" i="12" a="1"/>
  <c r="Q2959" i="12" s="1"/>
  <c r="Q2960" i="12" a="1"/>
  <c r="Q2960" i="12"/>
  <c r="Q2961" i="12" a="1"/>
  <c r="Q2961" i="12" s="1"/>
  <c r="Q2962" i="12" a="1"/>
  <c r="Q2962" i="12" s="1"/>
  <c r="Q2963" i="12" a="1"/>
  <c r="Q2963" i="12" s="1"/>
  <c r="Q2964" i="12" a="1"/>
  <c r="Q2964" i="12"/>
  <c r="Q2965" i="12" a="1"/>
  <c r="Q2965" i="12" s="1"/>
  <c r="Q2966" i="12" a="1"/>
  <c r="Q2966" i="12" s="1"/>
  <c r="Q2967" i="12" a="1"/>
  <c r="Q2967" i="12" s="1"/>
  <c r="Q2968" i="12" a="1"/>
  <c r="Q2968" i="12"/>
  <c r="Q2969" i="12" a="1"/>
  <c r="Q2969" i="12" s="1"/>
  <c r="Q2970" i="12" a="1"/>
  <c r="Q2970" i="12"/>
  <c r="Q2971" i="12" a="1"/>
  <c r="Q2971" i="12" s="1"/>
  <c r="Q2972" i="12" a="1"/>
  <c r="Q2972" i="12"/>
  <c r="Q2973" i="12" a="1"/>
  <c r="Q2973" i="12" s="1"/>
  <c r="Q2974" i="12" a="1"/>
  <c r="Q2974" i="12" s="1"/>
  <c r="Q2975" i="12" a="1"/>
  <c r="Q2975" i="12" s="1"/>
  <c r="Q2976" i="12" a="1"/>
  <c r="Q2976" i="12"/>
  <c r="Q2977" i="12" a="1"/>
  <c r="Q2977" i="12" s="1"/>
  <c r="Q2978" i="12" a="1"/>
  <c r="Q2978" i="12" s="1"/>
  <c r="Q2979" i="12" a="1"/>
  <c r="Q2979" i="12" s="1"/>
  <c r="Q2980" i="12" a="1"/>
  <c r="Q2980" i="12"/>
  <c r="Q2981" i="12" a="1"/>
  <c r="Q2981" i="12" s="1"/>
  <c r="Q2982" i="12" a="1"/>
  <c r="Q2982" i="12" s="1"/>
  <c r="Q2983" i="12" a="1"/>
  <c r="Q2983" i="12" s="1"/>
  <c r="Q2984" i="12" a="1"/>
  <c r="Q2984" i="12"/>
  <c r="Q2985" i="12" a="1"/>
  <c r="Q2985" i="12" s="1"/>
  <c r="Q2986" i="12" a="1"/>
  <c r="Q2986" i="12"/>
  <c r="Q2987" i="12" a="1"/>
  <c r="Q2987" i="12" s="1"/>
  <c r="Q2988" i="12" a="1"/>
  <c r="Q2988" i="12"/>
  <c r="Q2989" i="12" a="1"/>
  <c r="Q2989" i="12" s="1"/>
  <c r="Q2990" i="12" a="1"/>
  <c r="Q2990" i="12" s="1"/>
  <c r="Q2991" i="12" a="1"/>
  <c r="Q2991" i="12" s="1"/>
  <c r="Q2992" i="12" a="1"/>
  <c r="Q2992" i="12"/>
  <c r="Q2993" i="12" a="1"/>
  <c r="Q2993" i="12" s="1"/>
  <c r="Q2994" i="12" a="1"/>
  <c r="Q2994" i="12" s="1"/>
  <c r="Q2995" i="12" a="1"/>
  <c r="Q2995" i="12" s="1"/>
  <c r="Q2996" i="12" a="1"/>
  <c r="Q2996" i="12"/>
  <c r="Q2997" i="12" a="1"/>
  <c r="Q2997" i="12" s="1"/>
  <c r="Q2998" i="12" a="1"/>
  <c r="Q2998" i="12" s="1"/>
  <c r="Q2999" i="12" a="1"/>
  <c r="Q2999" i="12" s="1"/>
  <c r="Q3000" i="12" a="1"/>
  <c r="Q3000" i="12"/>
  <c r="Q3001" i="12" a="1"/>
  <c r="Q3001" i="12" s="1"/>
  <c r="Q3002" i="12" a="1"/>
  <c r="Q3002" i="12"/>
  <c r="Q3003" i="12" a="1"/>
  <c r="Q3003" i="12" s="1"/>
  <c r="Q3004" i="12" a="1"/>
  <c r="Q3004" i="12"/>
  <c r="Q3005" i="12" a="1"/>
  <c r="Q3005" i="12" s="1"/>
  <c r="Q3006" i="12" a="1"/>
  <c r="Q3006" i="12" s="1"/>
  <c r="Q3007" i="12" a="1"/>
  <c r="Q3007" i="12" s="1"/>
  <c r="Q3008" i="12" a="1"/>
  <c r="Q3008" i="12"/>
  <c r="Q3009" i="12" a="1"/>
  <c r="Q3009" i="12" s="1"/>
  <c r="Q3010" i="12" a="1"/>
  <c r="Q3010" i="12" s="1"/>
  <c r="Q3011" i="12" a="1"/>
  <c r="Q3011" i="12" s="1"/>
  <c r="Q3012" i="12" a="1"/>
  <c r="Q3012" i="12"/>
  <c r="Q3013" i="12" a="1"/>
  <c r="Q3013" i="12" s="1"/>
  <c r="Q3014" i="12" a="1"/>
  <c r="Q3014" i="12" s="1"/>
  <c r="Q3015" i="12" a="1"/>
  <c r="Q3015" i="12" s="1"/>
  <c r="Q3016" i="12" a="1"/>
  <c r="Q3016" i="12"/>
  <c r="Q3017" i="12" a="1"/>
  <c r="Q3017" i="12" s="1"/>
  <c r="Q3018" i="12" a="1"/>
  <c r="Q3018" i="12"/>
  <c r="Q3019" i="12" a="1"/>
  <c r="Q3019" i="12" s="1"/>
  <c r="Q3020" i="12" a="1"/>
  <c r="Q3020" i="12"/>
  <c r="Q3021" i="12" a="1"/>
  <c r="Q3021" i="12" s="1"/>
  <c r="Q3022" i="12" a="1"/>
  <c r="Q3022" i="12" s="1"/>
  <c r="Q3023" i="12" a="1"/>
  <c r="Q3023" i="12" s="1"/>
  <c r="Q3024" i="12" a="1"/>
  <c r="Q3024" i="12"/>
  <c r="Q3025" i="12" a="1"/>
  <c r="Q3025" i="12" s="1"/>
  <c r="Q3026" i="12" a="1"/>
  <c r="Q3026" i="12" s="1"/>
  <c r="Q3027" i="12" a="1"/>
  <c r="Q3027" i="12" s="1"/>
  <c r="Q3028" i="12" a="1"/>
  <c r="Q3028" i="12"/>
  <c r="Q3029" i="12" a="1"/>
  <c r="Q3029" i="12" s="1"/>
  <c r="Q3030" i="12" a="1"/>
  <c r="Q3030" i="12" s="1"/>
  <c r="Q3031" i="12" a="1"/>
  <c r="Q3031" i="12" s="1"/>
  <c r="Q3032" i="12" a="1"/>
  <c r="Q3032" i="12"/>
  <c r="Q3033" i="12" a="1"/>
  <c r="Q3033" i="12" s="1"/>
  <c r="Q3034" i="12" a="1"/>
  <c r="Q3034" i="12"/>
  <c r="Q3035" i="12" a="1"/>
  <c r="Q3035" i="12" s="1"/>
  <c r="Q3036" i="12" a="1"/>
  <c r="Q3036" i="12"/>
  <c r="Q3037" i="12" a="1"/>
  <c r="Q3037" i="12" s="1"/>
  <c r="Q3038" i="12" a="1"/>
  <c r="Q3038" i="12" s="1"/>
  <c r="Q3039" i="12" a="1"/>
  <c r="Q3039" i="12" s="1"/>
  <c r="Q3040" i="12" a="1"/>
  <c r="Q3040" i="12"/>
  <c r="Q3041" i="12" a="1"/>
  <c r="Q3041" i="12" s="1"/>
  <c r="Q3042" i="12" a="1"/>
  <c r="Q3042" i="12" s="1"/>
  <c r="Q3043" i="12" a="1"/>
  <c r="Q3043" i="12" s="1"/>
  <c r="Q3044" i="12" a="1"/>
  <c r="Q3044" i="12"/>
  <c r="Q3045" i="12" a="1"/>
  <c r="Q3045" i="12" s="1"/>
  <c r="Q3046" i="12" a="1"/>
  <c r="Q3046" i="12" s="1"/>
  <c r="Q3047" i="12" a="1"/>
  <c r="Q3047" i="12" s="1"/>
  <c r="Q3048" i="12" a="1"/>
  <c r="Q3048" i="12"/>
  <c r="Q3049" i="12" a="1"/>
  <c r="Q3049" i="12" s="1"/>
  <c r="Q3050" i="12" a="1"/>
  <c r="Q3050" i="12"/>
  <c r="Q3051" i="12" a="1"/>
  <c r="Q3051" i="12" s="1"/>
  <c r="Q3052" i="12" a="1"/>
  <c r="Q3052" i="12"/>
  <c r="Q3053" i="12" a="1"/>
  <c r="Q3053" i="12" s="1"/>
  <c r="Q3054" i="12" a="1"/>
  <c r="Q3054" i="12" s="1"/>
  <c r="Q3055" i="12" a="1"/>
  <c r="Q3055" i="12" s="1"/>
  <c r="Q3056" i="12" a="1"/>
  <c r="Q3056" i="12"/>
  <c r="Q3057" i="12" a="1"/>
  <c r="Q3057" i="12" s="1"/>
  <c r="Q3058" i="12" a="1"/>
  <c r="Q3058" i="12" s="1"/>
  <c r="Q3059" i="12" a="1"/>
  <c r="Q3059" i="12" s="1"/>
  <c r="Q3060" i="12" a="1"/>
  <c r="Q3060" i="12"/>
  <c r="Q3061" i="12" a="1"/>
  <c r="Q3061" i="12" s="1"/>
  <c r="Q3062" i="12" a="1"/>
  <c r="Q3062" i="12" s="1"/>
  <c r="Q3063" i="12" a="1"/>
  <c r="Q3063" i="12" s="1"/>
  <c r="Q3064" i="12" a="1"/>
  <c r="Q3064" i="12" s="1"/>
  <c r="Q3065" i="12" a="1"/>
  <c r="Q3065" i="12" s="1"/>
  <c r="Q3066" i="12" a="1"/>
  <c r="Q3066" i="12"/>
  <c r="Q3067" i="12" a="1"/>
  <c r="Q3067" i="12" s="1"/>
  <c r="Q3068" i="12" a="1"/>
  <c r="Q3068" i="12"/>
  <c r="Q3069" i="12" a="1"/>
  <c r="Q3069" i="12" s="1"/>
  <c r="Q3070" i="12" a="1"/>
  <c r="Q3070" i="12" s="1"/>
  <c r="Q3071" i="12" a="1"/>
  <c r="Q3071" i="12" s="1"/>
  <c r="Q3072" i="12" a="1"/>
  <c r="Q3072" i="12"/>
  <c r="Q3073" i="12" a="1"/>
  <c r="Q3073" i="12" s="1"/>
  <c r="Q3074" i="12" a="1"/>
  <c r="Q3074" i="12" s="1"/>
  <c r="Q3075" i="12" a="1"/>
  <c r="Q3075" i="12" s="1"/>
  <c r="Q3076" i="12" a="1"/>
  <c r="Q3076" i="12" s="1"/>
  <c r="Q3077" i="12" a="1"/>
  <c r="Q3077" i="12" s="1"/>
  <c r="Q3078" i="12" a="1"/>
  <c r="Q3078" i="12" s="1"/>
  <c r="Q3079" i="12" a="1"/>
  <c r="Q3079" i="12" s="1"/>
  <c r="Q3080" i="12" a="1"/>
  <c r="Q3080" i="12"/>
  <c r="Q3081" i="12" a="1"/>
  <c r="Q3081" i="12" s="1"/>
  <c r="Q3082" i="12" a="1"/>
  <c r="Q3082" i="12"/>
  <c r="Q3083" i="12" a="1"/>
  <c r="Q3083" i="12" s="1"/>
  <c r="Q3084" i="12" a="1"/>
  <c r="Q3084" i="12"/>
  <c r="Q3085" i="12" a="1"/>
  <c r="Q3085" i="12" s="1"/>
  <c r="Q3086" i="12" a="1"/>
  <c r="Q3086" i="12" s="1"/>
  <c r="Q3087" i="12" a="1"/>
  <c r="Q3087" i="12" s="1"/>
  <c r="Q3088" i="12" a="1"/>
  <c r="Q3088" i="12"/>
  <c r="Q3089" i="12" a="1"/>
  <c r="Q3089" i="12" s="1"/>
  <c r="Q3090" i="12" a="1"/>
  <c r="Q3090" i="12" s="1"/>
  <c r="Q3091" i="12" a="1"/>
  <c r="Q3091" i="12" s="1"/>
  <c r="Q3092" i="12" a="1"/>
  <c r="Q3092" i="12" s="1"/>
  <c r="Q3093" i="12" a="1"/>
  <c r="Q3093" i="12" s="1"/>
  <c r="Q3094" i="12" a="1"/>
  <c r="Q3094" i="12" s="1"/>
  <c r="Q3095" i="12" a="1"/>
  <c r="Q3095" i="12" s="1"/>
  <c r="Q3096" i="12" a="1"/>
  <c r="Q3096" i="12"/>
  <c r="Q3097" i="12" a="1"/>
  <c r="Q3097" i="12" s="1"/>
  <c r="Q3098" i="12" a="1"/>
  <c r="Q3098" i="12" s="1"/>
  <c r="Q3099" i="12" a="1"/>
  <c r="Q3099" i="12" s="1"/>
  <c r="Q3100" i="12" a="1"/>
  <c r="Q3100" i="12" s="1"/>
  <c r="Q3101" i="12" a="1"/>
  <c r="Q3101" i="12" s="1"/>
  <c r="Q3102" i="12" a="1"/>
  <c r="Q3102" i="12" s="1"/>
  <c r="Q3103" i="12" a="1"/>
  <c r="Q3103" i="12" s="1"/>
  <c r="Q3104" i="12" a="1"/>
  <c r="Q3104" i="12"/>
  <c r="Q3105" i="12" a="1"/>
  <c r="Q3105" i="12" s="1"/>
  <c r="Q3106" i="12" a="1"/>
  <c r="Q3106" i="12" s="1"/>
  <c r="Q3107" i="12" a="1"/>
  <c r="Q3107" i="12" s="1"/>
  <c r="Q3108" i="12" a="1"/>
  <c r="Q3108" i="12"/>
  <c r="Q3109" i="12" a="1"/>
  <c r="Q3109" i="12" s="1"/>
  <c r="Q3110" i="12" a="1"/>
  <c r="Q3110" i="12" s="1"/>
  <c r="Q3111" i="12" a="1"/>
  <c r="Q3111" i="12" s="1"/>
  <c r="Q3112" i="12" a="1"/>
  <c r="Q3112" i="12"/>
  <c r="Q3113" i="12" a="1"/>
  <c r="Q3113" i="12" s="1"/>
  <c r="Q3114" i="12" a="1"/>
  <c r="Q3114" i="12"/>
  <c r="Q3115" i="12" a="1"/>
  <c r="Q3115" i="12" s="1"/>
  <c r="Q3116" i="12" a="1"/>
  <c r="Q3116" i="12"/>
  <c r="Q3117" i="12" a="1"/>
  <c r="Q3117" i="12" s="1"/>
  <c r="Q3118" i="12" a="1"/>
  <c r="Q3118" i="12" s="1"/>
  <c r="Q3119" i="12" a="1"/>
  <c r="Q3119" i="12" s="1"/>
  <c r="Q3120" i="12" a="1"/>
  <c r="Q3120" i="12"/>
  <c r="Q3121" i="12" a="1"/>
  <c r="Q3121" i="12" s="1"/>
  <c r="Q3122" i="12" a="1"/>
  <c r="Q3122" i="12" s="1"/>
  <c r="Q3123" i="12" a="1"/>
  <c r="Q3123" i="12" s="1"/>
  <c r="Q3124" i="12" a="1"/>
  <c r="Q3124" i="12"/>
  <c r="Q3125" i="12" a="1"/>
  <c r="Q3125" i="12" s="1"/>
  <c r="Q3126" i="12" a="1"/>
  <c r="Q3126" i="12" s="1"/>
  <c r="Q3127" i="12" a="1"/>
  <c r="Q3127" i="12" s="1"/>
  <c r="Q3128" i="12" a="1"/>
  <c r="Q3128" i="12"/>
  <c r="Q3129" i="12" a="1"/>
  <c r="Q3129" i="12" s="1"/>
  <c r="Q3130" i="12" a="1"/>
  <c r="Q3130" i="12"/>
  <c r="Q3131" i="12" a="1"/>
  <c r="Q3131" i="12" s="1"/>
  <c r="Q3132" i="12" a="1"/>
  <c r="Q3132" i="12"/>
  <c r="Q3133" i="12" a="1"/>
  <c r="Q3133" i="12" s="1"/>
  <c r="Q3134" i="12" a="1"/>
  <c r="Q3134" i="12" s="1"/>
  <c r="Q3135" i="12" a="1"/>
  <c r="Q3135" i="12" s="1"/>
  <c r="Q3136" i="12" a="1"/>
  <c r="Q3136" i="12"/>
  <c r="Q3137" i="12" a="1"/>
  <c r="Q3137" i="12" s="1"/>
  <c r="Q3138" i="12" a="1"/>
  <c r="Q3138" i="12" s="1"/>
  <c r="Q3139" i="12" a="1"/>
  <c r="Q3139" i="12" s="1"/>
  <c r="Q3140" i="12" a="1"/>
  <c r="Q3140" i="12"/>
  <c r="Q3141" i="12" a="1"/>
  <c r="Q3141" i="12" s="1"/>
  <c r="Q3142" i="12" a="1"/>
  <c r="Q3142" i="12" s="1"/>
  <c r="Q3143" i="12" a="1"/>
  <c r="Q3143" i="12" s="1"/>
  <c r="Q3144" i="12" a="1"/>
  <c r="Q3144" i="12"/>
  <c r="Q3145" i="12" a="1"/>
  <c r="Q3145" i="12" s="1"/>
  <c r="Q3146" i="12" a="1"/>
  <c r="Q3146" i="12"/>
  <c r="Q3147" i="12" a="1"/>
  <c r="Q3147" i="12" s="1"/>
  <c r="Q3148" i="12" a="1"/>
  <c r="Q3148" i="12"/>
  <c r="Q3149" i="12" a="1"/>
  <c r="Q3149" i="12" s="1"/>
  <c r="Q3150" i="12" a="1"/>
  <c r="Q3150" i="12" s="1"/>
  <c r="Q3151" i="12" a="1"/>
  <c r="Q3151" i="12" s="1"/>
  <c r="Q3152" i="12" a="1"/>
  <c r="Q3152" i="12"/>
  <c r="Q3153" i="12" a="1"/>
  <c r="Q3153" i="12" s="1"/>
  <c r="Q3154" i="12" a="1"/>
  <c r="Q3154" i="12" s="1"/>
  <c r="Q3155" i="12" a="1"/>
  <c r="Q3155" i="12" s="1"/>
  <c r="Q3156" i="12" a="1"/>
  <c r="Q3156" i="12"/>
  <c r="Q3157" i="12" a="1"/>
  <c r="Q3157" i="12" s="1"/>
  <c r="Q3158" i="12" a="1"/>
  <c r="Q3158" i="12" s="1"/>
  <c r="Q3159" i="12" a="1"/>
  <c r="Q3159" i="12" s="1"/>
  <c r="Q3160" i="12" a="1"/>
  <c r="Q3160" i="12"/>
  <c r="Q3161" i="12" a="1"/>
  <c r="Q3161" i="12" s="1"/>
  <c r="Q3162" i="12" a="1"/>
  <c r="Q3162" i="12"/>
  <c r="Q3163" i="12" a="1"/>
  <c r="Q3163" i="12" s="1"/>
  <c r="Q3164" i="12" a="1"/>
  <c r="Q3164" i="12"/>
  <c r="Q3165" i="12" a="1"/>
  <c r="Q3165" i="12" s="1"/>
  <c r="Q3166" i="12" a="1"/>
  <c r="Q3166" i="12" s="1"/>
  <c r="Q3167" i="12" a="1"/>
  <c r="Q3167" i="12" s="1"/>
  <c r="Q3168" i="12" a="1"/>
  <c r="Q3168" i="12"/>
  <c r="Q3169" i="12" a="1"/>
  <c r="Q3169" i="12" s="1"/>
  <c r="Q3170" i="12" a="1"/>
  <c r="Q3170" i="12" s="1"/>
  <c r="Q3171" i="12" a="1"/>
  <c r="Q3171" i="12" s="1"/>
  <c r="Q3172" i="12" a="1"/>
  <c r="Q3172" i="12"/>
  <c r="Q3173" i="12" a="1"/>
  <c r="Q3173" i="12" s="1"/>
  <c r="Q3174" i="12" a="1"/>
  <c r="Q3174" i="12" s="1"/>
  <c r="Q3175" i="12" a="1"/>
  <c r="Q3175" i="12" s="1"/>
  <c r="Q3176" i="12" a="1"/>
  <c r="Q3176" i="12"/>
  <c r="Q3177" i="12" a="1"/>
  <c r="Q3177" i="12" s="1"/>
  <c r="Q3178" i="12" a="1"/>
  <c r="Q3178" i="12"/>
  <c r="Q3179" i="12" a="1"/>
  <c r="Q3179" i="12" s="1"/>
  <c r="Q3180" i="12" a="1"/>
  <c r="Q3180" i="12"/>
  <c r="Q3181" i="12" a="1"/>
  <c r="Q3181" i="12" s="1"/>
  <c r="Q3182" i="12" a="1"/>
  <c r="Q3182" i="12" s="1"/>
  <c r="Q3183" i="12" a="1"/>
  <c r="Q3183" i="12" s="1"/>
  <c r="Q3184" i="12" a="1"/>
  <c r="Q3184" i="12"/>
  <c r="Q3185" i="12" a="1"/>
  <c r="Q3185" i="12" s="1"/>
  <c r="Q3186" i="12" a="1"/>
  <c r="Q3186" i="12" s="1"/>
  <c r="Q3187" i="12" a="1"/>
  <c r="Q3187" i="12" s="1"/>
  <c r="Q3188" i="12" a="1"/>
  <c r="Q3188" i="12"/>
  <c r="Q3189" i="12" a="1"/>
  <c r="Q3189" i="12" s="1"/>
  <c r="Q3190" i="12" a="1"/>
  <c r="Q3190" i="12" s="1"/>
  <c r="Q3191" i="12" a="1"/>
  <c r="Q3191" i="12" s="1"/>
  <c r="Q3192" i="12" a="1"/>
  <c r="Q3192" i="12"/>
  <c r="Q3193" i="12" a="1"/>
  <c r="Q3193" i="12" s="1"/>
  <c r="Q3194" i="12" a="1"/>
  <c r="Q3194" i="12"/>
  <c r="Q3195" i="12" a="1"/>
  <c r="Q3195" i="12" s="1"/>
  <c r="Q3196" i="12" a="1"/>
  <c r="Q3196" i="12"/>
  <c r="Q3197" i="12" a="1"/>
  <c r="Q3197" i="12" s="1"/>
  <c r="Q3198" i="12" a="1"/>
  <c r="Q3198" i="12" s="1"/>
  <c r="Q3199" i="12" a="1"/>
  <c r="Q3199" i="12" s="1"/>
  <c r="Q3200" i="12" a="1"/>
  <c r="Q3200" i="12"/>
  <c r="Q3201" i="12" a="1"/>
  <c r="Q3201" i="12" s="1"/>
  <c r="Q3202" i="12" a="1"/>
  <c r="Q3202" i="12" s="1"/>
  <c r="Q3203" i="12" a="1"/>
  <c r="Q3203" i="12" s="1"/>
  <c r="Q3204" i="12" a="1"/>
  <c r="Q3204" i="12"/>
  <c r="Q3205" i="12" a="1"/>
  <c r="Q3205" i="12"/>
  <c r="Q3206" i="12" a="1"/>
  <c r="Q3206" i="12"/>
  <c r="Q3207" i="12" a="1"/>
  <c r="Q3207" i="12" s="1"/>
  <c r="Q3208" i="12" a="1"/>
  <c r="Q3208" i="12" s="1"/>
  <c r="Q3209" i="12" a="1"/>
  <c r="Q3209" i="12"/>
  <c r="Q3210" i="12" a="1"/>
  <c r="Q3210" i="12" s="1"/>
  <c r="Q3211" i="12" a="1"/>
  <c r="Q3211" i="12" s="1"/>
  <c r="Q3212" i="12" a="1"/>
  <c r="Q3212" i="12"/>
  <c r="Q3213" i="12" a="1"/>
  <c r="Q3213" i="12"/>
  <c r="Q3214" i="12" a="1"/>
  <c r="Q3214" i="12"/>
  <c r="Q3215" i="12" a="1"/>
  <c r="Q3215" i="12" s="1"/>
  <c r="Q3216" i="12" a="1"/>
  <c r="Q3216" i="12" s="1"/>
  <c r="Q3217" i="12" a="1"/>
  <c r="Q3217" i="12" s="1"/>
  <c r="Q3218" i="12" a="1"/>
  <c r="Q3218" i="12"/>
  <c r="Q3219" i="12" a="1"/>
  <c r="Q3219" i="12" s="1"/>
  <c r="Q3220" i="12" a="1"/>
  <c r="Q3220" i="12"/>
  <c r="Q3221" i="12" a="1"/>
  <c r="Q3221" i="12"/>
  <c r="Q3222" i="12" a="1"/>
  <c r="Q3222" i="12"/>
  <c r="Q3223" i="12" a="1"/>
  <c r="Q3223" i="12" s="1"/>
  <c r="Q3224" i="12" a="1"/>
  <c r="Q3224" i="12" s="1"/>
  <c r="Q3225" i="12" a="1"/>
  <c r="Q3225" i="12" s="1"/>
  <c r="Q3226" i="12" a="1"/>
  <c r="Q3226" i="12" s="1"/>
  <c r="Q3227" i="12" a="1"/>
  <c r="Q3227" i="12" s="1"/>
  <c r="Q3228" i="12" a="1"/>
  <c r="Q3228" i="12"/>
  <c r="Q3229" i="12" a="1"/>
  <c r="Q3229" i="12"/>
  <c r="Q3230" i="12" a="1"/>
  <c r="Q3230" i="12"/>
  <c r="Q3231" i="12" a="1"/>
  <c r="Q3231" i="12" s="1"/>
  <c r="Q3232" i="12" a="1"/>
  <c r="Q3232" i="12"/>
  <c r="Q3233" i="12" a="1"/>
  <c r="Q3233" i="12" s="1"/>
  <c r="Q3234" i="12" a="1"/>
  <c r="Q3234" i="12" s="1"/>
  <c r="Q3235" i="12" a="1"/>
  <c r="Q3235" i="12" s="1"/>
  <c r="Q3236" i="12" a="1"/>
  <c r="Q3236" i="12"/>
  <c r="Q3237" i="12" a="1"/>
  <c r="Q3237" i="12"/>
  <c r="Q3238" i="12" a="1"/>
  <c r="Q3238" i="12"/>
  <c r="Q3239" i="12" a="1"/>
  <c r="Q3239" i="12" s="1"/>
  <c r="Q3240" i="12" a="1"/>
  <c r="Q3240" i="12" s="1"/>
  <c r="Q3241" i="12" a="1"/>
  <c r="Q3241" i="12"/>
  <c r="Q3242" i="12" a="1"/>
  <c r="Q3242" i="12" s="1"/>
  <c r="Q3243" i="12" a="1"/>
  <c r="Q3243" i="12" s="1"/>
  <c r="Q3244" i="12" a="1"/>
  <c r="Q3244" i="12"/>
  <c r="Q3245" i="12" a="1"/>
  <c r="Q3245" i="12"/>
  <c r="Q3246" i="12" a="1"/>
  <c r="Q3246" i="12"/>
  <c r="Q3247" i="12" a="1"/>
  <c r="Q3247" i="12" s="1"/>
  <c r="Q3248" i="12" a="1"/>
  <c r="Q3248" i="12" s="1"/>
  <c r="Q3249" i="12" a="1"/>
  <c r="Q3249" i="12" s="1"/>
  <c r="Q3250" i="12" a="1"/>
  <c r="Q3250" i="12"/>
  <c r="Q3251" i="12" a="1"/>
  <c r="Q3251" i="12" s="1"/>
  <c r="Q3252" i="12" a="1"/>
  <c r="Q3252" i="12"/>
  <c r="Q3253" i="12" a="1"/>
  <c r="Q3253" i="12"/>
  <c r="Q3254" i="12" a="1"/>
  <c r="Q3254" i="12"/>
  <c r="Q3255" i="12" a="1"/>
  <c r="Q3255" i="12" s="1"/>
  <c r="Q3256" i="12" a="1"/>
  <c r="Q3256" i="12" s="1"/>
  <c r="Q3257" i="12" a="1"/>
  <c r="Q3257" i="12" s="1"/>
  <c r="Q3258" i="12" a="1"/>
  <c r="Q3258" i="12" s="1"/>
  <c r="Q3259" i="12" a="1"/>
  <c r="Q3259" i="12" s="1"/>
  <c r="Q3260" i="12" a="1"/>
  <c r="Q3260" i="12"/>
  <c r="Q3261" i="12" a="1"/>
  <c r="Q3261" i="12"/>
  <c r="Q3262" i="12" a="1"/>
  <c r="Q3262" i="12"/>
  <c r="Q3263" i="12" a="1"/>
  <c r="Q3263" i="12" s="1"/>
  <c r="Q3264" i="12" a="1"/>
  <c r="Q3264" i="12"/>
  <c r="Q3265" i="12" a="1"/>
  <c r="Q3265" i="12" s="1"/>
  <c r="Q3266" i="12" a="1"/>
  <c r="Q3266" i="12" s="1"/>
  <c r="Q3267" i="12" a="1"/>
  <c r="Q3267" i="12" s="1"/>
  <c r="Q3268" i="12" a="1"/>
  <c r="Q3268" i="12"/>
  <c r="Q3269" i="12" a="1"/>
  <c r="Q3269" i="12"/>
  <c r="Q3270" i="12" a="1"/>
  <c r="Q3270" i="12"/>
  <c r="Q3271" i="12" a="1"/>
  <c r="Q3271" i="12" s="1"/>
  <c r="Q3272" i="12" a="1"/>
  <c r="Q3272" i="12" s="1"/>
  <c r="Q3273" i="12" a="1"/>
  <c r="Q3273" i="12"/>
  <c r="Q3274" i="12" a="1"/>
  <c r="Q3274" i="12" s="1"/>
  <c r="Q3275" i="12" a="1"/>
  <c r="Q3275" i="12" s="1"/>
  <c r="Q3276" i="12" a="1"/>
  <c r="Q3276" i="12"/>
  <c r="Q3277" i="12" a="1"/>
  <c r="Q3277" i="12"/>
  <c r="Q3278" i="12" a="1"/>
  <c r="Q3278" i="12"/>
  <c r="Q3279" i="12" a="1"/>
  <c r="Q3279" i="12" s="1"/>
  <c r="Q3280" i="12" a="1"/>
  <c r="Q3280" i="12" s="1"/>
  <c r="Q3281" i="12" a="1"/>
  <c r="Q3281" i="12" s="1"/>
  <c r="Q3282" i="12" a="1"/>
  <c r="Q3282" i="12"/>
  <c r="Q3283" i="12" a="1"/>
  <c r="Q3283" i="12" s="1"/>
  <c r="Q3284" i="12" a="1"/>
  <c r="Q3284" i="12"/>
  <c r="Q3285" i="12" a="1"/>
  <c r="Q3285" i="12" s="1"/>
  <c r="Q3286" i="12" a="1"/>
  <c r="Q3286" i="12" s="1"/>
  <c r="Q3287" i="12" a="1"/>
  <c r="Q3287" i="12" s="1"/>
  <c r="Q3288" i="12" a="1"/>
  <c r="Q3288" i="12" s="1"/>
  <c r="Q3289" i="12" a="1"/>
  <c r="Q3289" i="12" s="1"/>
  <c r="Q3290" i="12" a="1"/>
  <c r="Q3290" i="12" s="1"/>
  <c r="Q3291" i="12" a="1"/>
  <c r="Q3291" i="12" s="1"/>
  <c r="Q3292" i="12" a="1"/>
  <c r="Q3292" i="12"/>
  <c r="Q3293" i="12" a="1"/>
  <c r="Q3293" i="12"/>
  <c r="Q3294" i="12" a="1"/>
  <c r="Q3294" i="12" s="1"/>
  <c r="Q3295" i="12" a="1"/>
  <c r="Q3295" i="12" s="1"/>
  <c r="Q3296" i="12" a="1"/>
  <c r="Q3296" i="12"/>
  <c r="Q3297" i="12" a="1"/>
  <c r="Q3297" i="12" s="1"/>
  <c r="Q3298" i="12" a="1"/>
  <c r="Q3298" i="12" s="1"/>
  <c r="Q3299" i="12" a="1"/>
  <c r="Q3299" i="12" s="1"/>
  <c r="Q3300" i="12" a="1"/>
  <c r="Q3300" i="12" s="1"/>
  <c r="Q3301" i="12" a="1"/>
  <c r="Q3301" i="12"/>
  <c r="Q3302" i="12" a="1"/>
  <c r="Q3302" i="12"/>
  <c r="Q3303" i="12" a="1"/>
  <c r="Q3303" i="12" s="1"/>
  <c r="Q3304" i="12" a="1"/>
  <c r="Q3304" i="12" s="1"/>
  <c r="Q3305" i="12" a="1"/>
  <c r="Q3305" i="12"/>
  <c r="Q3306" i="12" a="1"/>
  <c r="Q3306" i="12" s="1"/>
  <c r="Q3307" i="12" a="1"/>
  <c r="Q3307" i="12" s="1"/>
  <c r="Q3308" i="12" a="1"/>
  <c r="Q3308" i="12" s="1"/>
  <c r="Q3309" i="12" a="1"/>
  <c r="Q3309" i="12" s="1"/>
  <c r="Q3310" i="12" a="1"/>
  <c r="Q3310" i="12"/>
  <c r="Q3311" i="12" a="1"/>
  <c r="Q3311" i="12" s="1"/>
  <c r="Q3312" i="12" a="1"/>
  <c r="Q3312" i="12" s="1"/>
  <c r="Q3313" i="12" a="1"/>
  <c r="Q3313" i="12" s="1"/>
  <c r="Q3314" i="12" a="1"/>
  <c r="Q3314" i="12"/>
  <c r="Q3315" i="12" a="1"/>
  <c r="Q3315" i="12" s="1"/>
  <c r="Q3316" i="12" a="1"/>
  <c r="Q3316" i="12"/>
  <c r="Q3317" i="12" a="1"/>
  <c r="Q3317" i="12" s="1"/>
  <c r="Q3318" i="12" a="1"/>
  <c r="Q3318" i="12" s="1"/>
  <c r="Q3319" i="12" a="1"/>
  <c r="Q3319" i="12" s="1"/>
  <c r="Q3320" i="12" a="1"/>
  <c r="Q3320" i="12" s="1"/>
  <c r="Q3321" i="12" a="1"/>
  <c r="Q3321" i="12" s="1"/>
  <c r="Q3322" i="12" a="1"/>
  <c r="Q3322" i="12" s="1"/>
  <c r="Q3323" i="12" a="1"/>
  <c r="Q3323" i="12" s="1"/>
  <c r="Q3324" i="12" a="1"/>
  <c r="Q3324" i="12"/>
  <c r="Q3325" i="12" a="1"/>
  <c r="Q3325" i="12"/>
  <c r="Q3326" i="12" a="1"/>
  <c r="Q3326" i="12" s="1"/>
  <c r="Q3327" i="12" a="1"/>
  <c r="Q3327" i="12" s="1"/>
  <c r="Q3328" i="12" a="1"/>
  <c r="Q3328" i="12"/>
  <c r="Q3329" i="12" a="1"/>
  <c r="Q3329" i="12" s="1"/>
  <c r="Q3330" i="12" a="1"/>
  <c r="Q3330" i="12" s="1"/>
  <c r="Q3331" i="12" a="1"/>
  <c r="Q3331" i="12" s="1"/>
  <c r="Q3332" i="12" a="1"/>
  <c r="Q3332" i="12" s="1"/>
  <c r="Q3333" i="12" a="1"/>
  <c r="Q3333" i="12"/>
  <c r="Q3334" i="12" a="1"/>
  <c r="Q3334" i="12"/>
  <c r="Q3335" i="12" a="1"/>
  <c r="Q3335" i="12" s="1"/>
  <c r="Q3336" i="12" a="1"/>
  <c r="Q3336" i="12" s="1"/>
  <c r="Q3337" i="12" a="1"/>
  <c r="Q3337" i="12"/>
  <c r="Q3338" i="12" a="1"/>
  <c r="Q3338" i="12" s="1"/>
  <c r="Q3339" i="12" a="1"/>
  <c r="Q3339" i="12" s="1"/>
  <c r="Q3340" i="12" a="1"/>
  <c r="Q3340" i="12" s="1"/>
  <c r="Q3341" i="12" a="1"/>
  <c r="Q3341" i="12" s="1"/>
  <c r="Q3342" i="12" a="1"/>
  <c r="Q3342" i="12"/>
  <c r="Q3343" i="12" a="1"/>
  <c r="Q3343" i="12" s="1"/>
  <c r="Q3344" i="12" a="1"/>
  <c r="Q3344" i="12" s="1"/>
  <c r="Q3345" i="12" a="1"/>
  <c r="Q3345" i="12" s="1"/>
  <c r="Q3346" i="12" a="1"/>
  <c r="Q3346" i="12"/>
  <c r="Q3347" i="12" a="1"/>
  <c r="Q3347" i="12" s="1"/>
  <c r="Q3348" i="12" a="1"/>
  <c r="Q3348" i="12"/>
  <c r="Q3349" i="12" a="1"/>
  <c r="Q3349" i="12" s="1"/>
  <c r="Q3350" i="12" a="1"/>
  <c r="Q3350" i="12" s="1"/>
  <c r="Q3351" i="12" a="1"/>
  <c r="Q3351" i="12" s="1"/>
  <c r="Q3352" i="12" a="1"/>
  <c r="Q3352" i="12" s="1"/>
  <c r="Q3353" i="12" a="1"/>
  <c r="Q3353" i="12" s="1"/>
  <c r="Q3354" i="12" a="1"/>
  <c r="Q3354" i="12" s="1"/>
  <c r="Q3355" i="12" a="1"/>
  <c r="Q3355" i="12" s="1"/>
  <c r="Q3356" i="12" a="1"/>
  <c r="Q3356" i="12"/>
  <c r="Q3357" i="12" a="1"/>
  <c r="Q3357" i="12"/>
  <c r="Q3358" i="12" a="1"/>
  <c r="Q3358" i="12" s="1"/>
  <c r="Q3359" i="12" a="1"/>
  <c r="Q3359" i="12" s="1"/>
  <c r="Q3360" i="12" a="1"/>
  <c r="Q3360" i="12"/>
  <c r="Q3361" i="12" a="1"/>
  <c r="Q3361" i="12" s="1"/>
  <c r="Q3362" i="12" a="1"/>
  <c r="Q3362" i="12" s="1"/>
  <c r="Q3363" i="12" a="1"/>
  <c r="Q3363" i="12" s="1"/>
  <c r="Q3364" i="12" a="1"/>
  <c r="Q3364" i="12" s="1"/>
  <c r="Q3365" i="12" a="1"/>
  <c r="Q3365" i="12"/>
  <c r="Q3366" i="12" a="1"/>
  <c r="Q3366" i="12"/>
  <c r="Q3367" i="12" a="1"/>
  <c r="Q3367" i="12" s="1"/>
  <c r="Q3368" i="12" a="1"/>
  <c r="Q3368" i="12" s="1"/>
  <c r="Q3369" i="12" a="1"/>
  <c r="Q3369" i="12"/>
  <c r="Q3370" i="12" a="1"/>
  <c r="Q3370" i="12" s="1"/>
  <c r="Q3371" i="12" a="1"/>
  <c r="Q3371" i="12" s="1"/>
  <c r="Q3372" i="12" a="1"/>
  <c r="Q3372" i="12" s="1"/>
  <c r="Q3373" i="12" a="1"/>
  <c r="Q3373" i="12" s="1"/>
  <c r="Q3374" i="12" a="1"/>
  <c r="Q3374" i="12"/>
  <c r="Q3375" i="12" a="1"/>
  <c r="Q3375" i="12" s="1"/>
  <c r="Q3376" i="12" a="1"/>
  <c r="Q3376" i="12" s="1"/>
  <c r="Q3377" i="12" a="1"/>
  <c r="Q3377" i="12" s="1"/>
  <c r="Q3378" i="12" a="1"/>
  <c r="Q3378" i="12"/>
  <c r="Q3379" i="12" a="1"/>
  <c r="Q3379" i="12" s="1"/>
  <c r="Q3380" i="12" a="1"/>
  <c r="Q3380" i="12"/>
  <c r="Q3381" i="12" a="1"/>
  <c r="Q3381" i="12" s="1"/>
  <c r="Q3382" i="12" a="1"/>
  <c r="Q3382" i="12" s="1"/>
  <c r="Q3383" i="12" a="1"/>
  <c r="Q3383" i="12" s="1"/>
  <c r="Q3384" i="12" a="1"/>
  <c r="Q3384" i="12" s="1"/>
  <c r="Q3385" i="12" a="1"/>
  <c r="Q3385" i="12" s="1"/>
  <c r="Q3386" i="12" a="1"/>
  <c r="Q3386" i="12" s="1"/>
  <c r="Q3387" i="12" a="1"/>
  <c r="Q3387" i="12" s="1"/>
  <c r="Q3388" i="12" a="1"/>
  <c r="Q3388" i="12"/>
  <c r="Q3389" i="12" a="1"/>
  <c r="Q3389" i="12"/>
  <c r="Q3390" i="12" a="1"/>
  <c r="Q3390" i="12" s="1"/>
  <c r="Q3391" i="12" a="1"/>
  <c r="Q3391" i="12" s="1"/>
  <c r="Q3392" i="12" a="1"/>
  <c r="Q3392" i="12"/>
  <c r="Q3393" i="12" a="1"/>
  <c r="Q3393" i="12" s="1"/>
  <c r="Q3394" i="12" a="1"/>
  <c r="Q3394" i="12" s="1"/>
  <c r="Q3395" i="12" a="1"/>
  <c r="Q3395" i="12" s="1"/>
  <c r="Q3396" i="12" a="1"/>
  <c r="Q3396" i="12" s="1"/>
  <c r="Q3397" i="12" a="1"/>
  <c r="Q3397" i="12"/>
  <c r="Q3398" i="12" a="1"/>
  <c r="Q3398" i="12" s="1"/>
  <c r="Q3399" i="12" a="1"/>
  <c r="Q3399" i="12" s="1"/>
  <c r="Q3400" i="12" a="1"/>
  <c r="Q3400" i="12" s="1"/>
  <c r="Q3401" i="12" a="1"/>
  <c r="Q3401" i="12"/>
  <c r="Q3402" i="12" a="1"/>
  <c r="Q3402" i="12" s="1"/>
  <c r="Q3403" i="12" a="1"/>
  <c r="Q3403" i="12" s="1"/>
  <c r="Q3404" i="12" a="1"/>
  <c r="Q3404" i="12" s="1"/>
  <c r="Q3405" i="12" a="1"/>
  <c r="Q3405" i="12" s="1"/>
  <c r="Q3406" i="12" a="1"/>
  <c r="Q3406" i="12"/>
  <c r="Q3407" i="12" a="1"/>
  <c r="Q3407" i="12" s="1"/>
  <c r="Q3408" i="12" a="1"/>
  <c r="Q3408" i="12" s="1"/>
  <c r="Q3409" i="12" a="1"/>
  <c r="Q3409" i="12" s="1"/>
  <c r="Q3410" i="12" a="1"/>
  <c r="Q3410" i="12" s="1"/>
  <c r="Q3411" i="12" a="1"/>
  <c r="Q3411" i="12" s="1"/>
  <c r="Q3412" i="12" a="1"/>
  <c r="Q3412" i="12" s="1"/>
  <c r="Q3413" i="12" a="1"/>
  <c r="Q3413" i="12" s="1"/>
  <c r="Q3414" i="12" a="1"/>
  <c r="Q3414" i="12"/>
  <c r="Q3415" i="12" a="1"/>
  <c r="Q3415" i="12" s="1"/>
  <c r="Q3416" i="12" a="1"/>
  <c r="Q3416" i="12" s="1"/>
  <c r="Q3417" i="12" a="1"/>
  <c r="Q3417" i="12" s="1"/>
  <c r="Q3418" i="12" a="1"/>
  <c r="Q3418" i="12" s="1"/>
  <c r="Q3419" i="12" a="1"/>
  <c r="Q3419" i="12" s="1"/>
  <c r="Q3420" i="12" a="1"/>
  <c r="Q3420" i="12"/>
  <c r="Q3421" i="12" a="1"/>
  <c r="Q3421" i="12" s="1"/>
  <c r="Q3422" i="12" a="1"/>
  <c r="Q3422" i="12" s="1"/>
  <c r="Q3423" i="12" a="1"/>
  <c r="Q3423" i="12" s="1"/>
  <c r="Q3424" i="12" a="1"/>
  <c r="Q3424" i="12"/>
  <c r="Q3425" i="12" a="1"/>
  <c r="Q3425" i="12" s="1"/>
  <c r="Q3426" i="12" a="1"/>
  <c r="Q3426" i="12" s="1"/>
  <c r="Q3427" i="12" a="1"/>
  <c r="Q3427" i="12" s="1"/>
  <c r="Q3428" i="12" a="1"/>
  <c r="Q3428" i="12"/>
  <c r="Q3429" i="12" a="1"/>
  <c r="Q3429" i="12"/>
  <c r="Q3430" i="12" a="1"/>
  <c r="Q3430" i="12"/>
  <c r="Q3431" i="12" a="1"/>
  <c r="Q3431" i="12" s="1"/>
  <c r="Q3432" i="12" a="1"/>
  <c r="Q3432" i="12" s="1"/>
  <c r="Q3433" i="12" a="1"/>
  <c r="Q3433" i="12"/>
  <c r="Q3434" i="12" a="1"/>
  <c r="Q3434" i="12" s="1"/>
  <c r="Q3435" i="12" a="1"/>
  <c r="Q3435" i="12" s="1"/>
  <c r="Q3436" i="12" a="1"/>
  <c r="Q3436" i="12" s="1"/>
  <c r="Q3437" i="12" a="1"/>
  <c r="Q3437" i="12"/>
  <c r="Q3438" i="12" a="1"/>
  <c r="Q3438" i="12"/>
  <c r="Q3439" i="12" a="1"/>
  <c r="Q3439" i="12" s="1"/>
  <c r="Q3440" i="12" a="1"/>
  <c r="Q3440" i="12" s="1"/>
  <c r="Q3441" i="12" a="1"/>
  <c r="Q3441" i="12" s="1"/>
  <c r="Q3442" i="12" a="1"/>
  <c r="Q3442" i="12"/>
  <c r="Q3443" i="12" a="1"/>
  <c r="Q3443" i="12" s="1"/>
  <c r="Q3444" i="12" a="1"/>
  <c r="Q3444" i="12"/>
  <c r="Q3445" i="12" a="1"/>
  <c r="Q3445" i="12" s="1"/>
  <c r="Q3446" i="12" a="1"/>
  <c r="Q3446" i="12"/>
  <c r="Q3447" i="12" a="1"/>
  <c r="Q3447" i="12" s="1"/>
  <c r="Q3448" i="12" a="1"/>
  <c r="Q3448" i="12" s="1"/>
  <c r="Q3449" i="12" a="1"/>
  <c r="Q3449" i="12" s="1"/>
  <c r="Q3450" i="12" a="1"/>
  <c r="Q3450" i="12" s="1"/>
  <c r="Q3451" i="12" a="1"/>
  <c r="Q3451" i="12" s="1"/>
  <c r="Q3452" i="12" a="1"/>
  <c r="Q3452" i="12"/>
  <c r="Q3453" i="12" a="1"/>
  <c r="Q3453" i="12"/>
  <c r="Q3454" i="12" a="1"/>
  <c r="Q3454" i="12" s="1"/>
  <c r="Q3455" i="12" a="1"/>
  <c r="Q3455" i="12" s="1"/>
  <c r="Q3456" i="12" a="1"/>
  <c r="Q3456" i="12"/>
  <c r="Q3457" i="12" a="1"/>
  <c r="Q3457" i="12" s="1"/>
  <c r="Q3458" i="12" a="1"/>
  <c r="Q3458" i="12" s="1"/>
  <c r="Q3459" i="12" a="1"/>
  <c r="Q3459" i="12" s="1"/>
  <c r="Q3460" i="12" a="1"/>
  <c r="Q3460" i="12"/>
  <c r="Q3461" i="12" a="1"/>
  <c r="Q3461" i="12"/>
  <c r="Q3462" i="12" a="1"/>
  <c r="Q3462" i="12"/>
  <c r="Q3463" i="12" a="1"/>
  <c r="Q3463" i="12" s="1"/>
  <c r="Q3464" i="12" a="1"/>
  <c r="Q3464" i="12" s="1"/>
  <c r="Q3465" i="12" a="1"/>
  <c r="Q3465" i="12"/>
  <c r="Q3466" i="12" a="1"/>
  <c r="Q3466" i="12" s="1"/>
  <c r="Q3467" i="12" a="1"/>
  <c r="Q3467" i="12" s="1"/>
  <c r="Q3468" i="12" a="1"/>
  <c r="Q3468" i="12" s="1"/>
  <c r="Q3469" i="12" a="1"/>
  <c r="Q3469" i="12"/>
  <c r="Q3470" i="12" a="1"/>
  <c r="Q3470" i="12"/>
  <c r="Q3471" i="12" a="1"/>
  <c r="Q3471" i="12" s="1"/>
  <c r="Q3472" i="12" a="1"/>
  <c r="Q3472" i="12" s="1"/>
  <c r="Q3473" i="12" a="1"/>
  <c r="Q3473" i="12" s="1"/>
  <c r="Q3474" i="12" a="1"/>
  <c r="Q3474" i="12"/>
  <c r="Q3475" i="12" a="1"/>
  <c r="Q3475" i="12" s="1"/>
  <c r="Q3476" i="12" a="1"/>
  <c r="Q3476" i="12"/>
  <c r="Q3477" i="12" a="1"/>
  <c r="Q3477" i="12" s="1"/>
  <c r="Q3478" i="12" a="1"/>
  <c r="Q3478" i="12"/>
  <c r="Q3479" i="12" a="1"/>
  <c r="Q3479" i="12" s="1"/>
  <c r="Q3480" i="12" a="1"/>
  <c r="Q3480" i="12" s="1"/>
  <c r="Q3481" i="12" a="1"/>
  <c r="Q3481" i="12" s="1"/>
  <c r="Q3482" i="12" a="1"/>
  <c r="Q3482" i="12" s="1"/>
  <c r="Q3483" i="12" a="1"/>
  <c r="Q3483" i="12" s="1"/>
  <c r="Q3484" i="12" a="1"/>
  <c r="Q3484" i="12"/>
  <c r="Q3485" i="12" a="1"/>
  <c r="Q3485" i="12"/>
  <c r="Q3486" i="12" a="1"/>
  <c r="Q3486" i="12" s="1"/>
  <c r="Q3487" i="12" a="1"/>
  <c r="Q3487" i="12" s="1"/>
  <c r="Q3488" i="12" a="1"/>
  <c r="Q3488" i="12"/>
  <c r="Q3489" i="12" a="1"/>
  <c r="Q3489" i="12" s="1"/>
  <c r="Q3490" i="12" a="1"/>
  <c r="Q3490" i="12" s="1"/>
  <c r="Q3491" i="12" a="1"/>
  <c r="Q3491" i="12" s="1"/>
  <c r="Q3492" i="12" a="1"/>
  <c r="Q3492" i="12"/>
  <c r="Q3493" i="12" a="1"/>
  <c r="Q3493" i="12"/>
  <c r="Q3494" i="12" a="1"/>
  <c r="Q3494" i="12"/>
  <c r="Q3495" i="12" a="1"/>
  <c r="Q3495" i="12" s="1"/>
  <c r="Q3496" i="12" a="1"/>
  <c r="Q3496" i="12" s="1"/>
  <c r="Q3497" i="12" a="1"/>
  <c r="Q3497" i="12"/>
  <c r="Q3498" i="12" a="1"/>
  <c r="Q3498" i="12" s="1"/>
  <c r="Q3499" i="12" a="1"/>
  <c r="Q3499" i="12" s="1"/>
  <c r="Q3500" i="12" a="1"/>
  <c r="Q3500" i="12" s="1"/>
  <c r="Q3501" i="12" a="1"/>
  <c r="Q3501" i="12"/>
  <c r="Q3502" i="12" a="1"/>
  <c r="Q3502" i="12"/>
  <c r="Q3503" i="12" a="1"/>
  <c r="Q3503" i="12" s="1"/>
  <c r="Q3504" i="12" a="1"/>
  <c r="Q3504" i="12" s="1"/>
  <c r="Q3505" i="12" a="1"/>
  <c r="Q3505" i="12" s="1"/>
  <c r="Q3506" i="12" a="1"/>
  <c r="Q3506" i="12"/>
  <c r="Q3507" i="12" a="1"/>
  <c r="Q3507" i="12" s="1"/>
  <c r="Q3508" i="12" a="1"/>
  <c r="Q3508" i="12"/>
  <c r="Q3509" i="12" a="1"/>
  <c r="Q3509" i="12" s="1"/>
  <c r="Q3510" i="12" a="1"/>
  <c r="Q3510" i="12"/>
  <c r="Q3511" i="12" a="1"/>
  <c r="Q3511" i="12" s="1"/>
  <c r="Q3512" i="12" a="1"/>
  <c r="Q3512" i="12" s="1"/>
  <c r="Q3513" i="12" a="1"/>
  <c r="Q3513" i="12" s="1"/>
  <c r="Q3514" i="12" a="1"/>
  <c r="Q3514" i="12" s="1"/>
  <c r="Q3515" i="12" a="1"/>
  <c r="Q3515" i="12" s="1"/>
  <c r="Q3516" i="12" a="1"/>
  <c r="Q3516" i="12"/>
  <c r="Q3517" i="12" a="1"/>
  <c r="Q3517" i="12"/>
  <c r="Q3518" i="12" a="1"/>
  <c r="Q3518" i="12" s="1"/>
  <c r="Q3519" i="12" a="1"/>
  <c r="Q3519" i="12" s="1"/>
  <c r="Q3520" i="12" a="1"/>
  <c r="Q3520" i="12"/>
  <c r="Q3521" i="12" a="1"/>
  <c r="Q3521" i="12" s="1"/>
  <c r="Q3522" i="12" a="1"/>
  <c r="Q3522" i="12" s="1"/>
  <c r="Q3523" i="12" a="1"/>
  <c r="Q3523" i="12" s="1"/>
  <c r="Q3524" i="12" a="1"/>
  <c r="Q3524" i="12"/>
  <c r="Q3525" i="12" a="1"/>
  <c r="Q3525" i="12"/>
  <c r="Q3526" i="12" a="1"/>
  <c r="Q3526" i="12"/>
  <c r="Q3527" i="12" a="1"/>
  <c r="Q3527" i="12" s="1"/>
  <c r="Q3528" i="12" a="1"/>
  <c r="Q3528" i="12" s="1"/>
  <c r="Q3529" i="12" a="1"/>
  <c r="Q3529" i="12"/>
  <c r="Q3530" i="12" a="1"/>
  <c r="Q3530" i="12" s="1"/>
  <c r="Q3531" i="12" a="1"/>
  <c r="Q3531" i="12" s="1"/>
  <c r="Q3532" i="12" a="1"/>
  <c r="Q3532" i="12" s="1"/>
  <c r="Q3533" i="12" a="1"/>
  <c r="Q3533" i="12"/>
  <c r="Q3534" i="12" a="1"/>
  <c r="Q3534" i="12"/>
  <c r="Q3535" i="12" a="1"/>
  <c r="Q3535" i="12" s="1"/>
  <c r="Q3536" i="12" a="1"/>
  <c r="Q3536" i="12" s="1"/>
  <c r="Q3537" i="12" a="1"/>
  <c r="Q3537" i="12" s="1"/>
  <c r="Q3538" i="12" a="1"/>
  <c r="Q3538" i="12"/>
  <c r="Q3539" i="12" a="1"/>
  <c r="Q3539" i="12" s="1"/>
  <c r="Q3540" i="12" a="1"/>
  <c r="Q3540" i="12"/>
  <c r="Q3541" i="12" a="1"/>
  <c r="Q3541" i="12" s="1"/>
  <c r="Q3542" i="12" a="1"/>
  <c r="Q3542" i="12"/>
  <c r="Q3543" i="12" a="1"/>
  <c r="Q3543" i="12" s="1"/>
  <c r="Q3544" i="12" a="1"/>
  <c r="Q3544" i="12" s="1"/>
  <c r="Q3545" i="12" a="1"/>
  <c r="Q3545" i="12" s="1"/>
  <c r="Q3546" i="12" a="1"/>
  <c r="Q3546" i="12" s="1"/>
  <c r="Q3547" i="12" a="1"/>
  <c r="Q3547" i="12" s="1"/>
  <c r="Q3548" i="12" a="1"/>
  <c r="Q3548" i="12"/>
  <c r="Q3549" i="12" a="1"/>
  <c r="Q3549" i="12"/>
  <c r="Q3550" i="12" a="1"/>
  <c r="Q3550" i="12" s="1"/>
  <c r="Q3551" i="12" a="1"/>
  <c r="Q3551" i="12" s="1"/>
  <c r="Q3552" i="12" a="1"/>
  <c r="Q3552" i="12"/>
  <c r="Q3553" i="12" a="1"/>
  <c r="Q3553" i="12" s="1"/>
  <c r="Q3554" i="12" a="1"/>
  <c r="Q3554" i="12" s="1"/>
  <c r="Q3555" i="12" a="1"/>
  <c r="Q3555" i="12" s="1"/>
  <c r="Q3556" i="12" a="1"/>
  <c r="Q3556" i="12"/>
  <c r="Q3557" i="12" a="1"/>
  <c r="Q3557" i="12"/>
  <c r="Q3558" i="12" a="1"/>
  <c r="Q3558" i="12"/>
  <c r="Q3559" i="12" a="1"/>
  <c r="Q3559" i="12" s="1"/>
  <c r="Q3560" i="12" a="1"/>
  <c r="Q3560" i="12" s="1"/>
  <c r="Q3561" i="12" a="1"/>
  <c r="Q3561" i="12"/>
  <c r="Q3562" i="12" a="1"/>
  <c r="Q3562" i="12" s="1"/>
  <c r="Q3563" i="12" a="1"/>
  <c r="Q3563" i="12" s="1"/>
  <c r="Q3564" i="12" a="1"/>
  <c r="Q3564" i="12" s="1"/>
  <c r="Q3565" i="12" a="1"/>
  <c r="Q3565" i="12"/>
  <c r="Q3566" i="12" a="1"/>
  <c r="Q3566" i="12"/>
  <c r="Q3567" i="12" a="1"/>
  <c r="Q3567" i="12" s="1"/>
  <c r="Q3568" i="12" a="1"/>
  <c r="Q3568" i="12" s="1"/>
  <c r="Q3569" i="12" a="1"/>
  <c r="Q3569" i="12" s="1"/>
  <c r="Q3570" i="12" a="1"/>
  <c r="Q3570" i="12"/>
  <c r="Q3571" i="12" a="1"/>
  <c r="Q3571" i="12" s="1"/>
  <c r="Q3572" i="12" a="1"/>
  <c r="Q3572" i="12"/>
  <c r="Q3573" i="12" a="1"/>
  <c r="Q3573" i="12" s="1"/>
  <c r="Q3574" i="12" a="1"/>
  <c r="Q3574" i="12"/>
  <c r="Q3575" i="12" a="1"/>
  <c r="Q3575" i="12" s="1"/>
  <c r="Q3576" i="12" a="1"/>
  <c r="Q3576" i="12" s="1"/>
  <c r="Q3577" i="12" a="1"/>
  <c r="Q3577" i="12" s="1"/>
  <c r="Q3578" i="12" a="1"/>
  <c r="Q3578" i="12" s="1"/>
  <c r="Q3579" i="12" a="1"/>
  <c r="Q3579" i="12" s="1"/>
  <c r="Q3580" i="12" a="1"/>
  <c r="Q3580" i="12"/>
  <c r="Q3581" i="12" a="1"/>
  <c r="Q3581" i="12"/>
  <c r="Q3582" i="12" a="1"/>
  <c r="Q3582" i="12" s="1"/>
  <c r="Q3583" i="12" a="1"/>
  <c r="Q3583" i="12"/>
  <c r="Q3584" i="12" a="1"/>
  <c r="Q3584" i="12"/>
  <c r="Q3585" i="12" a="1"/>
  <c r="Q3585" i="12"/>
  <c r="Q3586" i="12" a="1"/>
  <c r="Q3586" i="12" s="1"/>
  <c r="Q3587" i="12" a="1"/>
  <c r="Q3587" i="12"/>
  <c r="Q3588" i="12" a="1"/>
  <c r="Q3588" i="12"/>
  <c r="Q3589" i="12" a="1"/>
  <c r="Q3589" i="12"/>
  <c r="Q3590" i="12" a="1"/>
  <c r="Q3590" i="12" s="1"/>
  <c r="Q3591" i="12" a="1"/>
  <c r="Q3591" i="12"/>
  <c r="Q3592" i="12" a="1"/>
  <c r="Q3592" i="12"/>
  <c r="Q3593" i="12" a="1"/>
  <c r="Q3593" i="12"/>
  <c r="Q3594" i="12" a="1"/>
  <c r="Q3594" i="12" s="1"/>
  <c r="Q3595" i="12" a="1"/>
  <c r="Q3595" i="12"/>
  <c r="Q3596" i="12" a="1"/>
  <c r="Q3596" i="12"/>
  <c r="Q3597" i="12" a="1"/>
  <c r="Q3597" i="12"/>
  <c r="Q3598" i="12" a="1"/>
  <c r="Q3598" i="12" s="1"/>
  <c r="Q3599" i="12" a="1"/>
  <c r="Q3599" i="12"/>
  <c r="Q3600" i="12" a="1"/>
  <c r="Q3600" i="12"/>
  <c r="Q3601" i="12" a="1"/>
  <c r="Q3601" i="12"/>
  <c r="Q3602" i="12" a="1"/>
  <c r="Q3602" i="12" s="1"/>
  <c r="Q3603" i="12" a="1"/>
  <c r="Q3603" i="12"/>
  <c r="Q3604" i="12" a="1"/>
  <c r="Q3604" i="12"/>
  <c r="Q3605" i="12" a="1"/>
  <c r="Q3605" i="12"/>
  <c r="Q3606" i="12" a="1"/>
  <c r="Q3606" i="12" s="1"/>
  <c r="Q3607" i="12" a="1"/>
  <c r="Q3607" i="12"/>
  <c r="Q3608" i="12" a="1"/>
  <c r="Q3608" i="12"/>
  <c r="Q3609" i="12" a="1"/>
  <c r="Q3609" i="12"/>
  <c r="Q3610" i="12" a="1"/>
  <c r="Q3610" i="12" s="1"/>
  <c r="Q3611" i="12" a="1"/>
  <c r="Q3611" i="12" s="1"/>
  <c r="Q3612" i="12" a="1"/>
  <c r="Q3612" i="12"/>
  <c r="Q3613" i="12" a="1"/>
  <c r="Q3613" i="12"/>
  <c r="Q3614" i="12" a="1"/>
  <c r="Q3614" i="12" s="1"/>
  <c r="Q3615" i="12" a="1"/>
  <c r="Q3615" i="12" s="1"/>
  <c r="Q3616" i="12" a="1"/>
  <c r="Q3616" i="12"/>
  <c r="Q3617" i="12" a="1"/>
  <c r="Q3617" i="12"/>
  <c r="Q3618" i="12" a="1"/>
  <c r="Q3618" i="12" s="1"/>
  <c r="Q3619" i="12" a="1"/>
  <c r="Q3619" i="12" s="1"/>
  <c r="Q3620" i="12" a="1"/>
  <c r="Q3620" i="12"/>
  <c r="Q3621" i="12" a="1"/>
  <c r="Q3621" i="12"/>
  <c r="Q3622" i="12" a="1"/>
  <c r="Q3622" i="12" s="1"/>
  <c r="Q3623" i="12" a="1"/>
  <c r="Q3623" i="12" s="1"/>
  <c r="Q3624" i="12" a="1"/>
  <c r="Q3624" i="12"/>
  <c r="Q3625" i="12" a="1"/>
  <c r="Q3625" i="12"/>
  <c r="Q3626" i="12" a="1"/>
  <c r="Q3626" i="12" s="1"/>
  <c r="Q3627" i="12" a="1"/>
  <c r="Q3627" i="12" s="1"/>
  <c r="Q3628" i="12" a="1"/>
  <c r="Q3628" i="12"/>
  <c r="Q3629" i="12" a="1"/>
  <c r="Q3629" i="12"/>
  <c r="Q3630" i="12" a="1"/>
  <c r="Q3630" i="12" s="1"/>
  <c r="Q3631" i="12" a="1"/>
  <c r="Q3631" i="12" s="1"/>
  <c r="Q3632" i="12" a="1"/>
  <c r="Q3632" i="12"/>
  <c r="Q3633" i="12" a="1"/>
  <c r="Q3633" i="12"/>
  <c r="Q3634" i="12" a="1"/>
  <c r="Q3634" i="12" s="1"/>
  <c r="Q3635" i="12" a="1"/>
  <c r="Q3635" i="12" s="1"/>
  <c r="Q3636" i="12" a="1"/>
  <c r="Q3636" i="12"/>
  <c r="Q3637" i="12" a="1"/>
  <c r="Q3637" i="12"/>
  <c r="Q3638" i="12" a="1"/>
  <c r="Q3638" i="12" s="1"/>
  <c r="Q3639" i="12" a="1"/>
  <c r="Q3639" i="12" s="1"/>
  <c r="Q3640" i="12" a="1"/>
  <c r="Q3640" i="12"/>
  <c r="Q3641" i="12" a="1"/>
  <c r="Q3641" i="12"/>
  <c r="Q3642" i="12" a="1"/>
  <c r="Q3642" i="12" s="1"/>
  <c r="Q3643" i="12" a="1"/>
  <c r="Q3643" i="12" s="1"/>
  <c r="Q3644" i="12" a="1"/>
  <c r="Q3644" i="12"/>
  <c r="Q3645" i="12" a="1"/>
  <c r="Q3645" i="12"/>
  <c r="Q3646" i="12" a="1"/>
  <c r="Q3646" i="12" s="1"/>
  <c r="Q3647" i="12" a="1"/>
  <c r="Q3647" i="12" s="1"/>
  <c r="Q3648" i="12" a="1"/>
  <c r="Q3648" i="12"/>
  <c r="Q3649" i="12" a="1"/>
  <c r="Q3649" i="12"/>
  <c r="Q3650" i="12" a="1"/>
  <c r="Q3650" i="12" s="1"/>
  <c r="Q3651" i="12" a="1"/>
  <c r="Q3651" i="12" s="1"/>
  <c r="Q3652" i="12" a="1"/>
  <c r="Q3652" i="12"/>
  <c r="Q3653" i="12" a="1"/>
  <c r="Q3653" i="12"/>
  <c r="Q3654" i="12" a="1"/>
  <c r="Q3654" i="12" s="1"/>
  <c r="Q3655" i="12" a="1"/>
  <c r="Q3655" i="12" s="1"/>
  <c r="Q3656" i="12" a="1"/>
  <c r="Q3656" i="12"/>
  <c r="Q3657" i="12" a="1"/>
  <c r="Q3657" i="12"/>
  <c r="Q3658" i="12" a="1"/>
  <c r="Q3658" i="12" s="1"/>
  <c r="Q3659" i="12" a="1"/>
  <c r="Q3659" i="12" s="1"/>
  <c r="Q3660" i="12" a="1"/>
  <c r="Q3660" i="12"/>
  <c r="Q3661" i="12" a="1"/>
  <c r="Q3661" i="12"/>
  <c r="Q3662" i="12" a="1"/>
  <c r="Q3662" i="12" s="1"/>
  <c r="Q3663" i="12" a="1"/>
  <c r="Q3663" i="12" s="1"/>
  <c r="Q3664" i="12" a="1"/>
  <c r="Q3664" i="12"/>
  <c r="Q3665" i="12" a="1"/>
  <c r="Q3665" i="12"/>
  <c r="Q3666" i="12" a="1"/>
  <c r="Q3666" i="12" s="1"/>
  <c r="Q3667" i="12" a="1"/>
  <c r="Q3667" i="12" s="1"/>
  <c r="Q3668" i="12" a="1"/>
  <c r="Q3668" i="12"/>
  <c r="Q3669" i="12" a="1"/>
  <c r="Q3669" i="12"/>
  <c r="Q3670" i="12" a="1"/>
  <c r="Q3670" i="12" s="1"/>
  <c r="Q3671" i="12" a="1"/>
  <c r="Q3671" i="12" s="1"/>
  <c r="Q3672" i="12" a="1"/>
  <c r="Q3672" i="12"/>
  <c r="Q3673" i="12" a="1"/>
  <c r="Q3673" i="12"/>
  <c r="Q3674" i="12" a="1"/>
  <c r="Q3674" i="12" s="1"/>
  <c r="Q3675" i="12" a="1"/>
  <c r="Q3675" i="12" s="1"/>
  <c r="Q3676" i="12" a="1"/>
  <c r="Q3676" i="12"/>
  <c r="Q3677" i="12" a="1"/>
  <c r="Q3677" i="12"/>
  <c r="Q3678" i="12" a="1"/>
  <c r="Q3678" i="12" s="1"/>
  <c r="Q3679" i="12" a="1"/>
  <c r="Q3679" i="12" s="1"/>
  <c r="Q3680" i="12" a="1"/>
  <c r="Q3680" i="12"/>
  <c r="Q3681" i="12" a="1"/>
  <c r="Q3681" i="12"/>
  <c r="Q3682" i="12" a="1"/>
  <c r="Q3682" i="12" s="1"/>
  <c r="Q3683" i="12" a="1"/>
  <c r="Q3683" i="12" s="1"/>
  <c r="Q3684" i="12" a="1"/>
  <c r="Q3684" i="12"/>
  <c r="Q3685" i="12" a="1"/>
  <c r="Q3685" i="12" s="1"/>
  <c r="Q3686" i="12" a="1"/>
  <c r="Q3686" i="12" s="1"/>
  <c r="Q3687" i="12" a="1"/>
  <c r="Q3687" i="12" s="1"/>
  <c r="Q3688" i="12" a="1"/>
  <c r="Q3688" i="12"/>
  <c r="Q3689" i="12" a="1"/>
  <c r="Q3689" i="12" s="1"/>
  <c r="Q3690" i="12" a="1"/>
  <c r="Q3690" i="12" s="1"/>
  <c r="Q3691" i="12" a="1"/>
  <c r="Q3691" i="12" s="1"/>
  <c r="Q3692" i="12" a="1"/>
  <c r="Q3692" i="12"/>
  <c r="Q3693" i="12" a="1"/>
  <c r="Q3693" i="12" s="1"/>
  <c r="Q3694" i="12" a="1"/>
  <c r="Q3694" i="12" s="1"/>
  <c r="Q3695" i="12" a="1"/>
  <c r="Q3695" i="12" s="1"/>
  <c r="Q3696" i="12" a="1"/>
  <c r="Q3696" i="12"/>
  <c r="Q3697" i="12" a="1"/>
  <c r="Q3697" i="12" s="1"/>
  <c r="Q3698" i="12" a="1"/>
  <c r="Q3698" i="12" s="1"/>
  <c r="Q3699" i="12" a="1"/>
  <c r="Q3699" i="12" s="1"/>
  <c r="Q3700" i="12" a="1"/>
  <c r="Q3700" i="12"/>
  <c r="Q3701" i="12" a="1"/>
  <c r="Q3701" i="12" s="1"/>
  <c r="Q3702" i="12" a="1"/>
  <c r="Q3702" i="12" s="1"/>
  <c r="Q3703" i="12" a="1"/>
  <c r="Q3703" i="12" s="1"/>
  <c r="Q3704" i="12" a="1"/>
  <c r="Q3704" i="12"/>
  <c r="Q3705" i="12" a="1"/>
  <c r="Q3705" i="12" s="1"/>
  <c r="Q3706" i="12" a="1"/>
  <c r="Q3706" i="12" s="1"/>
  <c r="Q3707" i="12" a="1"/>
  <c r="Q3707" i="12" s="1"/>
  <c r="Q3708" i="12" a="1"/>
  <c r="Q3708" i="12"/>
  <c r="Q3709" i="12" a="1"/>
  <c r="Q3709" i="12" s="1"/>
  <c r="Q3710" i="12" a="1"/>
  <c r="Q3710" i="12" s="1"/>
  <c r="Q3711" i="12" a="1"/>
  <c r="Q3711" i="12" s="1"/>
  <c r="Q3712" i="12" a="1"/>
  <c r="Q3712" i="12"/>
  <c r="Q3713" i="12" a="1"/>
  <c r="Q3713" i="12" s="1"/>
  <c r="Q3714" i="12" a="1"/>
  <c r="Q3714" i="12" s="1"/>
  <c r="Q3715" i="12" a="1"/>
  <c r="Q3715" i="12" s="1"/>
  <c r="Q3716" i="12" a="1"/>
  <c r="Q3716" i="12"/>
  <c r="Q3717" i="12" a="1"/>
  <c r="Q3717" i="12" s="1"/>
  <c r="Q3718" i="12" a="1"/>
  <c r="Q3718" i="12" s="1"/>
  <c r="Q3719" i="12" a="1"/>
  <c r="Q3719" i="12" s="1"/>
  <c r="Q3720" i="12" a="1"/>
  <c r="Q3720" i="12"/>
  <c r="Q3721" i="12" a="1"/>
  <c r="Q3721" i="12" s="1"/>
  <c r="Q3722" i="12" a="1"/>
  <c r="Q3722" i="12" s="1"/>
  <c r="Q3723" i="12" a="1"/>
  <c r="Q3723" i="12" s="1"/>
  <c r="Q3724" i="12" a="1"/>
  <c r="Q3724" i="12"/>
  <c r="Q3725" i="12" a="1"/>
  <c r="Q3725" i="12" s="1"/>
  <c r="Q3726" i="12" a="1"/>
  <c r="Q3726" i="12" s="1"/>
  <c r="Q3727" i="12" a="1"/>
  <c r="Q3727" i="12" s="1"/>
  <c r="Q3728" i="12" a="1"/>
  <c r="Q3728" i="12"/>
  <c r="Q3729" i="12" a="1"/>
  <c r="Q3729" i="12" s="1"/>
  <c r="Q3730" i="12" a="1"/>
  <c r="Q3730" i="12" s="1"/>
  <c r="Q3731" i="12" a="1"/>
  <c r="Q3731" i="12" s="1"/>
  <c r="Q3732" i="12" a="1"/>
  <c r="Q3732" i="12"/>
  <c r="Q3733" i="12" a="1"/>
  <c r="Q3733" i="12" s="1"/>
  <c r="Q3734" i="12" a="1"/>
  <c r="Q3734" i="12" s="1"/>
  <c r="Q3735" i="12" a="1"/>
  <c r="Q3735" i="12" s="1"/>
  <c r="Q3736" i="12" a="1"/>
  <c r="Q3736" i="12"/>
  <c r="Q3737" i="12" a="1"/>
  <c r="Q3737" i="12" s="1"/>
  <c r="Q3738" i="12" a="1"/>
  <c r="Q3738" i="12" s="1"/>
  <c r="Q3739" i="12" a="1"/>
  <c r="Q3739" i="12" s="1"/>
  <c r="Q3740" i="12" a="1"/>
  <c r="Q3740" i="12"/>
  <c r="Q3741" i="12" a="1"/>
  <c r="Q3741" i="12" s="1"/>
  <c r="Q3742" i="12" a="1"/>
  <c r="Q3742" i="12" s="1"/>
  <c r="Q3743" i="12" a="1"/>
  <c r="Q3743" i="12" s="1"/>
  <c r="Q3744" i="12" a="1"/>
  <c r="Q3744" i="12"/>
  <c r="Q3745" i="12" a="1"/>
  <c r="Q3745" i="12" s="1"/>
  <c r="Q3746" i="12" a="1"/>
  <c r="Q3746" i="12" s="1"/>
  <c r="Q3747" i="12" a="1"/>
  <c r="Q3747" i="12" s="1"/>
  <c r="Q3748" i="12" a="1"/>
  <c r="Q3748" i="12"/>
  <c r="Q3749" i="12" a="1"/>
  <c r="Q3749" i="12" s="1"/>
  <c r="Q3750" i="12" a="1"/>
  <c r="Q3750" i="12" s="1"/>
  <c r="Q3751" i="12" a="1"/>
  <c r="Q3751" i="12" s="1"/>
  <c r="Q3752" i="12" a="1"/>
  <c r="Q3752" i="12"/>
  <c r="Q3753" i="12" a="1"/>
  <c r="Q3753" i="12" s="1"/>
  <c r="Q3754" i="12" a="1"/>
  <c r="Q3754" i="12" s="1"/>
  <c r="Q3755" i="12" a="1"/>
  <c r="Q3755" i="12" s="1"/>
  <c r="Q3756" i="12" a="1"/>
  <c r="Q3756" i="12" s="1"/>
  <c r="Q3757" i="12" a="1"/>
  <c r="Q3757" i="12" s="1"/>
  <c r="Q3758" i="12" a="1"/>
  <c r="Q3758" i="12" s="1"/>
  <c r="Q3759" i="12" a="1"/>
  <c r="Q3759" i="12" s="1"/>
  <c r="Q3760" i="12" a="1"/>
  <c r="Q3760" i="12"/>
  <c r="Q3761" i="12" a="1"/>
  <c r="Q3761" i="12" s="1"/>
  <c r="Q3762" i="12" a="1"/>
  <c r="Q3762" i="12" s="1"/>
  <c r="Q3763" i="12" a="1"/>
  <c r="Q3763" i="12" s="1"/>
  <c r="Q3764" i="12" a="1"/>
  <c r="Q3764" i="12"/>
  <c r="Q3765" i="12" a="1"/>
  <c r="Q3765" i="12" s="1"/>
  <c r="Q3766" i="12" a="1"/>
  <c r="Q3766" i="12" s="1"/>
  <c r="Q3767" i="12" a="1"/>
  <c r="Q3767" i="12" s="1"/>
  <c r="Q3768" i="12" a="1"/>
  <c r="Q3768" i="12"/>
  <c r="Q3769" i="12" a="1"/>
  <c r="Q3769" i="12" s="1"/>
  <c r="Q3770" i="12" a="1"/>
  <c r="Q3770" i="12" s="1"/>
  <c r="Q3771" i="12" a="1"/>
  <c r="Q3771" i="12" s="1"/>
  <c r="Q3772" i="12" a="1"/>
  <c r="Q3772" i="12"/>
  <c r="Q3773" i="12" a="1"/>
  <c r="Q3773" i="12" s="1"/>
  <c r="Q3774" i="12" a="1"/>
  <c r="Q3774" i="12" s="1"/>
  <c r="Q3775" i="12" a="1"/>
  <c r="Q3775" i="12" s="1"/>
  <c r="Q3776" i="12" a="1"/>
  <c r="Q3776" i="12"/>
  <c r="Q3777" i="12" a="1"/>
  <c r="Q3777" i="12" s="1"/>
  <c r="Q3778" i="12" a="1"/>
  <c r="Q3778" i="12" s="1"/>
  <c r="Q3779" i="12" a="1"/>
  <c r="Q3779" i="12" s="1"/>
  <c r="Q3780" i="12" a="1"/>
  <c r="Q3780" i="12"/>
  <c r="Q3781" i="12" a="1"/>
  <c r="Q3781" i="12" s="1"/>
  <c r="Q3782" i="12" a="1"/>
  <c r="Q3782" i="12" s="1"/>
  <c r="Q3783" i="12" a="1"/>
  <c r="Q3783" i="12" s="1"/>
  <c r="Q3784" i="12" a="1"/>
  <c r="Q3784" i="12"/>
  <c r="Q3785" i="12" a="1"/>
  <c r="Q3785" i="12" s="1"/>
  <c r="Q3786" i="12" a="1"/>
  <c r="Q3786" i="12" s="1"/>
  <c r="Q3787" i="12" a="1"/>
  <c r="Q3787" i="12" s="1"/>
  <c r="Q3788" i="12" a="1"/>
  <c r="Q3788" i="12"/>
  <c r="Q3789" i="12" a="1"/>
  <c r="Q3789" i="12" s="1"/>
  <c r="Q3790" i="12" a="1"/>
  <c r="Q3790" i="12" s="1"/>
  <c r="Q3791" i="12" a="1"/>
  <c r="Q3791" i="12" s="1"/>
  <c r="Q3792" i="12" a="1"/>
  <c r="Q3792" i="12"/>
  <c r="Q3793" i="12" a="1"/>
  <c r="Q3793" i="12" s="1"/>
  <c r="Q3794" i="12" a="1"/>
  <c r="Q3794" i="12" s="1"/>
  <c r="Q3795" i="12" a="1"/>
  <c r="Q3795" i="12" s="1"/>
  <c r="Q3796" i="12" a="1"/>
  <c r="Q3796" i="12"/>
  <c r="Q3797" i="12" a="1"/>
  <c r="Q3797" i="12" s="1"/>
  <c r="Q3798" i="12" a="1"/>
  <c r="Q3798" i="12" s="1"/>
  <c r="Q3799" i="12" a="1"/>
  <c r="Q3799" i="12" s="1"/>
  <c r="Q3800" i="12" a="1"/>
  <c r="Q3800" i="12"/>
  <c r="Q3801" i="12" a="1"/>
  <c r="Q3801" i="12" s="1"/>
  <c r="Q3802" i="12" a="1"/>
  <c r="Q3802" i="12" s="1"/>
  <c r="Q3803" i="12" a="1"/>
  <c r="Q3803" i="12" s="1"/>
  <c r="Q3804" i="12" a="1"/>
  <c r="Q3804" i="12"/>
  <c r="Q3805" i="12" a="1"/>
  <c r="Q3805" i="12" s="1"/>
  <c r="Q3806" i="12" a="1"/>
  <c r="Q3806" i="12" s="1"/>
  <c r="Q3807" i="12" a="1"/>
  <c r="Q3807" i="12" s="1"/>
  <c r="Q3808" i="12" a="1"/>
  <c r="Q3808" i="12"/>
  <c r="Q3809" i="12" a="1"/>
  <c r="Q3809" i="12" s="1"/>
  <c r="Q3810" i="12" a="1"/>
  <c r="Q3810" i="12" s="1"/>
  <c r="Q3811" i="12" a="1"/>
  <c r="Q3811" i="12" s="1"/>
  <c r="Q3812" i="12" a="1"/>
  <c r="Q3812" i="12"/>
  <c r="Q3813" i="12" a="1"/>
  <c r="Q3813" i="12" s="1"/>
  <c r="Q3814" i="12" a="1"/>
  <c r="Q3814" i="12" s="1"/>
  <c r="Q3815" i="12" a="1"/>
  <c r="Q3815" i="12" s="1"/>
  <c r="Q3816" i="12" a="1"/>
  <c r="Q3816" i="12"/>
  <c r="Q3817" i="12" a="1"/>
  <c r="Q3817" i="12" s="1"/>
  <c r="Q3818" i="12" a="1"/>
  <c r="Q3818" i="12" s="1"/>
  <c r="Q3819" i="12" a="1"/>
  <c r="Q3819" i="12" s="1"/>
  <c r="Q3820" i="12" a="1"/>
  <c r="Q3820" i="12"/>
  <c r="Q3821" i="12" a="1"/>
  <c r="Q3821" i="12" s="1"/>
  <c r="Q3822" i="12" a="1"/>
  <c r="Q3822" i="12" s="1"/>
  <c r="Q3823" i="12" a="1"/>
  <c r="Q3823" i="12" s="1"/>
  <c r="Q3824" i="12" a="1"/>
  <c r="Q3824" i="12"/>
  <c r="Q3825" i="12" a="1"/>
  <c r="Q3825" i="12" s="1"/>
  <c r="Q3826" i="12" a="1"/>
  <c r="Q3826" i="12" s="1"/>
  <c r="Q3827" i="12" a="1"/>
  <c r="Q3827" i="12" s="1"/>
  <c r="Q3828" i="12" a="1"/>
  <c r="Q3828" i="12"/>
  <c r="Q3829" i="12" a="1"/>
  <c r="Q3829" i="12" s="1"/>
  <c r="Q3830" i="12" a="1"/>
  <c r="Q3830" i="12" s="1"/>
  <c r="Q3831" i="12" a="1"/>
  <c r="Q3831" i="12" s="1"/>
  <c r="Q3832" i="12" a="1"/>
  <c r="Q3832" i="12"/>
  <c r="Q3833" i="12" a="1"/>
  <c r="Q3833" i="12" s="1"/>
  <c r="Q3834" i="12" a="1"/>
  <c r="Q3834" i="12" s="1"/>
  <c r="Q3835" i="12" a="1"/>
  <c r="Q3835" i="12" s="1"/>
  <c r="Q3836" i="12" a="1"/>
  <c r="Q3836" i="12"/>
  <c r="Q3837" i="12" a="1"/>
  <c r="Q3837" i="12" s="1"/>
  <c r="Q3838" i="12" a="1"/>
  <c r="Q3838" i="12" s="1"/>
  <c r="Q3839" i="12" a="1"/>
  <c r="Q3839" i="12" s="1"/>
  <c r="Q3840" i="12" a="1"/>
  <c r="Q3840" i="12"/>
  <c r="Q3841" i="12" a="1"/>
  <c r="Q3841" i="12" s="1"/>
  <c r="Q3842" i="12" a="1"/>
  <c r="Q3842" i="12" s="1"/>
  <c r="Q3843" i="12" a="1"/>
  <c r="Q3843" i="12" s="1"/>
  <c r="Q3844" i="12" a="1"/>
  <c r="Q3844" i="12"/>
  <c r="Q3845" i="12" a="1"/>
  <c r="Q3845" i="12" s="1"/>
  <c r="Q3846" i="12" a="1"/>
  <c r="Q3846" i="12" s="1"/>
  <c r="Q3847" i="12" a="1"/>
  <c r="Q3847" i="12" s="1"/>
  <c r="Q3848" i="12" a="1"/>
  <c r="Q3848" i="12"/>
  <c r="Q3849" i="12" a="1"/>
  <c r="Q3849" i="12" s="1"/>
  <c r="Q3850" i="12" a="1"/>
  <c r="Q3850" i="12" s="1"/>
  <c r="Q3851" i="12" a="1"/>
  <c r="Q3851" i="12" s="1"/>
  <c r="Q3852" i="12" a="1"/>
  <c r="Q3852" i="12"/>
  <c r="Q3853" i="12" a="1"/>
  <c r="Q3853" i="12" s="1"/>
  <c r="Q3854" i="12" a="1"/>
  <c r="Q3854" i="12" s="1"/>
  <c r="Q3855" i="12" a="1"/>
  <c r="Q3855" i="12" s="1"/>
  <c r="Q3856" i="12" a="1"/>
  <c r="Q3856" i="12"/>
  <c r="Q3857" i="12" a="1"/>
  <c r="Q3857" i="12" s="1"/>
  <c r="Q3858" i="12" a="1"/>
  <c r="Q3858" i="12" s="1"/>
  <c r="Q3859" i="12" a="1"/>
  <c r="Q3859" i="12" s="1"/>
  <c r="Q3860" i="12" a="1"/>
  <c r="Q3860" i="12"/>
  <c r="Q3861" i="12" a="1"/>
  <c r="Q3861" i="12" s="1"/>
  <c r="Q3862" i="12" a="1"/>
  <c r="Q3862" i="12" s="1"/>
  <c r="Q3863" i="12" a="1"/>
  <c r="Q3863" i="12" s="1"/>
  <c r="Q3864" i="12" a="1"/>
  <c r="Q3864" i="12"/>
  <c r="Q3865" i="12" a="1"/>
  <c r="Q3865" i="12" s="1"/>
  <c r="Q3866" i="12" a="1"/>
  <c r="Q3866" i="12" s="1"/>
  <c r="Q3867" i="12" a="1"/>
  <c r="Q3867" i="12" s="1"/>
  <c r="Q3868" i="12" a="1"/>
  <c r="Q3868" i="12"/>
  <c r="Q3869" i="12" a="1"/>
  <c r="Q3869" i="12" s="1"/>
  <c r="Q3870" i="12" a="1"/>
  <c r="Q3870" i="12" s="1"/>
  <c r="Q3871" i="12" a="1"/>
  <c r="Q3871" i="12" s="1"/>
  <c r="Q3872" i="12" a="1"/>
  <c r="Q3872" i="12"/>
  <c r="Q3873" i="12" a="1"/>
  <c r="Q3873" i="12" s="1"/>
  <c r="Q3874" i="12" a="1"/>
  <c r="Q3874" i="12" s="1"/>
  <c r="Q3875" i="12" a="1"/>
  <c r="Q3875" i="12" s="1"/>
  <c r="Q3876" i="12" a="1"/>
  <c r="Q3876" i="12"/>
  <c r="Q3877" i="12" a="1"/>
  <c r="Q3877" i="12" s="1"/>
  <c r="Q3878" i="12" a="1"/>
  <c r="Q3878" i="12" s="1"/>
  <c r="Q3879" i="12" a="1"/>
  <c r="Q3879" i="12" s="1"/>
  <c r="Q3880" i="12" a="1"/>
  <c r="Q3880" i="12"/>
  <c r="Q3881" i="12" a="1"/>
  <c r="Q3881" i="12" s="1"/>
  <c r="Q3882" i="12" a="1"/>
  <c r="Q3882" i="12" s="1"/>
  <c r="Q3883" i="12" a="1"/>
  <c r="Q3883" i="12" s="1"/>
  <c r="Q3884" i="12" a="1"/>
  <c r="Q3884" i="12"/>
  <c r="Q3885" i="12" a="1"/>
  <c r="Q3885" i="12" s="1"/>
  <c r="Q3886" i="12" a="1"/>
  <c r="Q3886" i="12" s="1"/>
  <c r="Q3887" i="12" a="1"/>
  <c r="Q3887" i="12" s="1"/>
  <c r="Q3888" i="12" a="1"/>
  <c r="Q3888" i="12"/>
  <c r="Q3889" i="12" a="1"/>
  <c r="Q3889" i="12" s="1"/>
  <c r="Q3890" i="12" a="1"/>
  <c r="Q3890" i="12" s="1"/>
  <c r="Q3891" i="12" a="1"/>
  <c r="Q3891" i="12" s="1"/>
  <c r="Q3892" i="12" a="1"/>
  <c r="Q3892" i="12"/>
  <c r="Q3893" i="12" a="1"/>
  <c r="Q3893" i="12" s="1"/>
  <c r="Q3894" i="12" a="1"/>
  <c r="Q3894" i="12" s="1"/>
  <c r="Q3895" i="12" a="1"/>
  <c r="Q3895" i="12" s="1"/>
  <c r="Q3896" i="12" a="1"/>
  <c r="Q3896" i="12"/>
  <c r="Q3897" i="12" a="1"/>
  <c r="Q3897" i="12" s="1"/>
  <c r="Q3898" i="12" a="1"/>
  <c r="Q3898" i="12" s="1"/>
  <c r="Q3899" i="12" a="1"/>
  <c r="Q3899" i="12" s="1"/>
  <c r="Q3900" i="12" a="1"/>
  <c r="Q3900" i="12"/>
  <c r="Q3901" i="12" a="1"/>
  <c r="Q3901" i="12" s="1"/>
  <c r="Q3902" i="12" a="1"/>
  <c r="Q3902" i="12" s="1"/>
  <c r="Q3903" i="12" a="1"/>
  <c r="Q3903" i="12" s="1"/>
  <c r="Q3904" i="12" a="1"/>
  <c r="Q3904" i="12"/>
  <c r="Q3905" i="12" a="1"/>
  <c r="Q3905" i="12" s="1"/>
  <c r="Q3906" i="12" a="1"/>
  <c r="Q3906" i="12" s="1"/>
  <c r="Q3907" i="12" a="1"/>
  <c r="Q3907" i="12" s="1"/>
  <c r="Q3908" i="12" a="1"/>
  <c r="Q3908" i="12"/>
  <c r="Q3909" i="12" a="1"/>
  <c r="Q3909" i="12" s="1"/>
  <c r="Q3910" i="12" a="1"/>
  <c r="Q3910" i="12" s="1"/>
  <c r="Q3911" i="12" a="1"/>
  <c r="Q3911" i="12" s="1"/>
  <c r="Q3912" i="12" a="1"/>
  <c r="Q3912" i="12"/>
  <c r="Q3913" i="12" a="1"/>
  <c r="Q3913" i="12" s="1"/>
  <c r="Q3914" i="12" a="1"/>
  <c r="Q3914" i="12" s="1"/>
  <c r="Q3915" i="12" a="1"/>
  <c r="Q3915" i="12" s="1"/>
  <c r="Q3916" i="12" a="1"/>
  <c r="Q3916" i="12"/>
  <c r="Q3917" i="12" a="1"/>
  <c r="Q3917" i="12" s="1"/>
  <c r="Q3918" i="12" a="1"/>
  <c r="Q3918" i="12" s="1"/>
  <c r="Q3919" i="12" a="1"/>
  <c r="Q3919" i="12" s="1"/>
  <c r="Q3920" i="12" a="1"/>
  <c r="Q3920" i="12"/>
  <c r="Q3921" i="12" a="1"/>
  <c r="Q3921" i="12" s="1"/>
  <c r="Q3922" i="12" a="1"/>
  <c r="Q3922" i="12" s="1"/>
  <c r="Q3923" i="12" a="1"/>
  <c r="Q3923" i="12" s="1"/>
  <c r="Q3924" i="12" a="1"/>
  <c r="Q3924" i="12"/>
  <c r="Q3925" i="12" a="1"/>
  <c r="Q3925" i="12" s="1"/>
  <c r="Q3926" i="12" a="1"/>
  <c r="Q3926" i="12" s="1"/>
  <c r="Q3927" i="12" a="1"/>
  <c r="Q3927" i="12" s="1"/>
  <c r="Q3928" i="12" a="1"/>
  <c r="Q3928" i="12"/>
  <c r="Q3929" i="12" a="1"/>
  <c r="Q3929" i="12" s="1"/>
  <c r="Q3930" i="12" a="1"/>
  <c r="Q3930" i="12" s="1"/>
  <c r="Q3931" i="12" a="1"/>
  <c r="Q3931" i="12" s="1"/>
  <c r="Q3932" i="12" a="1"/>
  <c r="Q3932" i="12"/>
  <c r="Q3933" i="12" a="1"/>
  <c r="Q3933" i="12" s="1"/>
  <c r="Q3934" i="12" a="1"/>
  <c r="Q3934" i="12" s="1"/>
  <c r="Q3935" i="12" a="1"/>
  <c r="Q3935" i="12" s="1"/>
  <c r="Q3936" i="12" a="1"/>
  <c r="Q3936" i="12"/>
  <c r="Q3937" i="12" a="1"/>
  <c r="Q3937" i="12" s="1"/>
  <c r="Q3938" i="12" a="1"/>
  <c r="Q3938" i="12" s="1"/>
  <c r="Q3939" i="12" a="1"/>
  <c r="Q3939" i="12" s="1"/>
  <c r="Q3940" i="12" a="1"/>
  <c r="Q3940" i="12"/>
  <c r="Q3941" i="12" a="1"/>
  <c r="Q3941" i="12" s="1"/>
  <c r="Q3942" i="12" a="1"/>
  <c r="Q3942" i="12" s="1"/>
  <c r="Q3943" i="12" a="1"/>
  <c r="Q3943" i="12" s="1"/>
  <c r="Q3944" i="12" a="1"/>
  <c r="Q3944" i="12"/>
  <c r="Q3945" i="12" a="1"/>
  <c r="Q3945" i="12" s="1"/>
  <c r="Q3946" i="12" a="1"/>
  <c r="Q3946" i="12" s="1"/>
  <c r="Q3947" i="12" a="1"/>
  <c r="Q3947" i="12" s="1"/>
  <c r="Q3948" i="12" a="1"/>
  <c r="Q3948" i="12"/>
  <c r="Q3949" i="12" a="1"/>
  <c r="Q3949" i="12" s="1"/>
  <c r="Q3950" i="12" a="1"/>
  <c r="Q3950" i="12" s="1"/>
  <c r="Q3951" i="12" a="1"/>
  <c r="Q3951" i="12" s="1"/>
  <c r="Q3952" i="12" a="1"/>
  <c r="Q3952" i="12"/>
  <c r="Q3953" i="12" a="1"/>
  <c r="Q3953" i="12" s="1"/>
  <c r="Q3954" i="12" a="1"/>
  <c r="Q3954" i="12" s="1"/>
  <c r="Q3955" i="12" a="1"/>
  <c r="Q3955" i="12" s="1"/>
  <c r="Q3956" i="12" a="1"/>
  <c r="Q3956" i="12"/>
  <c r="Q3957" i="12" a="1"/>
  <c r="Q3957" i="12" s="1"/>
  <c r="Q3958" i="12" a="1"/>
  <c r="Q3958" i="12" s="1"/>
  <c r="Q3959" i="12" a="1"/>
  <c r="Q3959" i="12" s="1"/>
  <c r="Q3960" i="12" a="1"/>
  <c r="Q3960" i="12"/>
  <c r="Q3961" i="12" a="1"/>
  <c r="Q3961" i="12" s="1"/>
  <c r="Q3962" i="12" a="1"/>
  <c r="Q3962" i="12" s="1"/>
  <c r="Q3963" i="12" a="1"/>
  <c r="Q3963" i="12" s="1"/>
  <c r="Q3964" i="12" a="1"/>
  <c r="Q3964" i="12"/>
  <c r="Q3965" i="12" a="1"/>
  <c r="Q3965" i="12" s="1"/>
  <c r="Q3966" i="12" a="1"/>
  <c r="Q3966" i="12" s="1"/>
  <c r="Q3967" i="12" a="1"/>
  <c r="Q3967" i="12" s="1"/>
  <c r="Q3968" i="12" a="1"/>
  <c r="Q3968" i="12"/>
  <c r="Q3969" i="12" a="1"/>
  <c r="Q3969" i="12" s="1"/>
  <c r="Q3970" i="12" a="1"/>
  <c r="Q3970" i="12" s="1"/>
  <c r="Q3971" i="12" a="1"/>
  <c r="Q3971" i="12" s="1"/>
  <c r="Q3972" i="12" a="1"/>
  <c r="Q3972" i="12"/>
  <c r="Q3973" i="12" a="1"/>
  <c r="Q3973" i="12" s="1"/>
  <c r="Q3974" i="12" a="1"/>
  <c r="Q3974" i="12" s="1"/>
  <c r="Q3975" i="12" a="1"/>
  <c r="Q3975" i="12" s="1"/>
  <c r="Q3976" i="12" a="1"/>
  <c r="Q3976" i="12"/>
  <c r="Q3977" i="12" a="1"/>
  <c r="Q3977" i="12" s="1"/>
  <c r="Q3978" i="12" a="1"/>
  <c r="Q3978" i="12" s="1"/>
  <c r="Q3979" i="12" a="1"/>
  <c r="Q3979" i="12" s="1"/>
  <c r="Q3980" i="12" a="1"/>
  <c r="Q3980" i="12"/>
  <c r="Q3981" i="12" a="1"/>
  <c r="Q3981" i="12" s="1"/>
  <c r="Q3982" i="12" a="1"/>
  <c r="Q3982" i="12" s="1"/>
  <c r="Q3983" i="12" a="1"/>
  <c r="Q3983" i="12" s="1"/>
  <c r="Q3984" i="12" a="1"/>
  <c r="Q3984" i="12"/>
  <c r="Q3985" i="12" a="1"/>
  <c r="Q3985" i="12" s="1"/>
  <c r="Q340" i="12" a="1"/>
  <c r="Q340" i="12" s="1"/>
  <c r="R336" i="12"/>
  <c r="R337" i="12"/>
  <c r="E7" i="4" l="1"/>
  <c r="E8" i="4" s="1"/>
  <c r="V6" i="4"/>
  <c r="W18" i="4" s="1"/>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W133" i="4" s="1"/>
  <c r="V122" i="4"/>
  <c r="V123" i="4"/>
  <c r="V124" i="4"/>
  <c r="V125" i="4"/>
  <c r="V126" i="4"/>
  <c r="V127" i="4"/>
  <c r="V128" i="4"/>
  <c r="V129" i="4"/>
  <c r="V130" i="4"/>
  <c r="V131" i="4"/>
  <c r="V132" i="4"/>
  <c r="V133" i="4"/>
  <c r="V134" i="4"/>
  <c r="V135" i="4"/>
  <c r="V136" i="4"/>
  <c r="V137" i="4"/>
  <c r="V138" i="4"/>
  <c r="V139" i="4"/>
  <c r="V140" i="4"/>
  <c r="V141" i="4"/>
  <c r="V142" i="4"/>
  <c r="V143" i="4"/>
  <c r="V144" i="4"/>
  <c r="V145" i="4"/>
  <c r="V5" i="4"/>
  <c r="T134" i="4"/>
  <c r="F7" i="4"/>
  <c r="T6" i="4"/>
  <c r="C4" i="10"/>
  <c r="I6" i="2"/>
  <c r="R3" i="12"/>
  <c r="T3" i="12"/>
  <c r="S3" i="12"/>
  <c r="Q3" i="12"/>
  <c r="T2" i="12"/>
  <c r="S2" i="12"/>
  <c r="R2" i="12"/>
  <c r="Q2" i="12"/>
  <c r="P4" i="12"/>
  <c r="P3" i="12"/>
  <c r="P2" i="12"/>
  <c r="P3985" i="12" a="1"/>
  <c r="P3985" i="12" s="1"/>
  <c r="P3984" i="12" a="1"/>
  <c r="P3984" i="12" s="1"/>
  <c r="P3983" i="12" a="1"/>
  <c r="P3983" i="12" s="1"/>
  <c r="P3982" i="12" a="1"/>
  <c r="P3982" i="12" s="1"/>
  <c r="P3981" i="12" a="1"/>
  <c r="P3981" i="12" s="1"/>
  <c r="P3980" i="12" a="1"/>
  <c r="P3980" i="12" s="1"/>
  <c r="P3979" i="12" a="1"/>
  <c r="P3979" i="12" s="1"/>
  <c r="P3978" i="12" a="1"/>
  <c r="P3978" i="12" s="1"/>
  <c r="P3977" i="12" a="1"/>
  <c r="P3977" i="12" s="1"/>
  <c r="P3976" i="12" a="1"/>
  <c r="P3976" i="12" s="1"/>
  <c r="P3975" i="12" a="1"/>
  <c r="P3975" i="12" s="1"/>
  <c r="P3974" i="12" a="1"/>
  <c r="P3974" i="12" s="1"/>
  <c r="P3973" i="12" a="1"/>
  <c r="P3973" i="12" s="1"/>
  <c r="P3972" i="12" a="1"/>
  <c r="P3972" i="12" s="1"/>
  <c r="P3971" i="12" a="1"/>
  <c r="P3971" i="12" s="1"/>
  <c r="P3970" i="12" a="1"/>
  <c r="P3970" i="12" s="1"/>
  <c r="P3969" i="12" a="1"/>
  <c r="P3969" i="12" s="1"/>
  <c r="P3968" i="12" a="1"/>
  <c r="P3968" i="12" s="1"/>
  <c r="P3967" i="12" a="1"/>
  <c r="P3967" i="12" s="1"/>
  <c r="P3966" i="12" a="1"/>
  <c r="P3966" i="12" s="1"/>
  <c r="P3965" i="12" a="1"/>
  <c r="P3965" i="12" s="1"/>
  <c r="P3964" i="12" a="1"/>
  <c r="P3964" i="12" s="1"/>
  <c r="P3963" i="12" a="1"/>
  <c r="P3963" i="12" s="1"/>
  <c r="P3962" i="12" a="1"/>
  <c r="P3962" i="12" s="1"/>
  <c r="P3961" i="12" a="1"/>
  <c r="P3961" i="12" s="1"/>
  <c r="P3960" i="12" a="1"/>
  <c r="P3960" i="12" s="1"/>
  <c r="P3959" i="12" a="1"/>
  <c r="P3959" i="12" s="1"/>
  <c r="P3958" i="12" a="1"/>
  <c r="P3958" i="12" s="1"/>
  <c r="P3957" i="12" a="1"/>
  <c r="P3957" i="12" s="1"/>
  <c r="P3956" i="12" a="1"/>
  <c r="P3956" i="12" s="1"/>
  <c r="P3955" i="12" a="1"/>
  <c r="P3955" i="12" s="1"/>
  <c r="P3954" i="12" a="1"/>
  <c r="P3954" i="12" s="1"/>
  <c r="P3953" i="12" a="1"/>
  <c r="P3953" i="12" s="1"/>
  <c r="P3952" i="12" a="1"/>
  <c r="P3952" i="12" s="1"/>
  <c r="P3951" i="12" a="1"/>
  <c r="P3951" i="12" s="1"/>
  <c r="P3950" i="12" a="1"/>
  <c r="P3950" i="12" s="1"/>
  <c r="P3949" i="12" a="1"/>
  <c r="P3949" i="12" s="1"/>
  <c r="P3948" i="12" a="1"/>
  <c r="P3948" i="12" s="1"/>
  <c r="P3947" i="12" a="1"/>
  <c r="P3947" i="12" s="1"/>
  <c r="P3946" i="12" a="1"/>
  <c r="P3946" i="12" s="1"/>
  <c r="P3945" i="12" a="1"/>
  <c r="P3945" i="12" s="1"/>
  <c r="P3944" i="12" a="1"/>
  <c r="P3944" i="12" s="1"/>
  <c r="P3943" i="12" a="1"/>
  <c r="P3943" i="12" s="1"/>
  <c r="P3942" i="12" a="1"/>
  <c r="P3942" i="12" s="1"/>
  <c r="P3941" i="12" a="1"/>
  <c r="P3941" i="12" s="1"/>
  <c r="P3940" i="12" a="1"/>
  <c r="P3940" i="12" s="1"/>
  <c r="P3939" i="12" a="1"/>
  <c r="P3939" i="12" s="1"/>
  <c r="P3938" i="12" a="1"/>
  <c r="P3938" i="12" s="1"/>
  <c r="P3937" i="12" a="1"/>
  <c r="P3937" i="12" s="1"/>
  <c r="P3936" i="12" a="1"/>
  <c r="P3936" i="12" s="1"/>
  <c r="P3935" i="12" a="1"/>
  <c r="P3935" i="12" s="1"/>
  <c r="P3934" i="12" a="1"/>
  <c r="P3934" i="12" s="1"/>
  <c r="P3933" i="12" a="1"/>
  <c r="P3933" i="12" s="1"/>
  <c r="P3932" i="12" a="1"/>
  <c r="P3932" i="12" s="1"/>
  <c r="P3931" i="12" a="1"/>
  <c r="P3931" i="12" s="1"/>
  <c r="P3930" i="12" a="1"/>
  <c r="P3930" i="12" s="1"/>
  <c r="P3929" i="12" a="1"/>
  <c r="P3929" i="12" s="1"/>
  <c r="P3928" i="12" a="1"/>
  <c r="P3928" i="12" s="1"/>
  <c r="P3927" i="12" a="1"/>
  <c r="P3927" i="12" s="1"/>
  <c r="P3926" i="12" a="1"/>
  <c r="P3926" i="12" s="1"/>
  <c r="P3925" i="12" a="1"/>
  <c r="P3925" i="12" s="1"/>
  <c r="P3924" i="12" a="1"/>
  <c r="P3924" i="12" s="1"/>
  <c r="P3923" i="12" a="1"/>
  <c r="P3923" i="12" s="1"/>
  <c r="P3922" i="12" a="1"/>
  <c r="P3922" i="12" s="1"/>
  <c r="P3921" i="12" a="1"/>
  <c r="P3921" i="12" s="1"/>
  <c r="P3920" i="12" a="1"/>
  <c r="P3920" i="12" s="1"/>
  <c r="P3919" i="12" a="1"/>
  <c r="P3919" i="12" s="1"/>
  <c r="P3918" i="12" a="1"/>
  <c r="P3918" i="12" s="1"/>
  <c r="P3917" i="12" a="1"/>
  <c r="P3917" i="12" s="1"/>
  <c r="P3916" i="12" a="1"/>
  <c r="P3916" i="12" s="1"/>
  <c r="P3915" i="12" a="1"/>
  <c r="P3915" i="12" s="1"/>
  <c r="P3914" i="12" a="1"/>
  <c r="P3914" i="12" s="1"/>
  <c r="P3913" i="12" a="1"/>
  <c r="P3913" i="12" s="1"/>
  <c r="P3912" i="12" a="1"/>
  <c r="P3912" i="12" s="1"/>
  <c r="P3911" i="12" a="1"/>
  <c r="P3911" i="12" s="1"/>
  <c r="P3910" i="12" a="1"/>
  <c r="P3910" i="12" s="1"/>
  <c r="P3909" i="12" a="1"/>
  <c r="P3909" i="12" s="1"/>
  <c r="P3908" i="12" a="1"/>
  <c r="P3908" i="12" s="1"/>
  <c r="P3907" i="12" a="1"/>
  <c r="P3907" i="12" s="1"/>
  <c r="P3906" i="12" a="1"/>
  <c r="P3906" i="12" s="1"/>
  <c r="P3905" i="12" a="1"/>
  <c r="P3905" i="12" s="1"/>
  <c r="P3904" i="12" a="1"/>
  <c r="P3904" i="12" s="1"/>
  <c r="P3903" i="12" a="1"/>
  <c r="P3903" i="12" s="1"/>
  <c r="P3902" i="12" a="1"/>
  <c r="P3902" i="12" s="1"/>
  <c r="P3901" i="12" a="1"/>
  <c r="P3901" i="12" s="1"/>
  <c r="P3900" i="12" a="1"/>
  <c r="P3900" i="12" s="1"/>
  <c r="P3899" i="12" a="1"/>
  <c r="P3899" i="12" s="1"/>
  <c r="P3898" i="12" a="1"/>
  <c r="P3898" i="12" s="1"/>
  <c r="P3897" i="12" a="1"/>
  <c r="P3897" i="12" s="1"/>
  <c r="P3896" i="12" a="1"/>
  <c r="P3896" i="12" s="1"/>
  <c r="P3895" i="12" a="1"/>
  <c r="P3895" i="12" s="1"/>
  <c r="P3894" i="12" a="1"/>
  <c r="P3894" i="12" s="1"/>
  <c r="P3893" i="12" a="1"/>
  <c r="P3893" i="12" s="1"/>
  <c r="P3892" i="12" a="1"/>
  <c r="P3892" i="12" s="1"/>
  <c r="P3891" i="12" a="1"/>
  <c r="P3891" i="12" s="1"/>
  <c r="P3890" i="12" a="1"/>
  <c r="P3890" i="12" s="1"/>
  <c r="P3889" i="12" a="1"/>
  <c r="P3889" i="12" s="1"/>
  <c r="P3888" i="12" a="1"/>
  <c r="P3888" i="12" s="1"/>
  <c r="P3887" i="12" a="1"/>
  <c r="P3887" i="12" s="1"/>
  <c r="P3886" i="12" a="1"/>
  <c r="P3886" i="12" s="1"/>
  <c r="P3885" i="12" a="1"/>
  <c r="P3885" i="12" s="1"/>
  <c r="P3884" i="12" a="1"/>
  <c r="P3884" i="12" s="1"/>
  <c r="P3883" i="12" a="1"/>
  <c r="P3883" i="12" s="1"/>
  <c r="P3882" i="12" a="1"/>
  <c r="P3882" i="12" s="1"/>
  <c r="P3881" i="12" a="1"/>
  <c r="P3881" i="12" s="1"/>
  <c r="P3880" i="12" a="1"/>
  <c r="P3880" i="12" s="1"/>
  <c r="P3879" i="12" a="1"/>
  <c r="P3879" i="12" s="1"/>
  <c r="P3878" i="12" a="1"/>
  <c r="P3878" i="12" s="1"/>
  <c r="P3877" i="12" a="1"/>
  <c r="P3877" i="12" s="1"/>
  <c r="P3876" i="12" a="1"/>
  <c r="P3876" i="12" s="1"/>
  <c r="P3875" i="12" a="1"/>
  <c r="P3875" i="12" s="1"/>
  <c r="P3874" i="12" a="1"/>
  <c r="P3874" i="12" s="1"/>
  <c r="P3873" i="12" a="1"/>
  <c r="P3873" i="12" s="1"/>
  <c r="P3872" i="12" a="1"/>
  <c r="P3872" i="12" s="1"/>
  <c r="P3871" i="12" a="1"/>
  <c r="P3871" i="12" s="1"/>
  <c r="P3870" i="12" a="1"/>
  <c r="P3870" i="12" s="1"/>
  <c r="P3869" i="12" a="1"/>
  <c r="P3869" i="12" s="1"/>
  <c r="P3868" i="12" a="1"/>
  <c r="P3868" i="12" s="1"/>
  <c r="P3867" i="12" a="1"/>
  <c r="P3867" i="12" s="1"/>
  <c r="P3866" i="12" a="1"/>
  <c r="P3866" i="12" s="1"/>
  <c r="P3865" i="12" a="1"/>
  <c r="P3865" i="12" s="1"/>
  <c r="P3864" i="12" a="1"/>
  <c r="P3864" i="12" s="1"/>
  <c r="P3863" i="12" a="1"/>
  <c r="P3863" i="12" s="1"/>
  <c r="P3862" i="12" a="1"/>
  <c r="P3862" i="12" s="1"/>
  <c r="P3861" i="12" a="1"/>
  <c r="P3861" i="12" s="1"/>
  <c r="P3860" i="12" a="1"/>
  <c r="P3860" i="12" s="1"/>
  <c r="P3859" i="12" a="1"/>
  <c r="P3859" i="12" s="1"/>
  <c r="P3858" i="12" a="1"/>
  <c r="P3858" i="12" s="1"/>
  <c r="P3857" i="12" a="1"/>
  <c r="P3857" i="12" s="1"/>
  <c r="P3856" i="12" a="1"/>
  <c r="P3856" i="12" s="1"/>
  <c r="P3855" i="12" a="1"/>
  <c r="P3855" i="12" s="1"/>
  <c r="P3854" i="12" a="1"/>
  <c r="P3854" i="12" s="1"/>
  <c r="P3853" i="12" a="1"/>
  <c r="P3853" i="12" s="1"/>
  <c r="P3852" i="12" a="1"/>
  <c r="P3852" i="12" s="1"/>
  <c r="P3851" i="12" a="1"/>
  <c r="P3851" i="12" s="1"/>
  <c r="P3850" i="12" a="1"/>
  <c r="P3850" i="12" s="1"/>
  <c r="P3849" i="12" a="1"/>
  <c r="P3849" i="12" s="1"/>
  <c r="P3848" i="12" a="1"/>
  <c r="P3848" i="12" s="1"/>
  <c r="P3847" i="12" a="1"/>
  <c r="P3847" i="12" s="1"/>
  <c r="P3846" i="12" a="1"/>
  <c r="P3846" i="12" s="1"/>
  <c r="P3845" i="12" a="1"/>
  <c r="P3845" i="12" s="1"/>
  <c r="P3844" i="12" a="1"/>
  <c r="P3844" i="12" s="1"/>
  <c r="P3843" i="12" a="1"/>
  <c r="P3843" i="12" s="1"/>
  <c r="P3842" i="12" a="1"/>
  <c r="P3842" i="12" s="1"/>
  <c r="P3841" i="12" a="1"/>
  <c r="P3841" i="12" s="1"/>
  <c r="P3840" i="12" a="1"/>
  <c r="P3840" i="12" s="1"/>
  <c r="P3839" i="12" a="1"/>
  <c r="P3839" i="12" s="1"/>
  <c r="P3838" i="12" a="1"/>
  <c r="P3838" i="12" s="1"/>
  <c r="P3837" i="12" a="1"/>
  <c r="P3837" i="12" s="1"/>
  <c r="P3836" i="12" a="1"/>
  <c r="P3836" i="12" s="1"/>
  <c r="P3835" i="12" a="1"/>
  <c r="P3835" i="12" s="1"/>
  <c r="P3834" i="12" a="1"/>
  <c r="P3834" i="12" s="1"/>
  <c r="P3833" i="12" a="1"/>
  <c r="P3833" i="12" s="1"/>
  <c r="P3832" i="12" a="1"/>
  <c r="P3832" i="12" s="1"/>
  <c r="P3831" i="12" a="1"/>
  <c r="P3831" i="12" s="1"/>
  <c r="P3830" i="12" a="1"/>
  <c r="P3830" i="12" s="1"/>
  <c r="P3829" i="12" a="1"/>
  <c r="P3829" i="12" s="1"/>
  <c r="P3828" i="12" a="1"/>
  <c r="P3828" i="12" s="1"/>
  <c r="P3827" i="12" a="1"/>
  <c r="P3827" i="12" s="1"/>
  <c r="P3826" i="12" a="1"/>
  <c r="P3826" i="12" s="1"/>
  <c r="P3825" i="12" a="1"/>
  <c r="P3825" i="12" s="1"/>
  <c r="P3824" i="12" a="1"/>
  <c r="P3824" i="12" s="1"/>
  <c r="P3823" i="12" a="1"/>
  <c r="P3823" i="12" s="1"/>
  <c r="P3822" i="12" a="1"/>
  <c r="P3822" i="12" s="1"/>
  <c r="P3821" i="12" a="1"/>
  <c r="P3821" i="12" s="1"/>
  <c r="P3820" i="12" a="1"/>
  <c r="P3820" i="12" s="1"/>
  <c r="P3819" i="12" a="1"/>
  <c r="P3819" i="12" s="1"/>
  <c r="P3818" i="12"/>
  <c r="P3818" i="12" a="1"/>
  <c r="P3817" i="12"/>
  <c r="P3817" i="12" a="1"/>
  <c r="P3816" i="12"/>
  <c r="P3816" i="12" a="1"/>
  <c r="P3815" i="12" a="1"/>
  <c r="P3815" i="12" s="1"/>
  <c r="P3814" i="12"/>
  <c r="P3814" i="12" a="1"/>
  <c r="P3813" i="12" a="1"/>
  <c r="P3813" i="12" s="1"/>
  <c r="P3812" i="12"/>
  <c r="P3812" i="12" a="1"/>
  <c r="P3811" i="12" a="1"/>
  <c r="P3811" i="12" s="1"/>
  <c r="P3810" i="12"/>
  <c r="P3810" i="12" a="1"/>
  <c r="P3809" i="12" a="1"/>
  <c r="P3809" i="12" s="1"/>
  <c r="P3808" i="12"/>
  <c r="P3808" i="12" a="1"/>
  <c r="P3807" i="12" a="1"/>
  <c r="P3807" i="12" s="1"/>
  <c r="P3806" i="12"/>
  <c r="P3806" i="12" a="1"/>
  <c r="P3805" i="12" a="1"/>
  <c r="P3805" i="12" s="1"/>
  <c r="P3804" i="12"/>
  <c r="P3804" i="12" a="1"/>
  <c r="P3803" i="12" a="1"/>
  <c r="P3803" i="12" s="1"/>
  <c r="P3802" i="12"/>
  <c r="P3802" i="12" a="1"/>
  <c r="P3801" i="12" a="1"/>
  <c r="P3801" i="12" s="1"/>
  <c r="P3800" i="12"/>
  <c r="P3800" i="12" a="1"/>
  <c r="P3799" i="12" a="1"/>
  <c r="P3799" i="12" s="1"/>
  <c r="P3798" i="12"/>
  <c r="P3798" i="12" a="1"/>
  <c r="P3797" i="12" a="1"/>
  <c r="P3797" i="12" s="1"/>
  <c r="P3796" i="12"/>
  <c r="P3796" i="12" a="1"/>
  <c r="P3795" i="12" a="1"/>
  <c r="P3795" i="12" s="1"/>
  <c r="P3794" i="12"/>
  <c r="P3794" i="12" a="1"/>
  <c r="P3793" i="12" a="1"/>
  <c r="P3793" i="12" s="1"/>
  <c r="P3792" i="12"/>
  <c r="P3792" i="12" a="1"/>
  <c r="P3791" i="12" a="1"/>
  <c r="P3791" i="12" s="1"/>
  <c r="P3790" i="12"/>
  <c r="P3790" i="12" a="1"/>
  <c r="P3789" i="12" a="1"/>
  <c r="P3789" i="12" s="1"/>
  <c r="P3788" i="12" a="1"/>
  <c r="P3788" i="12" s="1"/>
  <c r="P3787" i="12" a="1"/>
  <c r="P3787" i="12" s="1"/>
  <c r="P3786" i="12" a="1"/>
  <c r="P3786" i="12" s="1"/>
  <c r="P3785" i="12" a="1"/>
  <c r="P3785" i="12" s="1"/>
  <c r="P3784" i="12" a="1"/>
  <c r="P3784" i="12" s="1"/>
  <c r="P3783" i="12"/>
  <c r="P3783" i="12" a="1"/>
  <c r="P3782" i="12" a="1"/>
  <c r="P3782" i="12" s="1"/>
  <c r="P3781" i="12"/>
  <c r="P3781" i="12" a="1"/>
  <c r="P3780" i="12"/>
  <c r="P3780" i="12" a="1"/>
  <c r="P3779" i="12" a="1"/>
  <c r="P3779" i="12" s="1"/>
  <c r="P3778" i="12" a="1"/>
  <c r="P3778" i="12" s="1"/>
  <c r="P3777" i="12" a="1"/>
  <c r="P3777" i="12" s="1"/>
  <c r="P3776" i="12"/>
  <c r="P3776" i="12" a="1"/>
  <c r="P3775" i="12" a="1"/>
  <c r="P3775" i="12" s="1"/>
  <c r="P3774" i="12"/>
  <c r="P3774" i="12" a="1"/>
  <c r="P3773" i="12" a="1"/>
  <c r="P3773" i="12" s="1"/>
  <c r="P3772" i="12" a="1"/>
  <c r="P3772" i="12" s="1"/>
  <c r="P3771" i="12"/>
  <c r="P3771" i="12" a="1"/>
  <c r="P3770" i="12" a="1"/>
  <c r="P3770" i="12" s="1"/>
  <c r="P3769" i="12" a="1"/>
  <c r="P3769" i="12" s="1"/>
  <c r="P3768" i="12" a="1"/>
  <c r="P3768" i="12" s="1"/>
  <c r="P3767" i="12"/>
  <c r="P3767" i="12" a="1"/>
  <c r="P3766" i="12" a="1"/>
  <c r="P3766" i="12" s="1"/>
  <c r="P3765" i="12"/>
  <c r="P3765" i="12" a="1"/>
  <c r="P3764" i="12"/>
  <c r="P3764" i="12" a="1"/>
  <c r="P3763" i="12" a="1"/>
  <c r="P3763" i="12" s="1"/>
  <c r="P3762" i="12" a="1"/>
  <c r="P3762" i="12" s="1"/>
  <c r="P3761" i="12" a="1"/>
  <c r="P3761" i="12" s="1"/>
  <c r="P3760" i="12"/>
  <c r="P3760" i="12" a="1"/>
  <c r="P3759" i="12" a="1"/>
  <c r="P3759" i="12" s="1"/>
  <c r="P3758" i="12"/>
  <c r="P3758" i="12" a="1"/>
  <c r="P3757" i="12" a="1"/>
  <c r="P3757" i="12" s="1"/>
  <c r="P3756" i="12" a="1"/>
  <c r="P3756" i="12" s="1"/>
  <c r="P3755" i="12"/>
  <c r="P3755" i="12" a="1"/>
  <c r="P3754" i="12" a="1"/>
  <c r="P3754" i="12" s="1"/>
  <c r="P3753" i="12" a="1"/>
  <c r="P3753" i="12" s="1"/>
  <c r="P3752" i="12" a="1"/>
  <c r="P3752" i="12" s="1"/>
  <c r="P3751" i="12"/>
  <c r="P3751" i="12" a="1"/>
  <c r="P3750" i="12" a="1"/>
  <c r="P3750" i="12" s="1"/>
  <c r="P3749" i="12"/>
  <c r="P3749" i="12" a="1"/>
  <c r="P3748" i="12"/>
  <c r="P3748" i="12" a="1"/>
  <c r="P3747" i="12" a="1"/>
  <c r="P3747" i="12" s="1"/>
  <c r="P3746" i="12" a="1"/>
  <c r="P3746" i="12" s="1"/>
  <c r="P3745" i="12" a="1"/>
  <c r="P3745" i="12" s="1"/>
  <c r="P3744" i="12"/>
  <c r="P3744" i="12" a="1"/>
  <c r="P3743" i="12" a="1"/>
  <c r="P3743" i="12" s="1"/>
  <c r="P3742" i="12"/>
  <c r="P3742" i="12" a="1"/>
  <c r="P3741" i="12" a="1"/>
  <c r="P3741" i="12" s="1"/>
  <c r="P3740" i="12" a="1"/>
  <c r="P3740" i="12" s="1"/>
  <c r="P3739" i="12"/>
  <c r="P3739" i="12" a="1"/>
  <c r="P3738" i="12" a="1"/>
  <c r="P3738" i="12" s="1"/>
  <c r="P3737" i="12" a="1"/>
  <c r="P3737" i="12" s="1"/>
  <c r="P3736" i="12" a="1"/>
  <c r="P3736" i="12" s="1"/>
  <c r="P3735" i="12"/>
  <c r="P3735" i="12" a="1"/>
  <c r="P3734" i="12" a="1"/>
  <c r="P3734" i="12" s="1"/>
  <c r="P3733" i="12"/>
  <c r="P3733" i="12" a="1"/>
  <c r="P3732" i="12"/>
  <c r="P3732" i="12" a="1"/>
  <c r="P3731" i="12" a="1"/>
  <c r="P3731" i="12" s="1"/>
  <c r="P3730" i="12" a="1"/>
  <c r="P3730" i="12" s="1"/>
  <c r="P3729" i="12" a="1"/>
  <c r="P3729" i="12" s="1"/>
  <c r="P3728" i="12"/>
  <c r="P3728" i="12" a="1"/>
  <c r="P3727" i="12" a="1"/>
  <c r="P3727" i="12" s="1"/>
  <c r="P3726" i="12"/>
  <c r="P3726" i="12" a="1"/>
  <c r="P3725" i="12" a="1"/>
  <c r="P3725" i="12" s="1"/>
  <c r="P3724" i="12" a="1"/>
  <c r="P3724" i="12" s="1"/>
  <c r="P3723" i="12"/>
  <c r="P3723" i="12" a="1"/>
  <c r="P3722" i="12" a="1"/>
  <c r="P3722" i="12" s="1"/>
  <c r="P3721" i="12" a="1"/>
  <c r="P3721" i="12" s="1"/>
  <c r="P3720" i="12" a="1"/>
  <c r="P3720" i="12" s="1"/>
  <c r="P3719" i="12"/>
  <c r="P3719" i="12" a="1"/>
  <c r="P3718" i="12" a="1"/>
  <c r="P3718" i="12" s="1"/>
  <c r="P3717" i="12"/>
  <c r="P3717" i="12" a="1"/>
  <c r="P3716" i="12"/>
  <c r="P3716" i="12" a="1"/>
  <c r="P3715" i="12" a="1"/>
  <c r="P3715" i="12" s="1"/>
  <c r="P3714" i="12" a="1"/>
  <c r="P3714" i="12" s="1"/>
  <c r="P3713" i="12" a="1"/>
  <c r="P3713" i="12" s="1"/>
  <c r="P3712" i="12"/>
  <c r="P3712" i="12" a="1"/>
  <c r="P3711" i="12" a="1"/>
  <c r="P3711" i="12" s="1"/>
  <c r="P3710" i="12"/>
  <c r="P3710" i="12" a="1"/>
  <c r="P3709" i="12" a="1"/>
  <c r="P3709" i="12" s="1"/>
  <c r="P3708" i="12" a="1"/>
  <c r="P3708" i="12" s="1"/>
  <c r="P3707" i="12"/>
  <c r="P3707" i="12" a="1"/>
  <c r="P3706" i="12" a="1"/>
  <c r="P3706" i="12" s="1"/>
  <c r="P3705" i="12" a="1"/>
  <c r="P3705" i="12" s="1"/>
  <c r="P3704" i="12" a="1"/>
  <c r="P3704" i="12" s="1"/>
  <c r="P3703" i="12"/>
  <c r="P3703" i="12" a="1"/>
  <c r="P3702" i="12" a="1"/>
  <c r="P3702" i="12" s="1"/>
  <c r="P3701" i="12" a="1"/>
  <c r="P3701" i="12" s="1"/>
  <c r="P3700" i="12"/>
  <c r="P3700" i="12" a="1"/>
  <c r="P3699" i="12" a="1"/>
  <c r="P3699" i="12" s="1"/>
  <c r="P3698" i="12" a="1"/>
  <c r="P3698" i="12" s="1"/>
  <c r="P3697" i="12" a="1"/>
  <c r="P3697" i="12" s="1"/>
  <c r="P3696" i="12"/>
  <c r="P3696" i="12" a="1"/>
  <c r="P3695" i="12" a="1"/>
  <c r="P3695" i="12" s="1"/>
  <c r="P3694" i="12"/>
  <c r="P3694" i="12" a="1"/>
  <c r="P3693" i="12" a="1"/>
  <c r="P3693" i="12" s="1"/>
  <c r="P3692" i="12" a="1"/>
  <c r="P3692" i="12" s="1"/>
  <c r="P3691" i="12"/>
  <c r="P3691" i="12" a="1"/>
  <c r="P3690" i="12" a="1"/>
  <c r="P3690" i="12" s="1"/>
  <c r="P3689" i="12" a="1"/>
  <c r="P3689" i="12" s="1"/>
  <c r="P3688" i="12" a="1"/>
  <c r="P3688" i="12" s="1"/>
  <c r="P3687" i="12"/>
  <c r="P3687" i="12" a="1"/>
  <c r="P3686" i="12" a="1"/>
  <c r="P3686" i="12" s="1"/>
  <c r="P3685" i="12"/>
  <c r="P3685" i="12" a="1"/>
  <c r="P3684" i="12"/>
  <c r="P3684" i="12" a="1"/>
  <c r="P3683" i="12" a="1"/>
  <c r="P3683" i="12" s="1"/>
  <c r="P3682" i="12" a="1"/>
  <c r="P3682" i="12" s="1"/>
  <c r="P3681" i="12" a="1"/>
  <c r="P3681" i="12" s="1"/>
  <c r="P3680" i="12"/>
  <c r="P3680" i="12" a="1"/>
  <c r="P3679" i="12" a="1"/>
  <c r="P3679" i="12" s="1"/>
  <c r="P3678" i="12"/>
  <c r="P3678" i="12" a="1"/>
  <c r="P3677" i="12" a="1"/>
  <c r="P3677" i="12" s="1"/>
  <c r="P3676" i="12" a="1"/>
  <c r="P3676" i="12" s="1"/>
  <c r="P3675" i="12"/>
  <c r="P3675" i="12" a="1"/>
  <c r="P3674" i="12" a="1"/>
  <c r="P3674" i="12" s="1"/>
  <c r="P3673" i="12" a="1"/>
  <c r="P3673" i="12" s="1"/>
  <c r="P3672" i="12" a="1"/>
  <c r="P3672" i="12" s="1"/>
  <c r="P3671" i="12"/>
  <c r="P3671" i="12" a="1"/>
  <c r="P3670" i="12" a="1"/>
  <c r="P3670" i="12" s="1"/>
  <c r="P3669" i="12"/>
  <c r="P3669" i="12" a="1"/>
  <c r="P3668" i="12"/>
  <c r="P3668" i="12" a="1"/>
  <c r="P3667" i="12" a="1"/>
  <c r="P3667" i="12" s="1"/>
  <c r="P3666" i="12"/>
  <c r="P3666" i="12" a="1"/>
  <c r="P3665" i="12" a="1"/>
  <c r="P3665" i="12" s="1"/>
  <c r="P3664" i="12"/>
  <c r="P3664" i="12" a="1"/>
  <c r="P3663" i="12" a="1"/>
  <c r="P3663" i="12" s="1"/>
  <c r="P3662" i="12"/>
  <c r="P3662" i="12" a="1"/>
  <c r="P3661" i="12" a="1"/>
  <c r="P3661" i="12" s="1"/>
  <c r="P3660" i="12" a="1"/>
  <c r="P3660" i="12" s="1"/>
  <c r="P3659" i="12"/>
  <c r="P3659" i="12" a="1"/>
  <c r="P3658" i="12" a="1"/>
  <c r="P3658" i="12" s="1"/>
  <c r="P3657" i="12" a="1"/>
  <c r="P3657" i="12" s="1"/>
  <c r="P3656" i="12" a="1"/>
  <c r="P3656" i="12" s="1"/>
  <c r="P3655" i="12"/>
  <c r="P3655" i="12" a="1"/>
  <c r="P3654" i="12" a="1"/>
  <c r="P3654" i="12" s="1"/>
  <c r="P3653" i="12" a="1"/>
  <c r="P3653" i="12" s="1"/>
  <c r="P3652" i="12"/>
  <c r="P3652" i="12" a="1"/>
  <c r="P3651" i="12" a="1"/>
  <c r="P3651" i="12" s="1"/>
  <c r="P3650" i="12" a="1"/>
  <c r="P3650" i="12" s="1"/>
  <c r="P3649" i="12" a="1"/>
  <c r="P3649" i="12" s="1"/>
  <c r="P3648" i="12" a="1"/>
  <c r="P3648" i="12" s="1"/>
  <c r="P3647" i="12" a="1"/>
  <c r="P3647" i="12" s="1"/>
  <c r="P3646" i="12"/>
  <c r="P3646" i="12" a="1"/>
  <c r="P3645" i="12" a="1"/>
  <c r="P3645" i="12" s="1"/>
  <c r="P3644" i="12" a="1"/>
  <c r="P3644" i="12" s="1"/>
  <c r="P3643" i="12"/>
  <c r="P3643" i="12" a="1"/>
  <c r="P3642" i="12" a="1"/>
  <c r="P3642" i="12" s="1"/>
  <c r="P3641" i="12" a="1"/>
  <c r="P3641" i="12" s="1"/>
  <c r="P3640" i="12" a="1"/>
  <c r="P3640" i="12" s="1"/>
  <c r="P3639" i="12"/>
  <c r="P3639" i="12" a="1"/>
  <c r="P3638" i="12" a="1"/>
  <c r="P3638" i="12" s="1"/>
  <c r="P3637" i="12"/>
  <c r="P3637" i="12" a="1"/>
  <c r="P3636" i="12"/>
  <c r="P3636" i="12" a="1"/>
  <c r="P3635" i="12" a="1"/>
  <c r="P3635" i="12" s="1"/>
  <c r="P3634" i="12" a="1"/>
  <c r="P3634" i="12" s="1"/>
  <c r="P3633" i="12" a="1"/>
  <c r="P3633" i="12" s="1"/>
  <c r="P3632" i="12" a="1"/>
  <c r="P3632" i="12" s="1"/>
  <c r="P3631" i="12"/>
  <c r="P3631" i="12" a="1"/>
  <c r="P3630" i="12"/>
  <c r="P3630" i="12" a="1"/>
  <c r="P3629" i="12" a="1"/>
  <c r="P3629" i="12" s="1"/>
  <c r="P3628" i="12" a="1"/>
  <c r="P3628" i="12" s="1"/>
  <c r="P3627" i="12"/>
  <c r="P3627" i="12" a="1"/>
  <c r="P3626" i="12" a="1"/>
  <c r="P3626" i="12" s="1"/>
  <c r="P3625" i="12" a="1"/>
  <c r="P3625" i="12" s="1"/>
  <c r="P3624" i="12" a="1"/>
  <c r="P3624" i="12" s="1"/>
  <c r="P3623" i="12" a="1"/>
  <c r="P3623" i="12" s="1"/>
  <c r="P3622" i="12" a="1"/>
  <c r="P3622" i="12" s="1"/>
  <c r="P3621" i="12" a="1"/>
  <c r="P3621" i="12" s="1"/>
  <c r="P3620" i="12"/>
  <c r="P3620" i="12" a="1"/>
  <c r="P3619" i="12" a="1"/>
  <c r="P3619" i="12" s="1"/>
  <c r="P3618" i="12"/>
  <c r="P3618" i="12" a="1"/>
  <c r="P3617" i="12" a="1"/>
  <c r="P3617" i="12" s="1"/>
  <c r="P3616" i="12" a="1"/>
  <c r="P3616" i="12" s="1"/>
  <c r="P3615" i="12"/>
  <c r="P3615" i="12" a="1"/>
  <c r="P3614" i="12"/>
  <c r="P3614" i="12" a="1"/>
  <c r="P3613" i="12" a="1"/>
  <c r="P3613" i="12" s="1"/>
  <c r="P3612" i="12" a="1"/>
  <c r="P3612" i="12" s="1"/>
  <c r="P3611" i="12" a="1"/>
  <c r="P3611" i="12" s="1"/>
  <c r="P3610" i="12" a="1"/>
  <c r="P3610" i="12" s="1"/>
  <c r="P3609" i="12" a="1"/>
  <c r="P3609" i="12" s="1"/>
  <c r="P3608" i="12"/>
  <c r="P3608" i="12" a="1"/>
  <c r="P3607" i="12" a="1"/>
  <c r="P3607" i="12" s="1"/>
  <c r="P3606" i="12"/>
  <c r="P3606" i="12" a="1"/>
  <c r="P3605" i="12" a="1"/>
  <c r="P3605" i="12" s="1"/>
  <c r="P3604" i="12" a="1"/>
  <c r="P3604" i="12" s="1"/>
  <c r="P3603" i="12" a="1"/>
  <c r="P3603" i="12" s="1"/>
  <c r="P3602" i="12" a="1"/>
  <c r="P3602" i="12" s="1"/>
  <c r="P3601" i="12" a="1"/>
  <c r="P3601" i="12" s="1"/>
  <c r="P3600" i="12"/>
  <c r="P3600" i="12" a="1"/>
  <c r="P3599" i="12" a="1"/>
  <c r="P3599" i="12" s="1"/>
  <c r="P3598" i="12"/>
  <c r="P3598" i="12" a="1"/>
  <c r="P3597" i="12" a="1"/>
  <c r="P3597" i="12" s="1"/>
  <c r="P3596" i="12" a="1"/>
  <c r="P3596" i="12" s="1"/>
  <c r="P3595" i="12" a="1"/>
  <c r="P3595" i="12" s="1"/>
  <c r="P3594" i="12" a="1"/>
  <c r="P3594" i="12" s="1"/>
  <c r="P3593" i="12" a="1"/>
  <c r="P3593" i="12" s="1"/>
  <c r="P3592" i="12"/>
  <c r="P3592" i="12" a="1"/>
  <c r="P3591" i="12" a="1"/>
  <c r="P3591" i="12" s="1"/>
  <c r="P3590" i="12"/>
  <c r="P3590" i="12" a="1"/>
  <c r="P3589" i="12" a="1"/>
  <c r="P3589" i="12" s="1"/>
  <c r="P3588" i="12" a="1"/>
  <c r="P3588" i="12" s="1"/>
  <c r="P3587" i="12" a="1"/>
  <c r="P3587" i="12" s="1"/>
  <c r="P3586" i="12" a="1"/>
  <c r="P3586" i="12" s="1"/>
  <c r="P3585" i="12" a="1"/>
  <c r="P3585" i="12" s="1"/>
  <c r="P3584" i="12"/>
  <c r="P3584" i="12" a="1"/>
  <c r="P3583" i="12" a="1"/>
  <c r="P3583" i="12" s="1"/>
  <c r="P3582" i="12"/>
  <c r="P3582" i="12" a="1"/>
  <c r="P3581" i="12" a="1"/>
  <c r="P3581" i="12" s="1"/>
  <c r="P3580" i="12" a="1"/>
  <c r="P3580" i="12" s="1"/>
  <c r="P3579" i="12" a="1"/>
  <c r="P3579" i="12" s="1"/>
  <c r="P3578" i="12" a="1"/>
  <c r="P3578" i="12" s="1"/>
  <c r="P3577" i="12" a="1"/>
  <c r="P3577" i="12" s="1"/>
  <c r="P3576" i="12"/>
  <c r="P3576" i="12" a="1"/>
  <c r="P3575" i="12" a="1"/>
  <c r="P3575" i="12" s="1"/>
  <c r="P3574" i="12"/>
  <c r="P3574" i="12" a="1"/>
  <c r="P3573" i="12" a="1"/>
  <c r="P3573" i="12" s="1"/>
  <c r="P3572" i="12" a="1"/>
  <c r="P3572" i="12" s="1"/>
  <c r="P3571" i="12" a="1"/>
  <c r="P3571" i="12" s="1"/>
  <c r="P3570" i="12" a="1"/>
  <c r="P3570" i="12" s="1"/>
  <c r="P3569" i="12" a="1"/>
  <c r="P3569" i="12" s="1"/>
  <c r="P3568" i="12"/>
  <c r="P3568" i="12" a="1"/>
  <c r="P3567" i="12" a="1"/>
  <c r="P3567" i="12" s="1"/>
  <c r="P3566" i="12"/>
  <c r="P3566" i="12" a="1"/>
  <c r="P3565" i="12" a="1"/>
  <c r="P3565" i="12" s="1"/>
  <c r="P3564" i="12" a="1"/>
  <c r="P3564" i="12" s="1"/>
  <c r="P3563" i="12" a="1"/>
  <c r="P3563" i="12" s="1"/>
  <c r="P3562" i="12" a="1"/>
  <c r="P3562" i="12" s="1"/>
  <c r="P3561" i="12" a="1"/>
  <c r="P3561" i="12" s="1"/>
  <c r="P3560" i="12"/>
  <c r="P3560" i="12" a="1"/>
  <c r="P3559" i="12" a="1"/>
  <c r="P3559" i="12" s="1"/>
  <c r="P3558" i="12"/>
  <c r="P3558" i="12" a="1"/>
  <c r="P3557" i="12" a="1"/>
  <c r="P3557" i="12" s="1"/>
  <c r="P3556" i="12" a="1"/>
  <c r="P3556" i="12" s="1"/>
  <c r="P3555" i="12" a="1"/>
  <c r="P3555" i="12" s="1"/>
  <c r="P3554" i="12" a="1"/>
  <c r="P3554" i="12" s="1"/>
  <c r="P3553" i="12" a="1"/>
  <c r="P3553" i="12" s="1"/>
  <c r="P3552" i="12"/>
  <c r="P3552" i="12" a="1"/>
  <c r="P3551" i="12" a="1"/>
  <c r="P3551" i="12" s="1"/>
  <c r="P3550" i="12"/>
  <c r="P3550" i="12" a="1"/>
  <c r="P3549" i="12" a="1"/>
  <c r="P3549" i="12" s="1"/>
  <c r="P3548" i="12" a="1"/>
  <c r="P3548" i="12" s="1"/>
  <c r="P3547" i="12" a="1"/>
  <c r="P3547" i="12" s="1"/>
  <c r="P3546" i="12" a="1"/>
  <c r="P3546" i="12" s="1"/>
  <c r="P3545" i="12" a="1"/>
  <c r="P3545" i="12" s="1"/>
  <c r="P3544" i="12"/>
  <c r="P3544" i="12" a="1"/>
  <c r="P3543" i="12" a="1"/>
  <c r="P3543" i="12" s="1"/>
  <c r="P3542" i="12"/>
  <c r="P3542" i="12" a="1"/>
  <c r="P3541" i="12" a="1"/>
  <c r="P3541" i="12" s="1"/>
  <c r="P3540" i="12" a="1"/>
  <c r="P3540" i="12" s="1"/>
  <c r="P3539" i="12" a="1"/>
  <c r="P3539" i="12" s="1"/>
  <c r="P3538" i="12" a="1"/>
  <c r="P3538" i="12" s="1"/>
  <c r="P3537" i="12" a="1"/>
  <c r="P3537" i="12" s="1"/>
  <c r="P3536" i="12"/>
  <c r="P3536" i="12" a="1"/>
  <c r="P3535" i="12" a="1"/>
  <c r="P3535" i="12" s="1"/>
  <c r="P3534" i="12"/>
  <c r="P3534" i="12" a="1"/>
  <c r="P3533" i="12" a="1"/>
  <c r="P3533" i="12" s="1"/>
  <c r="P3532" i="12" a="1"/>
  <c r="P3532" i="12" s="1"/>
  <c r="P3531" i="12" a="1"/>
  <c r="P3531" i="12" s="1"/>
  <c r="P3530" i="12" a="1"/>
  <c r="P3530" i="12" s="1"/>
  <c r="P3529" i="12" a="1"/>
  <c r="P3529" i="12" s="1"/>
  <c r="P3528" i="12"/>
  <c r="P3528" i="12" a="1"/>
  <c r="P3527" i="12" a="1"/>
  <c r="P3527" i="12" s="1"/>
  <c r="P3526" i="12"/>
  <c r="P3526" i="12" a="1"/>
  <c r="P3525" i="12" a="1"/>
  <c r="P3525" i="12" s="1"/>
  <c r="P3524" i="12" a="1"/>
  <c r="P3524" i="12" s="1"/>
  <c r="P3523" i="12" a="1"/>
  <c r="P3523" i="12" s="1"/>
  <c r="P3522" i="12" a="1"/>
  <c r="P3522" i="12" s="1"/>
  <c r="P3521" i="12" a="1"/>
  <c r="P3521" i="12" s="1"/>
  <c r="P3520" i="12"/>
  <c r="P3520" i="12" a="1"/>
  <c r="P3519" i="12" a="1"/>
  <c r="P3519" i="12" s="1"/>
  <c r="P3518" i="12"/>
  <c r="P3518" i="12" a="1"/>
  <c r="P3517" i="12" a="1"/>
  <c r="P3517" i="12" s="1"/>
  <c r="P3516" i="12" a="1"/>
  <c r="P3516" i="12" s="1"/>
  <c r="P3515" i="12" a="1"/>
  <c r="P3515" i="12" s="1"/>
  <c r="P3514" i="12" a="1"/>
  <c r="P3514" i="12" s="1"/>
  <c r="P3513" i="12" a="1"/>
  <c r="P3513" i="12" s="1"/>
  <c r="P3512" i="12"/>
  <c r="P3512" i="12" a="1"/>
  <c r="P3511" i="12" a="1"/>
  <c r="P3511" i="12" s="1"/>
  <c r="P3510" i="12"/>
  <c r="P3510" i="12" a="1"/>
  <c r="P3509" i="12" a="1"/>
  <c r="P3509" i="12" s="1"/>
  <c r="P3508" i="12"/>
  <c r="P3508" i="12" a="1"/>
  <c r="P3507" i="12"/>
  <c r="P3507" i="12" a="1"/>
  <c r="P3506" i="12"/>
  <c r="P3506" i="12" a="1"/>
  <c r="P3505" i="12"/>
  <c r="P3505" i="12" a="1"/>
  <c r="P3504" i="12"/>
  <c r="P3504" i="12" a="1"/>
  <c r="P3503" i="12"/>
  <c r="P3503" i="12" a="1"/>
  <c r="P3502" i="12"/>
  <c r="P3502" i="12" a="1"/>
  <c r="P3501" i="12"/>
  <c r="P3501" i="12" a="1"/>
  <c r="P3500" i="12"/>
  <c r="P3500" i="12" a="1"/>
  <c r="P3499" i="12"/>
  <c r="P3499" i="12" a="1"/>
  <c r="P3498" i="12"/>
  <c r="P3498" i="12" a="1"/>
  <c r="P3497" i="12"/>
  <c r="P3497" i="12" a="1"/>
  <c r="P3496" i="12"/>
  <c r="P3496" i="12" a="1"/>
  <c r="P3495" i="12"/>
  <c r="P3495" i="12" a="1"/>
  <c r="P3494" i="12" a="1"/>
  <c r="P3494" i="12" s="1"/>
  <c r="P3493" i="12"/>
  <c r="P3493" i="12" a="1"/>
  <c r="P3492" i="12" a="1"/>
  <c r="P3492" i="12" s="1"/>
  <c r="P3491" i="12"/>
  <c r="P3491" i="12" a="1"/>
  <c r="P3490" i="12" a="1"/>
  <c r="P3490" i="12" s="1"/>
  <c r="P3489" i="12"/>
  <c r="P3489" i="12" a="1"/>
  <c r="P3488" i="12" a="1"/>
  <c r="P3488" i="12" s="1"/>
  <c r="P3487" i="12"/>
  <c r="P3487" i="12" a="1"/>
  <c r="P3486" i="12" a="1"/>
  <c r="P3486" i="12" s="1"/>
  <c r="P3485" i="12"/>
  <c r="P3485" i="12" a="1"/>
  <c r="P3484" i="12" a="1"/>
  <c r="P3484" i="12" s="1"/>
  <c r="P3483" i="12"/>
  <c r="P3483" i="12" a="1"/>
  <c r="P3482" i="12" a="1"/>
  <c r="P3482" i="12" s="1"/>
  <c r="P3481" i="12"/>
  <c r="P3481" i="12" a="1"/>
  <c r="P3480" i="12" a="1"/>
  <c r="P3480" i="12" s="1"/>
  <c r="P3479" i="12" a="1"/>
  <c r="P3479" i="12" s="1"/>
  <c r="P3478" i="12" a="1"/>
  <c r="P3478" i="12" s="1"/>
  <c r="P3477" i="12" a="1"/>
  <c r="P3477" i="12" s="1"/>
  <c r="P3476" i="12" a="1"/>
  <c r="P3476" i="12" s="1"/>
  <c r="P3475" i="12"/>
  <c r="P3475" i="12" a="1"/>
  <c r="P3474" i="12" a="1"/>
  <c r="P3474" i="12" s="1"/>
  <c r="P3473" i="12"/>
  <c r="P3473" i="12" a="1"/>
  <c r="P3472" i="12" a="1"/>
  <c r="P3472" i="12" s="1"/>
  <c r="P3471" i="12" a="1"/>
  <c r="P3471" i="12" s="1"/>
  <c r="P3470" i="12" a="1"/>
  <c r="P3470" i="12" s="1"/>
  <c r="P3469" i="12" a="1"/>
  <c r="P3469" i="12" s="1"/>
  <c r="P3468" i="12" a="1"/>
  <c r="P3468" i="12" s="1"/>
  <c r="P3467" i="12"/>
  <c r="P3467" i="12" a="1"/>
  <c r="P3466" i="12" a="1"/>
  <c r="P3466" i="12" s="1"/>
  <c r="P3465" i="12"/>
  <c r="P3465" i="12" a="1"/>
  <c r="P3464" i="12" a="1"/>
  <c r="P3464" i="12" s="1"/>
  <c r="P3463" i="12" a="1"/>
  <c r="P3463" i="12" s="1"/>
  <c r="P3462" i="12" a="1"/>
  <c r="P3462" i="12" s="1"/>
  <c r="P3461" i="12" a="1"/>
  <c r="P3461" i="12" s="1"/>
  <c r="P3460" i="12" a="1"/>
  <c r="P3460" i="12" s="1"/>
  <c r="P3459" i="12"/>
  <c r="P3459" i="12" a="1"/>
  <c r="P3458" i="12" a="1"/>
  <c r="P3458" i="12" s="1"/>
  <c r="P3457" i="12"/>
  <c r="P3457" i="12" a="1"/>
  <c r="P3456" i="12" a="1"/>
  <c r="P3456" i="12" s="1"/>
  <c r="P3455" i="12" a="1"/>
  <c r="P3455" i="12" s="1"/>
  <c r="P3454" i="12" a="1"/>
  <c r="P3454" i="12" s="1"/>
  <c r="P3453" i="12" a="1"/>
  <c r="P3453" i="12" s="1"/>
  <c r="P3452" i="12" a="1"/>
  <c r="P3452" i="12" s="1"/>
  <c r="P3451" i="12"/>
  <c r="P3451" i="12" a="1"/>
  <c r="P3450" i="12" a="1"/>
  <c r="P3450" i="12" s="1"/>
  <c r="P3449" i="12"/>
  <c r="P3449" i="12" a="1"/>
  <c r="P3448" i="12" a="1"/>
  <c r="P3448" i="12" s="1"/>
  <c r="P3447" i="12" a="1"/>
  <c r="P3447" i="12" s="1"/>
  <c r="P3446" i="12" a="1"/>
  <c r="P3446" i="12" s="1"/>
  <c r="P3445" i="12" a="1"/>
  <c r="P3445" i="12" s="1"/>
  <c r="P3444" i="12" a="1"/>
  <c r="P3444" i="12" s="1"/>
  <c r="P3443" i="12"/>
  <c r="P3443" i="12" a="1"/>
  <c r="P3442" i="12" a="1"/>
  <c r="P3442" i="12" s="1"/>
  <c r="P3441" i="12"/>
  <c r="P3441" i="12" a="1"/>
  <c r="P3440" i="12" a="1"/>
  <c r="P3440" i="12" s="1"/>
  <c r="P3439" i="12" a="1"/>
  <c r="P3439" i="12" s="1"/>
  <c r="P3438" i="12" a="1"/>
  <c r="P3438" i="12" s="1"/>
  <c r="P3437" i="12" a="1"/>
  <c r="P3437" i="12" s="1"/>
  <c r="P3436" i="12" a="1"/>
  <c r="P3436" i="12" s="1"/>
  <c r="P3435" i="12"/>
  <c r="P3435" i="12" a="1"/>
  <c r="P3434" i="12" a="1"/>
  <c r="P3434" i="12" s="1"/>
  <c r="P3433" i="12"/>
  <c r="P3433" i="12" a="1"/>
  <c r="P3432" i="12" a="1"/>
  <c r="P3432" i="12" s="1"/>
  <c r="P3431" i="12" a="1"/>
  <c r="P3431" i="12" s="1"/>
  <c r="P3430" i="12" a="1"/>
  <c r="P3430" i="12" s="1"/>
  <c r="P3429" i="12" a="1"/>
  <c r="P3429" i="12" s="1"/>
  <c r="P3428" i="12" a="1"/>
  <c r="P3428" i="12" s="1"/>
  <c r="P3427" i="12"/>
  <c r="P3427" i="12" a="1"/>
  <c r="P3426" i="12" a="1"/>
  <c r="P3426" i="12" s="1"/>
  <c r="P3425" i="12"/>
  <c r="P3425" i="12" a="1"/>
  <c r="P3424" i="12" a="1"/>
  <c r="P3424" i="12" s="1"/>
  <c r="P3423" i="12" a="1"/>
  <c r="P3423" i="12" s="1"/>
  <c r="P3422" i="12" a="1"/>
  <c r="P3422" i="12" s="1"/>
  <c r="P3421" i="12" a="1"/>
  <c r="P3421" i="12" s="1"/>
  <c r="P3420" i="12" a="1"/>
  <c r="P3420" i="12" s="1"/>
  <c r="P3419" i="12"/>
  <c r="P3419" i="12" a="1"/>
  <c r="P3418" i="12" a="1"/>
  <c r="P3418" i="12" s="1"/>
  <c r="P3417" i="12"/>
  <c r="P3417" i="12" a="1"/>
  <c r="P3416" i="12" a="1"/>
  <c r="P3416" i="12" s="1"/>
  <c r="P3415" i="12" a="1"/>
  <c r="P3415" i="12" s="1"/>
  <c r="P3414" i="12" a="1"/>
  <c r="P3414" i="12" s="1"/>
  <c r="P3413" i="12" a="1"/>
  <c r="P3413" i="12" s="1"/>
  <c r="P3412" i="12" a="1"/>
  <c r="P3412" i="12" s="1"/>
  <c r="P3411" i="12" a="1"/>
  <c r="P3411" i="12" s="1"/>
  <c r="P3410" i="12" a="1"/>
  <c r="P3410" i="12" s="1"/>
  <c r="P3409" i="12"/>
  <c r="P3409" i="12" a="1"/>
  <c r="P3408" i="12" a="1"/>
  <c r="P3408" i="12" s="1"/>
  <c r="P3407" i="12" a="1"/>
  <c r="P3407" i="12" s="1"/>
  <c r="P3406" i="12" a="1"/>
  <c r="P3406" i="12" s="1"/>
  <c r="P3405" i="12" a="1"/>
  <c r="P3405" i="12" s="1"/>
  <c r="P3404" i="12" a="1"/>
  <c r="P3404" i="12" s="1"/>
  <c r="P3403" i="12" a="1"/>
  <c r="P3403" i="12" s="1"/>
  <c r="P3402" i="12" a="1"/>
  <c r="P3402" i="12" s="1"/>
  <c r="P3401" i="12"/>
  <c r="P3401" i="12" a="1"/>
  <c r="P3400" i="12" a="1"/>
  <c r="P3400" i="12" s="1"/>
  <c r="P3399" i="12" a="1"/>
  <c r="P3399" i="12" s="1"/>
  <c r="P3398" i="12" a="1"/>
  <c r="P3398" i="12" s="1"/>
  <c r="P3397" i="12" a="1"/>
  <c r="P3397" i="12" s="1"/>
  <c r="P3396" i="12" a="1"/>
  <c r="P3396" i="12" s="1"/>
  <c r="P3395" i="12" a="1"/>
  <c r="P3395" i="12" s="1"/>
  <c r="P3394" i="12" a="1"/>
  <c r="P3394" i="12" s="1"/>
  <c r="P3393" i="12"/>
  <c r="P3393" i="12" a="1"/>
  <c r="P3392" i="12" a="1"/>
  <c r="P3392" i="12" s="1"/>
  <c r="P3391" i="12" a="1"/>
  <c r="P3391" i="12" s="1"/>
  <c r="P3390" i="12" a="1"/>
  <c r="P3390" i="12" s="1"/>
  <c r="P3389" i="12" a="1"/>
  <c r="P3389" i="12" s="1"/>
  <c r="P3388" i="12" a="1"/>
  <c r="P3388" i="12" s="1"/>
  <c r="P3387" i="12" a="1"/>
  <c r="P3387" i="12" s="1"/>
  <c r="P3386" i="12" a="1"/>
  <c r="P3386" i="12" s="1"/>
  <c r="P3385" i="12"/>
  <c r="P3385" i="12" a="1"/>
  <c r="P3384" i="12" a="1"/>
  <c r="P3384" i="12" s="1"/>
  <c r="P3383" i="12" a="1"/>
  <c r="P3383" i="12" s="1"/>
  <c r="P3382" i="12" a="1"/>
  <c r="P3382" i="12" s="1"/>
  <c r="P3381" i="12" a="1"/>
  <c r="P3381" i="12" s="1"/>
  <c r="P3380" i="12" a="1"/>
  <c r="P3380" i="12" s="1"/>
  <c r="P3379" i="12" a="1"/>
  <c r="P3379" i="12" s="1"/>
  <c r="P3378" i="12" a="1"/>
  <c r="P3378" i="12" s="1"/>
  <c r="P3377" i="12"/>
  <c r="P3377" i="12" a="1"/>
  <c r="P3376" i="12" a="1"/>
  <c r="P3376" i="12" s="1"/>
  <c r="P3375" i="12" a="1"/>
  <c r="P3375" i="12" s="1"/>
  <c r="P3374" i="12" a="1"/>
  <c r="P3374" i="12" s="1"/>
  <c r="P3373" i="12" a="1"/>
  <c r="P3373" i="12" s="1"/>
  <c r="P3372" i="12" a="1"/>
  <c r="P3372" i="12" s="1"/>
  <c r="P3371" i="12" a="1"/>
  <c r="P3371" i="12" s="1"/>
  <c r="P3370" i="12" a="1"/>
  <c r="P3370" i="12" s="1"/>
  <c r="P3369" i="12"/>
  <c r="P3369" i="12" a="1"/>
  <c r="P3368" i="12" a="1"/>
  <c r="P3368" i="12" s="1"/>
  <c r="P3367" i="12" a="1"/>
  <c r="P3367" i="12" s="1"/>
  <c r="P3366" i="12" a="1"/>
  <c r="P3366" i="12" s="1"/>
  <c r="P3365" i="12" a="1"/>
  <c r="P3365" i="12" s="1"/>
  <c r="P3364" i="12" a="1"/>
  <c r="P3364" i="12" s="1"/>
  <c r="P3363" i="12" a="1"/>
  <c r="P3363" i="12" s="1"/>
  <c r="P3362" i="12" a="1"/>
  <c r="P3362" i="12" s="1"/>
  <c r="P3361" i="12"/>
  <c r="P3361" i="12" a="1"/>
  <c r="P3360" i="12" a="1"/>
  <c r="P3360" i="12" s="1"/>
  <c r="P3359" i="12" a="1"/>
  <c r="P3359" i="12" s="1"/>
  <c r="P3358" i="12" a="1"/>
  <c r="P3358" i="12" s="1"/>
  <c r="P3357" i="12" a="1"/>
  <c r="P3357" i="12" s="1"/>
  <c r="P3356" i="12" a="1"/>
  <c r="P3356" i="12" s="1"/>
  <c r="P3355" i="12" a="1"/>
  <c r="P3355" i="12" s="1"/>
  <c r="P3354" i="12" a="1"/>
  <c r="P3354" i="12" s="1"/>
  <c r="P3353" i="12" a="1"/>
  <c r="P3353" i="12" s="1"/>
  <c r="P3352" i="12" a="1"/>
  <c r="P3352" i="12" s="1"/>
  <c r="P3351" i="12" a="1"/>
  <c r="P3351" i="12" s="1"/>
  <c r="P3350" i="12" a="1"/>
  <c r="P3350" i="12" s="1"/>
  <c r="P3349" i="12" a="1"/>
  <c r="P3349" i="12" s="1"/>
  <c r="P3348" i="12" a="1"/>
  <c r="P3348" i="12" s="1"/>
  <c r="P3347" i="12" a="1"/>
  <c r="P3347" i="12" s="1"/>
  <c r="P3346" i="12" a="1"/>
  <c r="P3346" i="12" s="1"/>
  <c r="P3345" i="12" a="1"/>
  <c r="P3345" i="12" s="1"/>
  <c r="P3344" i="12" a="1"/>
  <c r="P3344" i="12" s="1"/>
  <c r="P3343" i="12" a="1"/>
  <c r="P3343" i="12" s="1"/>
  <c r="P3342" i="12" a="1"/>
  <c r="P3342" i="12" s="1"/>
  <c r="P3341" i="12" a="1"/>
  <c r="P3341" i="12" s="1"/>
  <c r="P3340" i="12" a="1"/>
  <c r="P3340" i="12" s="1"/>
  <c r="P3339" i="12" a="1"/>
  <c r="P3339" i="12" s="1"/>
  <c r="P3338" i="12" a="1"/>
  <c r="P3338" i="12" s="1"/>
  <c r="P3337" i="12" a="1"/>
  <c r="P3337" i="12" s="1"/>
  <c r="P3336" i="12" a="1"/>
  <c r="P3336" i="12" s="1"/>
  <c r="P3335" i="12" a="1"/>
  <c r="P3335" i="12" s="1"/>
  <c r="P3334" i="12" a="1"/>
  <c r="P3334" i="12" s="1"/>
  <c r="P3333" i="12" a="1"/>
  <c r="P3333" i="12" s="1"/>
  <c r="P3332" i="12" a="1"/>
  <c r="P3332" i="12" s="1"/>
  <c r="P3331" i="12" a="1"/>
  <c r="P3331" i="12" s="1"/>
  <c r="P3330" i="12" a="1"/>
  <c r="P3330" i="12" s="1"/>
  <c r="P3329" i="12" a="1"/>
  <c r="P3329" i="12" s="1"/>
  <c r="P3328" i="12" a="1"/>
  <c r="P3328" i="12" s="1"/>
  <c r="P3327" i="12" a="1"/>
  <c r="P3327" i="12" s="1"/>
  <c r="P3326" i="12" a="1"/>
  <c r="P3326" i="12" s="1"/>
  <c r="P3325" i="12" a="1"/>
  <c r="P3325" i="12" s="1"/>
  <c r="P3324" i="12" a="1"/>
  <c r="P3324" i="12" s="1"/>
  <c r="P3323" i="12" a="1"/>
  <c r="P3323" i="12" s="1"/>
  <c r="P3322" i="12" a="1"/>
  <c r="P3322" i="12" s="1"/>
  <c r="P3321" i="12" a="1"/>
  <c r="P3321" i="12" s="1"/>
  <c r="P3320" i="12" a="1"/>
  <c r="P3320" i="12" s="1"/>
  <c r="P3319" i="12" a="1"/>
  <c r="P3319" i="12" s="1"/>
  <c r="P3318" i="12" a="1"/>
  <c r="P3318" i="12" s="1"/>
  <c r="P3317" i="12" a="1"/>
  <c r="P3317" i="12" s="1"/>
  <c r="P3316" i="12" a="1"/>
  <c r="P3316" i="12" s="1"/>
  <c r="P3315" i="12" a="1"/>
  <c r="P3315" i="12" s="1"/>
  <c r="P3314" i="12" a="1"/>
  <c r="P3314" i="12" s="1"/>
  <c r="P3313" i="12" a="1"/>
  <c r="P3313" i="12" s="1"/>
  <c r="P3312" i="12" a="1"/>
  <c r="P3312" i="12" s="1"/>
  <c r="P3311" i="12" a="1"/>
  <c r="P3311" i="12" s="1"/>
  <c r="P3310" i="12" a="1"/>
  <c r="P3310" i="12" s="1"/>
  <c r="P3309" i="12" a="1"/>
  <c r="P3309" i="12" s="1"/>
  <c r="P3308" i="12" a="1"/>
  <c r="P3308" i="12" s="1"/>
  <c r="P3307" i="12" a="1"/>
  <c r="P3307" i="12" s="1"/>
  <c r="P3306" i="12" a="1"/>
  <c r="P3306" i="12" s="1"/>
  <c r="P3305" i="12" a="1"/>
  <c r="P3305" i="12" s="1"/>
  <c r="P3304" i="12" a="1"/>
  <c r="P3304" i="12" s="1"/>
  <c r="P3303" i="12" a="1"/>
  <c r="P3303" i="12" s="1"/>
  <c r="P3302" i="12" a="1"/>
  <c r="P3302" i="12" s="1"/>
  <c r="P3301" i="12" a="1"/>
  <c r="P3301" i="12" s="1"/>
  <c r="P3300" i="12" a="1"/>
  <c r="P3300" i="12" s="1"/>
  <c r="P3299" i="12" a="1"/>
  <c r="P3299" i="12" s="1"/>
  <c r="P3298" i="12" a="1"/>
  <c r="P3298" i="12" s="1"/>
  <c r="P3297" i="12" a="1"/>
  <c r="P3297" i="12" s="1"/>
  <c r="P3296" i="12" a="1"/>
  <c r="P3296" i="12" s="1"/>
  <c r="P3295" i="12" a="1"/>
  <c r="P3295" i="12" s="1"/>
  <c r="P3294" i="12" a="1"/>
  <c r="P3294" i="12" s="1"/>
  <c r="P3293" i="12" a="1"/>
  <c r="P3293" i="12" s="1"/>
  <c r="P3292" i="12" a="1"/>
  <c r="P3292" i="12" s="1"/>
  <c r="P3291" i="12" a="1"/>
  <c r="P3291" i="12" s="1"/>
  <c r="P3290" i="12" a="1"/>
  <c r="P3290" i="12" s="1"/>
  <c r="P3289" i="12" a="1"/>
  <c r="P3289" i="12" s="1"/>
  <c r="P3288" i="12" a="1"/>
  <c r="P3288" i="12" s="1"/>
  <c r="P3287" i="12" a="1"/>
  <c r="P3287" i="12" s="1"/>
  <c r="P3286" i="12" a="1"/>
  <c r="P3286" i="12" s="1"/>
  <c r="P3285" i="12"/>
  <c r="P3285" i="12" a="1"/>
  <c r="P3284" i="12"/>
  <c r="P3284" i="12" a="1"/>
  <c r="P3283" i="12" a="1"/>
  <c r="P3283" i="12" s="1"/>
  <c r="P3282" i="12" a="1"/>
  <c r="P3282" i="12" s="1"/>
  <c r="P3281" i="12"/>
  <c r="P3281" i="12" a="1"/>
  <c r="P3280" i="12"/>
  <c r="P3280" i="12" a="1"/>
  <c r="P3279" i="12" a="1"/>
  <c r="P3279" i="12" s="1"/>
  <c r="P3278" i="12" a="1"/>
  <c r="P3278" i="12" s="1"/>
  <c r="P3277" i="12"/>
  <c r="P3277" i="12" a="1"/>
  <c r="P3276" i="12"/>
  <c r="P3276" i="12" a="1"/>
  <c r="P3275" i="12" a="1"/>
  <c r="P3275" i="12" s="1"/>
  <c r="P3274" i="12" a="1"/>
  <c r="P3274" i="12" s="1"/>
  <c r="P3273" i="12"/>
  <c r="P3273" i="12" a="1"/>
  <c r="P3272" i="12"/>
  <c r="P3272" i="12" a="1"/>
  <c r="P3271" i="12" a="1"/>
  <c r="P3271" i="12" s="1"/>
  <c r="P3270" i="12" a="1"/>
  <c r="P3270" i="12" s="1"/>
  <c r="P3269" i="12"/>
  <c r="P3269" i="12" a="1"/>
  <c r="P3268" i="12"/>
  <c r="P3268" i="12" a="1"/>
  <c r="P3267" i="12" a="1"/>
  <c r="P3267" i="12" s="1"/>
  <c r="P3266" i="12" a="1"/>
  <c r="P3266" i="12" s="1"/>
  <c r="P3265" i="12"/>
  <c r="P3265" i="12" a="1"/>
  <c r="P3264" i="12"/>
  <c r="P3264" i="12" a="1"/>
  <c r="P3263" i="12" a="1"/>
  <c r="P3263" i="12" s="1"/>
  <c r="P3262" i="12" a="1"/>
  <c r="P3262" i="12" s="1"/>
  <c r="P3261" i="12"/>
  <c r="P3261" i="12" a="1"/>
  <c r="P3260" i="12"/>
  <c r="P3260" i="12" a="1"/>
  <c r="P3259" i="12" a="1"/>
  <c r="P3259" i="12" s="1"/>
  <c r="P3258" i="12" a="1"/>
  <c r="P3258" i="12" s="1"/>
  <c r="P3257" i="12"/>
  <c r="P3257" i="12" a="1"/>
  <c r="P3256" i="12"/>
  <c r="P3256" i="12" a="1"/>
  <c r="P3255" i="12" a="1"/>
  <c r="P3255" i="12" s="1"/>
  <c r="P3254" i="12" a="1"/>
  <c r="P3254" i="12" s="1"/>
  <c r="P3253" i="12"/>
  <c r="P3253" i="12" a="1"/>
  <c r="P3252" i="12"/>
  <c r="P3252" i="12" a="1"/>
  <c r="P3251" i="12" a="1"/>
  <c r="P3251" i="12" s="1"/>
  <c r="P3250" i="12" a="1"/>
  <c r="P3250" i="12" s="1"/>
  <c r="P3249" i="12"/>
  <c r="P3249" i="12" a="1"/>
  <c r="P3248" i="12"/>
  <c r="P3248" i="12" a="1"/>
  <c r="P3247" i="12" a="1"/>
  <c r="P3247" i="12" s="1"/>
  <c r="P3246" i="12" a="1"/>
  <c r="P3246" i="12" s="1"/>
  <c r="P3245" i="12"/>
  <c r="P3245" i="12" a="1"/>
  <c r="P3244" i="12"/>
  <c r="P3244" i="12" a="1"/>
  <c r="P3243" i="12" a="1"/>
  <c r="P3243" i="12" s="1"/>
  <c r="P3242" i="12" a="1"/>
  <c r="P3242" i="12" s="1"/>
  <c r="P3241" i="12"/>
  <c r="P3241" i="12" a="1"/>
  <c r="P3240" i="12"/>
  <c r="P3240" i="12" a="1"/>
  <c r="P3239" i="12" a="1"/>
  <c r="P3239" i="12" s="1"/>
  <c r="P3238" i="12" a="1"/>
  <c r="P3238" i="12" s="1"/>
  <c r="P3237" i="12"/>
  <c r="P3237" i="12" a="1"/>
  <c r="P3236" i="12"/>
  <c r="P3236" i="12" a="1"/>
  <c r="P3235" i="12" a="1"/>
  <c r="P3235" i="12" s="1"/>
  <c r="P3234" i="12" a="1"/>
  <c r="P3234" i="12" s="1"/>
  <c r="P3233" i="12"/>
  <c r="P3233" i="12" a="1"/>
  <c r="P3232" i="12"/>
  <c r="P3232" i="12" a="1"/>
  <c r="P3231" i="12" a="1"/>
  <c r="P3231" i="12" s="1"/>
  <c r="P3230" i="12" a="1"/>
  <c r="P3230" i="12" s="1"/>
  <c r="P3229" i="12"/>
  <c r="P3229" i="12" a="1"/>
  <c r="P3228" i="12"/>
  <c r="P3228" i="12" a="1"/>
  <c r="P3227" i="12" a="1"/>
  <c r="P3227" i="12" s="1"/>
  <c r="P3226" i="12" a="1"/>
  <c r="P3226" i="12" s="1"/>
  <c r="P3225" i="12"/>
  <c r="P3225" i="12" a="1"/>
  <c r="P3224" i="12"/>
  <c r="P3224" i="12" a="1"/>
  <c r="P3223" i="12" a="1"/>
  <c r="P3223" i="12" s="1"/>
  <c r="P3222" i="12" a="1"/>
  <c r="P3222" i="12" s="1"/>
  <c r="P3221" i="12"/>
  <c r="P3221" i="12" a="1"/>
  <c r="P3220" i="12"/>
  <c r="P3220" i="12" a="1"/>
  <c r="P3219" i="12" a="1"/>
  <c r="P3219" i="12" s="1"/>
  <c r="P3218" i="12" a="1"/>
  <c r="P3218" i="12" s="1"/>
  <c r="P3217" i="12"/>
  <c r="P3217" i="12" a="1"/>
  <c r="P3216" i="12"/>
  <c r="P3216" i="12" a="1"/>
  <c r="P3215" i="12" a="1"/>
  <c r="P3215" i="12" s="1"/>
  <c r="P3214" i="12" a="1"/>
  <c r="P3214" i="12" s="1"/>
  <c r="P3213" i="12"/>
  <c r="P3213" i="12" a="1"/>
  <c r="P3212" i="12"/>
  <c r="P3212" i="12" a="1"/>
  <c r="P3211" i="12" a="1"/>
  <c r="P3211" i="12" s="1"/>
  <c r="P3210" i="12" a="1"/>
  <c r="P3210" i="12" s="1"/>
  <c r="P3209" i="12"/>
  <c r="P3209" i="12" a="1"/>
  <c r="P3208" i="12"/>
  <c r="P3208" i="12" a="1"/>
  <c r="P3207" i="12" a="1"/>
  <c r="P3207" i="12" s="1"/>
  <c r="P3206" i="12" a="1"/>
  <c r="P3206" i="12" s="1"/>
  <c r="P3205" i="12"/>
  <c r="P3205" i="12" a="1"/>
  <c r="P3204" i="12"/>
  <c r="P3204" i="12" a="1"/>
  <c r="P3203" i="12" a="1"/>
  <c r="P3203" i="12" s="1"/>
  <c r="P3202" i="12" a="1"/>
  <c r="P3202" i="12" s="1"/>
  <c r="P3201" i="12"/>
  <c r="P3201" i="12" a="1"/>
  <c r="P3200" i="12"/>
  <c r="P3200" i="12" a="1"/>
  <c r="P3199" i="12" a="1"/>
  <c r="P3199" i="12" s="1"/>
  <c r="P3198" i="12" a="1"/>
  <c r="P3198" i="12" s="1"/>
  <c r="P3197" i="12"/>
  <c r="P3197" i="12" a="1"/>
  <c r="P3196" i="12"/>
  <c r="P3196" i="12" a="1"/>
  <c r="P3195" i="12" a="1"/>
  <c r="P3195" i="12" s="1"/>
  <c r="P3194" i="12" a="1"/>
  <c r="P3194" i="12" s="1"/>
  <c r="P3193" i="12"/>
  <c r="P3193" i="12" a="1"/>
  <c r="P3192" i="12"/>
  <c r="P3192" i="12" a="1"/>
  <c r="P3191" i="12" a="1"/>
  <c r="P3191" i="12" s="1"/>
  <c r="P3190" i="12" a="1"/>
  <c r="P3190" i="12" s="1"/>
  <c r="P3189" i="12"/>
  <c r="P3189" i="12" a="1"/>
  <c r="P3188" i="12"/>
  <c r="P3188" i="12" a="1"/>
  <c r="P3187" i="12" a="1"/>
  <c r="P3187" i="12" s="1"/>
  <c r="P3186" i="12" a="1"/>
  <c r="P3186" i="12" s="1"/>
  <c r="P3185" i="12"/>
  <c r="P3185" i="12" a="1"/>
  <c r="P3184" i="12"/>
  <c r="P3184" i="12" a="1"/>
  <c r="P3183" i="12"/>
  <c r="P3183" i="12" a="1"/>
  <c r="P3182" i="12"/>
  <c r="P3182" i="12" a="1"/>
  <c r="P3181" i="12"/>
  <c r="P3181" i="12" a="1"/>
  <c r="P3180" i="12"/>
  <c r="P3180" i="12" a="1"/>
  <c r="P3179" i="12"/>
  <c r="P3179" i="12" a="1"/>
  <c r="P3178" i="12"/>
  <c r="P3178" i="12" a="1"/>
  <c r="P3177" i="12"/>
  <c r="P3177" i="12" a="1"/>
  <c r="P3176" i="12"/>
  <c r="P3176" i="12" a="1"/>
  <c r="P3175" i="12"/>
  <c r="P3175" i="12" a="1"/>
  <c r="P3174" i="12"/>
  <c r="P3174" i="12" a="1"/>
  <c r="P3173" i="12"/>
  <c r="P3173" i="12" a="1"/>
  <c r="P3172" i="12"/>
  <c r="P3172" i="12" a="1"/>
  <c r="P3171" i="12"/>
  <c r="P3171" i="12" a="1"/>
  <c r="P3170" i="12"/>
  <c r="P3170" i="12" a="1"/>
  <c r="P3169" i="12"/>
  <c r="P3169" i="12" a="1"/>
  <c r="P3168" i="12"/>
  <c r="P3168" i="12" a="1"/>
  <c r="P3167" i="12"/>
  <c r="P3167" i="12" a="1"/>
  <c r="P3166" i="12"/>
  <c r="P3166" i="12" a="1"/>
  <c r="P3165" i="12"/>
  <c r="P3165" i="12" a="1"/>
  <c r="P3164" i="12"/>
  <c r="P3164" i="12" a="1"/>
  <c r="P3163" i="12"/>
  <c r="P3163" i="12" a="1"/>
  <c r="P3162" i="12"/>
  <c r="P3162" i="12" a="1"/>
  <c r="P3161" i="12"/>
  <c r="P3161" i="12" a="1"/>
  <c r="P3160" i="12"/>
  <c r="P3160" i="12" a="1"/>
  <c r="P3159" i="12"/>
  <c r="P3159" i="12" a="1"/>
  <c r="P3158" i="12"/>
  <c r="P3158" i="12" a="1"/>
  <c r="P3157" i="12"/>
  <c r="P3157" i="12" a="1"/>
  <c r="P3156" i="12"/>
  <c r="P3156" i="12" a="1"/>
  <c r="P3155" i="12"/>
  <c r="P3155" i="12" a="1"/>
  <c r="P3154" i="12"/>
  <c r="P3154" i="12" a="1"/>
  <c r="P3153" i="12"/>
  <c r="P3153" i="12" a="1"/>
  <c r="P3152" i="12"/>
  <c r="P3152" i="12" a="1"/>
  <c r="P3151" i="12"/>
  <c r="P3151" i="12" a="1"/>
  <c r="P3150" i="12"/>
  <c r="P3150" i="12" a="1"/>
  <c r="P3149" i="12"/>
  <c r="P3149" i="12" a="1"/>
  <c r="P3148" i="12"/>
  <c r="P3148" i="12" a="1"/>
  <c r="P3147" i="12"/>
  <c r="P3147" i="12" a="1"/>
  <c r="P3146" i="12"/>
  <c r="P3146" i="12" a="1"/>
  <c r="P3145" i="12"/>
  <c r="P3145" i="12" a="1"/>
  <c r="P3144" i="12"/>
  <c r="P3144" i="12" a="1"/>
  <c r="P3143" i="12"/>
  <c r="P3143" i="12" a="1"/>
  <c r="P3142" i="12"/>
  <c r="P3142" i="12" a="1"/>
  <c r="P3141" i="12"/>
  <c r="P3141" i="12" a="1"/>
  <c r="P3140" i="12"/>
  <c r="P3140" i="12" a="1"/>
  <c r="P3139" i="12"/>
  <c r="P3139" i="12" a="1"/>
  <c r="P3138" i="12"/>
  <c r="P3138" i="12" a="1"/>
  <c r="P3137" i="12"/>
  <c r="P3137" i="12" a="1"/>
  <c r="P3136" i="12"/>
  <c r="P3136" i="12" a="1"/>
  <c r="P3135" i="12"/>
  <c r="P3135" i="12" a="1"/>
  <c r="P3134" i="12"/>
  <c r="P3134" i="12" a="1"/>
  <c r="P3133" i="12"/>
  <c r="P3133" i="12" a="1"/>
  <c r="P3132" i="12"/>
  <c r="P3132" i="12" a="1"/>
  <c r="P3131" i="12"/>
  <c r="P3131" i="12" a="1"/>
  <c r="P3130" i="12"/>
  <c r="P3130" i="12" a="1"/>
  <c r="P3129" i="12"/>
  <c r="P3129" i="12" a="1"/>
  <c r="P3128" i="12"/>
  <c r="P3128" i="12" a="1"/>
  <c r="P3127" i="12"/>
  <c r="P3127" i="12" a="1"/>
  <c r="P3126" i="12"/>
  <c r="P3126" i="12" a="1"/>
  <c r="P3125" i="12"/>
  <c r="P3125" i="12" a="1"/>
  <c r="P3124" i="12"/>
  <c r="P3124" i="12" a="1"/>
  <c r="P3123" i="12"/>
  <c r="P3123" i="12" a="1"/>
  <c r="P3122" i="12"/>
  <c r="P3122" i="12" a="1"/>
  <c r="P3121" i="12"/>
  <c r="P3121" i="12" a="1"/>
  <c r="P3120" i="12"/>
  <c r="P3120" i="12" a="1"/>
  <c r="P3119" i="12"/>
  <c r="P3119" i="12" a="1"/>
  <c r="P3118" i="12"/>
  <c r="P3118" i="12" a="1"/>
  <c r="P3117" i="12" a="1"/>
  <c r="P3117" i="12" s="1"/>
  <c r="P3116" i="12"/>
  <c r="P3116" i="12" a="1"/>
  <c r="P3115" i="12" a="1"/>
  <c r="P3115" i="12" s="1"/>
  <c r="P3114" i="12"/>
  <c r="P3114" i="12" a="1"/>
  <c r="P3113" i="12" a="1"/>
  <c r="P3113" i="12" s="1"/>
  <c r="P3112" i="12" a="1"/>
  <c r="P3112" i="12" s="1"/>
  <c r="P3111" i="12" a="1"/>
  <c r="P3111" i="12" s="1"/>
  <c r="P3110" i="12" a="1"/>
  <c r="P3110" i="12" s="1"/>
  <c r="P3109" i="12" a="1"/>
  <c r="P3109" i="12" s="1"/>
  <c r="P3108" i="12" a="1"/>
  <c r="P3108" i="12" s="1"/>
  <c r="P3107" i="12" a="1"/>
  <c r="P3107" i="12" s="1"/>
  <c r="P3106" i="12"/>
  <c r="P3106" i="12" a="1"/>
  <c r="P3105" i="12" a="1"/>
  <c r="P3105" i="12" s="1"/>
  <c r="P3104" i="12" a="1"/>
  <c r="P3104" i="12" s="1"/>
  <c r="P3103" i="12" a="1"/>
  <c r="P3103" i="12" s="1"/>
  <c r="P3102" i="12" a="1"/>
  <c r="P3102" i="12" s="1"/>
  <c r="P3101" i="12" a="1"/>
  <c r="P3101" i="12" s="1"/>
  <c r="P3100" i="12" a="1"/>
  <c r="P3100" i="12" s="1"/>
  <c r="P3099" i="12" a="1"/>
  <c r="P3099" i="12" s="1"/>
  <c r="P3098" i="12"/>
  <c r="P3098" i="12" a="1"/>
  <c r="P3097" i="12" a="1"/>
  <c r="P3097" i="12" s="1"/>
  <c r="P3096" i="12" a="1"/>
  <c r="P3096" i="12" s="1"/>
  <c r="P3095" i="12" a="1"/>
  <c r="P3095" i="12" s="1"/>
  <c r="P3094" i="12" a="1"/>
  <c r="P3094" i="12" s="1"/>
  <c r="P3093" i="12" a="1"/>
  <c r="P3093" i="12" s="1"/>
  <c r="P3092" i="12" a="1"/>
  <c r="P3092" i="12" s="1"/>
  <c r="P3091" i="12" a="1"/>
  <c r="P3091" i="12" s="1"/>
  <c r="P3090" i="12"/>
  <c r="P3090" i="12" a="1"/>
  <c r="P3089" i="12" a="1"/>
  <c r="P3089" i="12" s="1"/>
  <c r="P3088" i="12" a="1"/>
  <c r="P3088" i="12" s="1"/>
  <c r="P3087" i="12" a="1"/>
  <c r="P3087" i="12" s="1"/>
  <c r="P3086" i="12" a="1"/>
  <c r="P3086" i="12" s="1"/>
  <c r="P3085" i="12" a="1"/>
  <c r="P3085" i="12" s="1"/>
  <c r="P3084" i="12" a="1"/>
  <c r="P3084" i="12" s="1"/>
  <c r="P3083" i="12" a="1"/>
  <c r="P3083" i="12" s="1"/>
  <c r="P3082" i="12"/>
  <c r="P3082" i="12" a="1"/>
  <c r="P3081" i="12" a="1"/>
  <c r="P3081" i="12" s="1"/>
  <c r="P3080" i="12" a="1"/>
  <c r="P3080" i="12" s="1"/>
  <c r="P3079" i="12" a="1"/>
  <c r="P3079" i="12" s="1"/>
  <c r="P3078" i="12" a="1"/>
  <c r="P3078" i="12" s="1"/>
  <c r="P3077" i="12" a="1"/>
  <c r="P3077" i="12" s="1"/>
  <c r="P3076" i="12" a="1"/>
  <c r="P3076" i="12" s="1"/>
  <c r="P3075" i="12" a="1"/>
  <c r="P3075" i="12" s="1"/>
  <c r="P3074" i="12"/>
  <c r="P3074" i="12" a="1"/>
  <c r="P3073" i="12" a="1"/>
  <c r="P3073" i="12" s="1"/>
  <c r="P3072" i="12" a="1"/>
  <c r="P3072" i="12" s="1"/>
  <c r="P3071" i="12" a="1"/>
  <c r="P3071" i="12" s="1"/>
  <c r="P3070" i="12" a="1"/>
  <c r="P3070" i="12" s="1"/>
  <c r="P3069" i="12" a="1"/>
  <c r="P3069" i="12" s="1"/>
  <c r="P3068" i="12" a="1"/>
  <c r="P3068" i="12" s="1"/>
  <c r="P3067" i="12" a="1"/>
  <c r="P3067" i="12" s="1"/>
  <c r="P3066" i="12"/>
  <c r="P3066" i="12" a="1"/>
  <c r="P3065" i="12" a="1"/>
  <c r="P3065" i="12" s="1"/>
  <c r="P3064" i="12" a="1"/>
  <c r="P3064" i="12" s="1"/>
  <c r="P3063" i="12" a="1"/>
  <c r="P3063" i="12" s="1"/>
  <c r="P3062" i="12" a="1"/>
  <c r="P3062" i="12" s="1"/>
  <c r="P3061" i="12" a="1"/>
  <c r="P3061" i="12" s="1"/>
  <c r="P3060" i="12" a="1"/>
  <c r="P3060" i="12" s="1"/>
  <c r="P3059" i="12" a="1"/>
  <c r="P3059" i="12" s="1"/>
  <c r="P3058" i="12"/>
  <c r="P3058" i="12" a="1"/>
  <c r="P3057" i="12" a="1"/>
  <c r="P3057" i="12" s="1"/>
  <c r="P3056" i="12" a="1"/>
  <c r="P3056" i="12" s="1"/>
  <c r="P3055" i="12" a="1"/>
  <c r="P3055" i="12" s="1"/>
  <c r="P3054" i="12" a="1"/>
  <c r="P3054" i="12" s="1"/>
  <c r="P3053" i="12" a="1"/>
  <c r="P3053" i="12" s="1"/>
  <c r="P3052" i="12" a="1"/>
  <c r="P3052" i="12" s="1"/>
  <c r="P3051" i="12" a="1"/>
  <c r="P3051" i="12" s="1"/>
  <c r="P3050" i="12"/>
  <c r="P3050" i="12" a="1"/>
  <c r="P3049" i="12" a="1"/>
  <c r="P3049" i="12" s="1"/>
  <c r="P3048" i="12" a="1"/>
  <c r="P3048" i="12" s="1"/>
  <c r="P3047" i="12" a="1"/>
  <c r="P3047" i="12" s="1"/>
  <c r="P3046" i="12" a="1"/>
  <c r="P3046" i="12" s="1"/>
  <c r="P3045" i="12" a="1"/>
  <c r="P3045" i="12" s="1"/>
  <c r="P3044" i="12" a="1"/>
  <c r="P3044" i="12" s="1"/>
  <c r="P3043" i="12" a="1"/>
  <c r="P3043" i="12" s="1"/>
  <c r="P3042" i="12"/>
  <c r="P3042" i="12" a="1"/>
  <c r="P3041" i="12" a="1"/>
  <c r="P3041" i="12" s="1"/>
  <c r="P3040" i="12" a="1"/>
  <c r="P3040" i="12" s="1"/>
  <c r="P3039" i="12" a="1"/>
  <c r="P3039" i="12" s="1"/>
  <c r="P3038" i="12" a="1"/>
  <c r="P3038" i="12" s="1"/>
  <c r="P3037" i="12" a="1"/>
  <c r="P3037" i="12" s="1"/>
  <c r="P3036" i="12" a="1"/>
  <c r="P3036" i="12" s="1"/>
  <c r="P3035" i="12" a="1"/>
  <c r="P3035" i="12" s="1"/>
  <c r="P3034" i="12"/>
  <c r="P3034" i="12" a="1"/>
  <c r="P3033" i="12" a="1"/>
  <c r="P3033" i="12" s="1"/>
  <c r="P3032" i="12" a="1"/>
  <c r="P3032" i="12" s="1"/>
  <c r="P3031" i="12" a="1"/>
  <c r="P3031" i="12" s="1"/>
  <c r="P3030" i="12" a="1"/>
  <c r="P3030" i="12" s="1"/>
  <c r="P3029" i="12" a="1"/>
  <c r="P3029" i="12" s="1"/>
  <c r="P3028" i="12" a="1"/>
  <c r="P3028" i="12" s="1"/>
  <c r="P3027" i="12" a="1"/>
  <c r="P3027" i="12" s="1"/>
  <c r="P3026" i="12"/>
  <c r="P3026" i="12" a="1"/>
  <c r="P3025" i="12" a="1"/>
  <c r="P3025" i="12" s="1"/>
  <c r="P3024" i="12" a="1"/>
  <c r="P3024" i="12" s="1"/>
  <c r="P3023" i="12" a="1"/>
  <c r="P3023" i="12" s="1"/>
  <c r="P3022" i="12" a="1"/>
  <c r="P3022" i="12" s="1"/>
  <c r="P3021" i="12" a="1"/>
  <c r="P3021" i="12" s="1"/>
  <c r="P3020" i="12" a="1"/>
  <c r="P3020" i="12" s="1"/>
  <c r="P3019" i="12" a="1"/>
  <c r="P3019" i="12" s="1"/>
  <c r="P3018" i="12"/>
  <c r="P3018" i="12" a="1"/>
  <c r="P3017" i="12" a="1"/>
  <c r="P3017" i="12" s="1"/>
  <c r="P3016" i="12" a="1"/>
  <c r="P3016" i="12" s="1"/>
  <c r="P3015" i="12" a="1"/>
  <c r="P3015" i="12" s="1"/>
  <c r="P3014" i="12" a="1"/>
  <c r="P3014" i="12" s="1"/>
  <c r="P3013" i="12" a="1"/>
  <c r="P3013" i="12" s="1"/>
  <c r="P3012" i="12" a="1"/>
  <c r="P3012" i="12" s="1"/>
  <c r="P3011" i="12" a="1"/>
  <c r="P3011" i="12" s="1"/>
  <c r="P3010" i="12"/>
  <c r="P3010" i="12" a="1"/>
  <c r="P3009" i="12" a="1"/>
  <c r="P3009" i="12" s="1"/>
  <c r="P3008" i="12" a="1"/>
  <c r="P3008" i="12" s="1"/>
  <c r="P3007" i="12" a="1"/>
  <c r="P3007" i="12" s="1"/>
  <c r="P3006" i="12" a="1"/>
  <c r="P3006" i="12" s="1"/>
  <c r="P3005" i="12" a="1"/>
  <c r="P3005" i="12" s="1"/>
  <c r="P3004" i="12" a="1"/>
  <c r="P3004" i="12" s="1"/>
  <c r="P3003" i="12" a="1"/>
  <c r="P3003" i="12" s="1"/>
  <c r="P3002" i="12"/>
  <c r="P3002" i="12" a="1"/>
  <c r="P3001" i="12" a="1"/>
  <c r="P3001" i="12" s="1"/>
  <c r="P3000" i="12"/>
  <c r="P3000" i="12" a="1"/>
  <c r="P2999" i="12" a="1"/>
  <c r="P2999" i="12" s="1"/>
  <c r="P2998" i="12" a="1"/>
  <c r="P2998" i="12" s="1"/>
  <c r="P2997" i="12" a="1"/>
  <c r="P2997" i="12" s="1"/>
  <c r="P2996" i="12" a="1"/>
  <c r="P2996" i="12" s="1"/>
  <c r="P2995" i="12" a="1"/>
  <c r="P2995" i="12" s="1"/>
  <c r="P2994" i="12"/>
  <c r="P2994" i="12" a="1"/>
  <c r="P2993" i="12" a="1"/>
  <c r="P2993" i="12" s="1"/>
  <c r="P2992" i="12" a="1"/>
  <c r="P2992" i="12" s="1"/>
  <c r="P2991" i="12" a="1"/>
  <c r="P2991" i="12" s="1"/>
  <c r="P2990" i="12" a="1"/>
  <c r="P2990" i="12" s="1"/>
  <c r="P2989" i="12" a="1"/>
  <c r="P2989" i="12" s="1"/>
  <c r="P2988" i="12" a="1"/>
  <c r="P2988" i="12" s="1"/>
  <c r="P2987" i="12" a="1"/>
  <c r="P2987" i="12" s="1"/>
  <c r="P2986" i="12"/>
  <c r="P2986" i="12" a="1"/>
  <c r="P2985" i="12" a="1"/>
  <c r="P2985" i="12" s="1"/>
  <c r="P2984" i="12"/>
  <c r="P2984" i="12" a="1"/>
  <c r="P2983" i="12" a="1"/>
  <c r="P2983" i="12" s="1"/>
  <c r="P2982" i="12" a="1"/>
  <c r="P2982" i="12" s="1"/>
  <c r="P2981" i="12" a="1"/>
  <c r="P2981" i="12" s="1"/>
  <c r="P2980" i="12" a="1"/>
  <c r="P2980" i="12" s="1"/>
  <c r="P2979" i="12" a="1"/>
  <c r="P2979" i="12" s="1"/>
  <c r="P2978" i="12"/>
  <c r="P2978" i="12" a="1"/>
  <c r="P2977" i="12" a="1"/>
  <c r="P2977" i="12" s="1"/>
  <c r="P2976" i="12" a="1"/>
  <c r="P2976" i="12" s="1"/>
  <c r="P2975" i="12" a="1"/>
  <c r="P2975" i="12" s="1"/>
  <c r="P2974" i="12" a="1"/>
  <c r="P2974" i="12" s="1"/>
  <c r="P2973" i="12" a="1"/>
  <c r="P2973" i="12" s="1"/>
  <c r="P2972" i="12" a="1"/>
  <c r="P2972" i="12" s="1"/>
  <c r="P2971" i="12" a="1"/>
  <c r="P2971" i="12" s="1"/>
  <c r="P2970" i="12"/>
  <c r="P2970" i="12" a="1"/>
  <c r="P2969" i="12" a="1"/>
  <c r="P2969" i="12" s="1"/>
  <c r="P2968" i="12"/>
  <c r="P2968" i="12" a="1"/>
  <c r="P2967" i="12" a="1"/>
  <c r="P2967" i="12" s="1"/>
  <c r="P2966" i="12" a="1"/>
  <c r="P2966" i="12" s="1"/>
  <c r="P2965" i="12" a="1"/>
  <c r="P2965" i="12" s="1"/>
  <c r="P2964" i="12" a="1"/>
  <c r="P2964" i="12" s="1"/>
  <c r="P2963" i="12" a="1"/>
  <c r="P2963" i="12" s="1"/>
  <c r="P2962" i="12"/>
  <c r="P2962" i="12" a="1"/>
  <c r="P2961" i="12" a="1"/>
  <c r="P2961" i="12" s="1"/>
  <c r="P2960" i="12" a="1"/>
  <c r="P2960" i="12" s="1"/>
  <c r="P2959" i="12" a="1"/>
  <c r="P2959" i="12" s="1"/>
  <c r="P2958" i="12" a="1"/>
  <c r="P2958" i="12" s="1"/>
  <c r="P2957" i="12" a="1"/>
  <c r="P2957" i="12" s="1"/>
  <c r="P2956" i="12" a="1"/>
  <c r="P2956" i="12" s="1"/>
  <c r="P2955" i="12" a="1"/>
  <c r="P2955" i="12" s="1"/>
  <c r="P2954" i="12"/>
  <c r="P2954" i="12" a="1"/>
  <c r="P2953" i="12" a="1"/>
  <c r="P2953" i="12" s="1"/>
  <c r="P2952" i="12"/>
  <c r="P2952" i="12" a="1"/>
  <c r="P2951" i="12" a="1"/>
  <c r="P2951" i="12" s="1"/>
  <c r="P2950" i="12" a="1"/>
  <c r="P2950" i="12" s="1"/>
  <c r="P2949" i="12" a="1"/>
  <c r="P2949" i="12" s="1"/>
  <c r="P2948" i="12" a="1"/>
  <c r="P2948" i="12" s="1"/>
  <c r="P2947" i="12" a="1"/>
  <c r="P2947" i="12" s="1"/>
  <c r="P2946" i="12"/>
  <c r="P2946" i="12" a="1"/>
  <c r="P2945" i="12" a="1"/>
  <c r="P2945" i="12" s="1"/>
  <c r="P2944" i="12" a="1"/>
  <c r="P2944" i="12" s="1"/>
  <c r="P2943" i="12" a="1"/>
  <c r="P2943" i="12" s="1"/>
  <c r="P2942" i="12" a="1"/>
  <c r="P2942" i="12" s="1"/>
  <c r="P2941" i="12" a="1"/>
  <c r="P2941" i="12" s="1"/>
  <c r="P2940" i="12"/>
  <c r="P2940" i="12" a="1"/>
  <c r="P2939" i="12" a="1"/>
  <c r="P2939" i="12" s="1"/>
  <c r="P2938" i="12"/>
  <c r="P2938" i="12" a="1"/>
  <c r="P2937" i="12" a="1"/>
  <c r="P2937" i="12" s="1"/>
  <c r="P2936" i="12" a="1"/>
  <c r="P2936" i="12" s="1"/>
  <c r="P2935" i="12" a="1"/>
  <c r="P2935" i="12" s="1"/>
  <c r="P2934" i="12" a="1"/>
  <c r="P2934" i="12" s="1"/>
  <c r="P2933" i="12" a="1"/>
  <c r="P2933" i="12" s="1"/>
  <c r="P2932" i="12"/>
  <c r="P2932" i="12" a="1"/>
  <c r="P2931" i="12" a="1"/>
  <c r="P2931" i="12" s="1"/>
  <c r="P2930" i="12"/>
  <c r="P2930" i="12" a="1"/>
  <c r="P2929" i="12" a="1"/>
  <c r="P2929" i="12" s="1"/>
  <c r="P2928" i="12" a="1"/>
  <c r="P2928" i="12" s="1"/>
  <c r="P2927" i="12" a="1"/>
  <c r="P2927" i="12" s="1"/>
  <c r="P2926" i="12" a="1"/>
  <c r="P2926" i="12" s="1"/>
  <c r="P2925" i="12" a="1"/>
  <c r="P2925" i="12" s="1"/>
  <c r="P2924" i="12"/>
  <c r="P2924" i="12" a="1"/>
  <c r="P2923" i="12" a="1"/>
  <c r="P2923" i="12" s="1"/>
  <c r="P2922" i="12"/>
  <c r="P2922" i="12" a="1"/>
  <c r="P2921" i="12" a="1"/>
  <c r="P2921" i="12" s="1"/>
  <c r="P2920" i="12" a="1"/>
  <c r="P2920" i="12" s="1"/>
  <c r="P2919" i="12" a="1"/>
  <c r="P2919" i="12" s="1"/>
  <c r="P2918" i="12" a="1"/>
  <c r="P2918" i="12" s="1"/>
  <c r="P2917" i="12" a="1"/>
  <c r="P2917" i="12" s="1"/>
  <c r="P2916" i="12"/>
  <c r="P2916" i="12" a="1"/>
  <c r="P2915" i="12" a="1"/>
  <c r="P2915" i="12" s="1"/>
  <c r="P2914" i="12"/>
  <c r="P2914" i="12" a="1"/>
  <c r="P2913" i="12" a="1"/>
  <c r="P2913" i="12" s="1"/>
  <c r="P2912" i="12" a="1"/>
  <c r="P2912" i="12" s="1"/>
  <c r="P2911" i="12" a="1"/>
  <c r="P2911" i="12" s="1"/>
  <c r="P2910" i="12" a="1"/>
  <c r="P2910" i="12" s="1"/>
  <c r="P2909" i="12" a="1"/>
  <c r="P2909" i="12" s="1"/>
  <c r="P2908" i="12"/>
  <c r="P2908" i="12" a="1"/>
  <c r="P2907" i="12" a="1"/>
  <c r="P2907" i="12" s="1"/>
  <c r="P2906" i="12"/>
  <c r="P2906" i="12" a="1"/>
  <c r="P2905" i="12" a="1"/>
  <c r="P2905" i="12" s="1"/>
  <c r="P2904" i="12" a="1"/>
  <c r="P2904" i="12" s="1"/>
  <c r="P2903" i="12" a="1"/>
  <c r="P2903" i="12" s="1"/>
  <c r="P2902" i="12" a="1"/>
  <c r="P2902" i="12" s="1"/>
  <c r="P2901" i="12" a="1"/>
  <c r="P2901" i="12" s="1"/>
  <c r="P2900" i="12"/>
  <c r="P2900" i="12" a="1"/>
  <c r="P2899" i="12" a="1"/>
  <c r="P2899" i="12" s="1"/>
  <c r="P2898" i="12"/>
  <c r="P2898" i="12" a="1"/>
  <c r="P2897" i="12" a="1"/>
  <c r="P2897" i="12" s="1"/>
  <c r="P2896" i="12" a="1"/>
  <c r="P2896" i="12" s="1"/>
  <c r="P2895" i="12" a="1"/>
  <c r="P2895" i="12" s="1"/>
  <c r="P2894" i="12" a="1"/>
  <c r="P2894" i="12" s="1"/>
  <c r="P2893" i="12" a="1"/>
  <c r="P2893" i="12" s="1"/>
  <c r="P2892" i="12"/>
  <c r="P2892" i="12" a="1"/>
  <c r="P2891" i="12" a="1"/>
  <c r="P2891" i="12" s="1"/>
  <c r="P2890" i="12"/>
  <c r="P2890" i="12" a="1"/>
  <c r="P2889" i="12" a="1"/>
  <c r="P2889" i="12" s="1"/>
  <c r="P2888" i="12" a="1"/>
  <c r="P2888" i="12" s="1"/>
  <c r="P2887" i="12" a="1"/>
  <c r="P2887" i="12" s="1"/>
  <c r="P2886" i="12" a="1"/>
  <c r="P2886" i="12" s="1"/>
  <c r="P2885" i="12" a="1"/>
  <c r="P2885" i="12" s="1"/>
  <c r="P2884" i="12"/>
  <c r="P2884" i="12" a="1"/>
  <c r="P2883" i="12" a="1"/>
  <c r="P2883" i="12" s="1"/>
  <c r="P2882" i="12"/>
  <c r="P2882" i="12" a="1"/>
  <c r="P2881" i="12" a="1"/>
  <c r="P2881" i="12" s="1"/>
  <c r="P2880" i="12" a="1"/>
  <c r="P2880" i="12" s="1"/>
  <c r="P2879" i="12" a="1"/>
  <c r="P2879" i="12" s="1"/>
  <c r="P2878" i="12" a="1"/>
  <c r="P2878" i="12" s="1"/>
  <c r="P2877" i="12" a="1"/>
  <c r="P2877" i="12" s="1"/>
  <c r="P2876" i="12"/>
  <c r="P2876" i="12" a="1"/>
  <c r="P2875" i="12" a="1"/>
  <c r="P2875" i="12" s="1"/>
  <c r="P2874" i="12"/>
  <c r="P2874" i="12" a="1"/>
  <c r="P2873" i="12" a="1"/>
  <c r="P2873" i="12" s="1"/>
  <c r="P2872" i="12" a="1"/>
  <c r="P2872" i="12" s="1"/>
  <c r="P2871" i="12" a="1"/>
  <c r="P2871" i="12" s="1"/>
  <c r="P2870" i="12" a="1"/>
  <c r="P2870" i="12" s="1"/>
  <c r="P2869" i="12" a="1"/>
  <c r="P2869" i="12" s="1"/>
  <c r="P2868" i="12" a="1"/>
  <c r="P2868" i="12" s="1"/>
  <c r="P2867" i="12" a="1"/>
  <c r="P2867" i="12" s="1"/>
  <c r="P2866" i="12"/>
  <c r="P2866" i="12" a="1"/>
  <c r="P2865" i="12" a="1"/>
  <c r="P2865" i="12" s="1"/>
  <c r="P2864" i="12" a="1"/>
  <c r="P2864" i="12" s="1"/>
  <c r="P2863" i="12" a="1"/>
  <c r="P2863" i="12" s="1"/>
  <c r="P2862" i="12" a="1"/>
  <c r="P2862" i="12" s="1"/>
  <c r="P2861" i="12" a="1"/>
  <c r="P2861" i="12" s="1"/>
  <c r="P2860" i="12" a="1"/>
  <c r="P2860" i="12" s="1"/>
  <c r="P2859" i="12" a="1"/>
  <c r="P2859" i="12" s="1"/>
  <c r="P2858" i="12"/>
  <c r="P2858" i="12" a="1"/>
  <c r="P2857" i="12" a="1"/>
  <c r="P2857" i="12" s="1"/>
  <c r="P2856" i="12" a="1"/>
  <c r="P2856" i="12" s="1"/>
  <c r="P2855" i="12" a="1"/>
  <c r="P2855" i="12" s="1"/>
  <c r="P2854" i="12" a="1"/>
  <c r="P2854" i="12" s="1"/>
  <c r="P2853" i="12" a="1"/>
  <c r="P2853" i="12" s="1"/>
  <c r="P2852" i="12" a="1"/>
  <c r="P2852" i="12" s="1"/>
  <c r="P2851" i="12" a="1"/>
  <c r="P2851" i="12" s="1"/>
  <c r="P2850" i="12"/>
  <c r="P2850" i="12" a="1"/>
  <c r="P2849" i="12" a="1"/>
  <c r="P2849" i="12" s="1"/>
  <c r="P2848" i="12" a="1"/>
  <c r="P2848" i="12" s="1"/>
  <c r="P2847" i="12" a="1"/>
  <c r="P2847" i="12" s="1"/>
  <c r="P2846" i="12" a="1"/>
  <c r="P2846" i="12" s="1"/>
  <c r="P2845" i="12" a="1"/>
  <c r="P2845" i="12" s="1"/>
  <c r="P2844" i="12" a="1"/>
  <c r="P2844" i="12" s="1"/>
  <c r="P2843" i="12" a="1"/>
  <c r="P2843" i="12" s="1"/>
  <c r="P2842" i="12"/>
  <c r="P2842" i="12" a="1"/>
  <c r="P2841" i="12" a="1"/>
  <c r="P2841" i="12" s="1"/>
  <c r="P2840" i="12" a="1"/>
  <c r="P2840" i="12" s="1"/>
  <c r="P2839" i="12" a="1"/>
  <c r="P2839" i="12" s="1"/>
  <c r="P2838" i="12" a="1"/>
  <c r="P2838" i="12" s="1"/>
  <c r="P2837" i="12" a="1"/>
  <c r="P2837" i="12" s="1"/>
  <c r="P2836" i="12" a="1"/>
  <c r="P2836" i="12" s="1"/>
  <c r="P2835" i="12" a="1"/>
  <c r="P2835" i="12" s="1"/>
  <c r="P2834" i="12"/>
  <c r="P2834" i="12" a="1"/>
  <c r="P2833" i="12" a="1"/>
  <c r="P2833" i="12" s="1"/>
  <c r="P2832" i="12" a="1"/>
  <c r="P2832" i="12" s="1"/>
  <c r="P2831" i="12" a="1"/>
  <c r="P2831" i="12" s="1"/>
  <c r="P2830" i="12" a="1"/>
  <c r="P2830" i="12" s="1"/>
  <c r="P2829" i="12" a="1"/>
  <c r="P2829" i="12" s="1"/>
  <c r="P2828" i="12" a="1"/>
  <c r="P2828" i="12" s="1"/>
  <c r="P2827" i="12" a="1"/>
  <c r="P2827" i="12" s="1"/>
  <c r="P2826" i="12"/>
  <c r="P2826" i="12" a="1"/>
  <c r="P2825" i="12" a="1"/>
  <c r="P2825" i="12" s="1"/>
  <c r="P2824" i="12" a="1"/>
  <c r="P2824" i="12" s="1"/>
  <c r="P2823" i="12" a="1"/>
  <c r="P2823" i="12" s="1"/>
  <c r="P2822" i="12" a="1"/>
  <c r="P2822" i="12" s="1"/>
  <c r="P2821" i="12" a="1"/>
  <c r="P2821" i="12" s="1"/>
  <c r="P2820" i="12" a="1"/>
  <c r="P2820" i="12" s="1"/>
  <c r="P2819" i="12" a="1"/>
  <c r="P2819" i="12" s="1"/>
  <c r="P2818" i="12"/>
  <c r="P2818" i="12" a="1"/>
  <c r="P2817" i="12" a="1"/>
  <c r="P2817" i="12" s="1"/>
  <c r="P2816" i="12" a="1"/>
  <c r="P2816" i="12" s="1"/>
  <c r="P2815" i="12" a="1"/>
  <c r="P2815" i="12" s="1"/>
  <c r="P2814" i="12" a="1"/>
  <c r="P2814" i="12" s="1"/>
  <c r="P2813" i="12" a="1"/>
  <c r="P2813" i="12" s="1"/>
  <c r="P2812" i="12" a="1"/>
  <c r="P2812" i="12" s="1"/>
  <c r="P2811" i="12" a="1"/>
  <c r="P2811" i="12" s="1"/>
  <c r="P2810" i="12"/>
  <c r="P2810" i="12" a="1"/>
  <c r="P2809" i="12" a="1"/>
  <c r="P2809" i="12" s="1"/>
  <c r="P2808" i="12" a="1"/>
  <c r="P2808" i="12" s="1"/>
  <c r="P2807" i="12" a="1"/>
  <c r="P2807" i="12" s="1"/>
  <c r="P2806" i="12" a="1"/>
  <c r="P2806" i="12" s="1"/>
  <c r="P2805" i="12" a="1"/>
  <c r="P2805" i="12" s="1"/>
  <c r="P2804" i="12" a="1"/>
  <c r="P2804" i="12" s="1"/>
  <c r="P2803" i="12" a="1"/>
  <c r="P2803" i="12" s="1"/>
  <c r="P2802" i="12"/>
  <c r="P2802" i="12" a="1"/>
  <c r="P2801" i="12" a="1"/>
  <c r="P2801" i="12" s="1"/>
  <c r="P2800" i="12" a="1"/>
  <c r="P2800" i="12" s="1"/>
  <c r="P2799" i="12" a="1"/>
  <c r="P2799" i="12" s="1"/>
  <c r="P2798" i="12" a="1"/>
  <c r="P2798" i="12" s="1"/>
  <c r="P2797" i="12" a="1"/>
  <c r="P2797" i="12" s="1"/>
  <c r="P2796" i="12" a="1"/>
  <c r="P2796" i="12" s="1"/>
  <c r="P2795" i="12" a="1"/>
  <c r="P2795" i="12" s="1"/>
  <c r="P2794" i="12"/>
  <c r="P2794" i="12" a="1"/>
  <c r="P2793" i="12" a="1"/>
  <c r="P2793" i="12" s="1"/>
  <c r="P2792" i="12" a="1"/>
  <c r="P2792" i="12" s="1"/>
  <c r="P2791" i="12" a="1"/>
  <c r="P2791" i="12" s="1"/>
  <c r="P2790" i="12" a="1"/>
  <c r="P2790" i="12" s="1"/>
  <c r="P2789" i="12" a="1"/>
  <c r="P2789" i="12" s="1"/>
  <c r="P2788" i="12" a="1"/>
  <c r="P2788" i="12" s="1"/>
  <c r="P2787" i="12" a="1"/>
  <c r="P2787" i="12" s="1"/>
  <c r="P2786" i="12"/>
  <c r="P2786" i="12" a="1"/>
  <c r="P2785" i="12" a="1"/>
  <c r="P2785" i="12" s="1"/>
  <c r="P2784" i="12" a="1"/>
  <c r="P2784" i="12" s="1"/>
  <c r="P2783" i="12" a="1"/>
  <c r="P2783" i="12" s="1"/>
  <c r="P2782" i="12" a="1"/>
  <c r="P2782" i="12" s="1"/>
  <c r="P2781" i="12" a="1"/>
  <c r="P2781" i="12" s="1"/>
  <c r="P2780" i="12" a="1"/>
  <c r="P2780" i="12" s="1"/>
  <c r="P2779" i="12" a="1"/>
  <c r="P2779" i="12" s="1"/>
  <c r="P2778" i="12"/>
  <c r="P2778" i="12" a="1"/>
  <c r="P2777" i="12" a="1"/>
  <c r="P2777" i="12" s="1"/>
  <c r="P2776" i="12" a="1"/>
  <c r="P2776" i="12" s="1"/>
  <c r="P2775" i="12" a="1"/>
  <c r="P2775" i="12" s="1"/>
  <c r="P2774" i="12" a="1"/>
  <c r="P2774" i="12" s="1"/>
  <c r="P2773" i="12" a="1"/>
  <c r="P2773" i="12" s="1"/>
  <c r="P2772" i="12" a="1"/>
  <c r="P2772" i="12" s="1"/>
  <c r="P2771" i="12" a="1"/>
  <c r="P2771" i="12" s="1"/>
  <c r="P2770" i="12"/>
  <c r="P2770" i="12" a="1"/>
  <c r="P2769" i="12" a="1"/>
  <c r="P2769" i="12" s="1"/>
  <c r="P2768" i="12" a="1"/>
  <c r="P2768" i="12" s="1"/>
  <c r="P2767" i="12" a="1"/>
  <c r="P2767" i="12" s="1"/>
  <c r="P2766" i="12" a="1"/>
  <c r="P2766" i="12" s="1"/>
  <c r="P2765" i="12" a="1"/>
  <c r="P2765" i="12" s="1"/>
  <c r="P2764" i="12" a="1"/>
  <c r="P2764" i="12" s="1"/>
  <c r="P2763" i="12" a="1"/>
  <c r="P2763" i="12" s="1"/>
  <c r="P2762" i="12"/>
  <c r="P2762" i="12" a="1"/>
  <c r="P2761" i="12" a="1"/>
  <c r="P2761" i="12" s="1"/>
  <c r="P2760" i="12" a="1"/>
  <c r="P2760" i="12" s="1"/>
  <c r="P2759" i="12" a="1"/>
  <c r="P2759" i="12" s="1"/>
  <c r="P2758" i="12" a="1"/>
  <c r="P2758" i="12" s="1"/>
  <c r="P2757" i="12" a="1"/>
  <c r="P2757" i="12" s="1"/>
  <c r="P2756" i="12" a="1"/>
  <c r="P2756" i="12" s="1"/>
  <c r="P2755" i="12" a="1"/>
  <c r="P2755" i="12" s="1"/>
  <c r="P2754" i="12"/>
  <c r="P2754" i="12" a="1"/>
  <c r="P2753" i="12" a="1"/>
  <c r="P2753" i="12" s="1"/>
  <c r="P2752" i="12" a="1"/>
  <c r="P2752" i="12" s="1"/>
  <c r="P2751" i="12" a="1"/>
  <c r="P2751" i="12" s="1"/>
  <c r="P2750" i="12" a="1"/>
  <c r="P2750" i="12" s="1"/>
  <c r="P2749" i="12" a="1"/>
  <c r="P2749" i="12" s="1"/>
  <c r="P2748" i="12" a="1"/>
  <c r="P2748" i="12" s="1"/>
  <c r="P2747" i="12" a="1"/>
  <c r="P2747" i="12" s="1"/>
  <c r="P2746" i="12"/>
  <c r="P2746" i="12" a="1"/>
  <c r="P2745" i="12" a="1"/>
  <c r="P2745" i="12" s="1"/>
  <c r="P2744" i="12" a="1"/>
  <c r="P2744" i="12" s="1"/>
  <c r="P2743" i="12" a="1"/>
  <c r="P2743" i="12" s="1"/>
  <c r="P2742" i="12" a="1"/>
  <c r="P2742" i="12" s="1"/>
  <c r="P2741" i="12" a="1"/>
  <c r="P2741" i="12" s="1"/>
  <c r="P2740" i="12" a="1"/>
  <c r="P2740" i="12" s="1"/>
  <c r="P2739" i="12" a="1"/>
  <c r="P2739" i="12" s="1"/>
  <c r="P2738" i="12" a="1"/>
  <c r="P2738" i="12" s="1"/>
  <c r="P2737" i="12" a="1"/>
  <c r="P2737" i="12" s="1"/>
  <c r="P2736" i="12" a="1"/>
  <c r="P2736" i="12" s="1"/>
  <c r="P2735" i="12" a="1"/>
  <c r="P2735" i="12" s="1"/>
  <c r="P2734" i="12" a="1"/>
  <c r="P2734" i="12" s="1"/>
  <c r="P2733" i="12" a="1"/>
  <c r="P2733" i="12" s="1"/>
  <c r="P2732" i="12" a="1"/>
  <c r="P2732" i="12" s="1"/>
  <c r="P2731" i="12" a="1"/>
  <c r="P2731" i="12" s="1"/>
  <c r="P2730" i="12" a="1"/>
  <c r="P2730" i="12" s="1"/>
  <c r="P2729" i="12" a="1"/>
  <c r="P2729" i="12" s="1"/>
  <c r="P2728" i="12" a="1"/>
  <c r="P2728" i="12" s="1"/>
  <c r="P2727" i="12" a="1"/>
  <c r="P2727" i="12" s="1"/>
  <c r="P2726" i="12" a="1"/>
  <c r="P2726" i="12" s="1"/>
  <c r="P2725" i="12" a="1"/>
  <c r="P2725" i="12" s="1"/>
  <c r="P2724" i="12" a="1"/>
  <c r="P2724" i="12" s="1"/>
  <c r="P2723" i="12" a="1"/>
  <c r="P2723" i="12" s="1"/>
  <c r="P2722" i="12"/>
  <c r="P2722" i="12" a="1"/>
  <c r="P2721" i="12" a="1"/>
  <c r="P2721" i="12" s="1"/>
  <c r="P2720" i="12" a="1"/>
  <c r="P2720" i="12" s="1"/>
  <c r="P2719" i="12" a="1"/>
  <c r="P2719" i="12" s="1"/>
  <c r="P2718" i="12" a="1"/>
  <c r="P2718" i="12" s="1"/>
  <c r="P2717" i="12" a="1"/>
  <c r="P2717" i="12" s="1"/>
  <c r="P2716" i="12" a="1"/>
  <c r="P2716" i="12" s="1"/>
  <c r="P2715" i="12" a="1"/>
  <c r="P2715" i="12" s="1"/>
  <c r="P2714" i="12"/>
  <c r="P2714" i="12" a="1"/>
  <c r="P2713" i="12" a="1"/>
  <c r="P2713" i="12" s="1"/>
  <c r="P2712" i="12" a="1"/>
  <c r="P2712" i="12" s="1"/>
  <c r="P2711" i="12" a="1"/>
  <c r="P2711" i="12" s="1"/>
  <c r="P2710" i="12" a="1"/>
  <c r="P2710" i="12" s="1"/>
  <c r="P2709" i="12" a="1"/>
  <c r="P2709" i="12" s="1"/>
  <c r="P2708" i="12" a="1"/>
  <c r="P2708" i="12" s="1"/>
  <c r="P2707" i="12" a="1"/>
  <c r="P2707" i="12" s="1"/>
  <c r="P2706" i="12" a="1"/>
  <c r="P2706" i="12" s="1"/>
  <c r="P2705" i="12" a="1"/>
  <c r="P2705" i="12" s="1"/>
  <c r="P2704" i="12" a="1"/>
  <c r="P2704" i="12" s="1"/>
  <c r="P2703" i="12" a="1"/>
  <c r="P2703" i="12" s="1"/>
  <c r="P2702" i="12" a="1"/>
  <c r="P2702" i="12" s="1"/>
  <c r="P2701" i="12" a="1"/>
  <c r="P2701" i="12" s="1"/>
  <c r="P2700" i="12" a="1"/>
  <c r="P2700" i="12" s="1"/>
  <c r="P2699" i="12" a="1"/>
  <c r="P2699" i="12" s="1"/>
  <c r="P2698" i="12" a="1"/>
  <c r="P2698" i="12" s="1"/>
  <c r="P2697" i="12" a="1"/>
  <c r="P2697" i="12" s="1"/>
  <c r="P2696" i="12" a="1"/>
  <c r="P2696" i="12" s="1"/>
  <c r="P2695" i="12" a="1"/>
  <c r="P2695" i="12" s="1"/>
  <c r="P2694" i="12" a="1"/>
  <c r="P2694" i="12" s="1"/>
  <c r="P2693" i="12" a="1"/>
  <c r="P2693" i="12" s="1"/>
  <c r="P2692" i="12" a="1"/>
  <c r="P2692" i="12" s="1"/>
  <c r="P2691" i="12" a="1"/>
  <c r="P2691" i="12" s="1"/>
  <c r="P2690" i="12"/>
  <c r="P2690" i="12" a="1"/>
  <c r="P2689" i="12" a="1"/>
  <c r="P2689" i="12" s="1"/>
  <c r="P2688" i="12" a="1"/>
  <c r="P2688" i="12" s="1"/>
  <c r="P2687" i="12" a="1"/>
  <c r="P2687" i="12" s="1"/>
  <c r="P2686" i="12" a="1"/>
  <c r="P2686" i="12" s="1"/>
  <c r="P2685" i="12" a="1"/>
  <c r="P2685" i="12" s="1"/>
  <c r="P2684" i="12" a="1"/>
  <c r="P2684" i="12" s="1"/>
  <c r="P2683" i="12" a="1"/>
  <c r="P2683" i="12" s="1"/>
  <c r="P2682" i="12" a="1"/>
  <c r="P2682" i="12" s="1"/>
  <c r="P2681" i="12" a="1"/>
  <c r="P2681" i="12" s="1"/>
  <c r="P2680" i="12" a="1"/>
  <c r="P2680" i="12" s="1"/>
  <c r="P2679" i="12" a="1"/>
  <c r="P2679" i="12" s="1"/>
  <c r="P2678" i="12" a="1"/>
  <c r="P2678" i="12" s="1"/>
  <c r="P2677" i="12" a="1"/>
  <c r="P2677" i="12" s="1"/>
  <c r="P2676" i="12" a="1"/>
  <c r="P2676" i="12" s="1"/>
  <c r="P2675" i="12" a="1"/>
  <c r="P2675" i="12" s="1"/>
  <c r="P2674" i="12" a="1"/>
  <c r="P2674" i="12" s="1"/>
  <c r="P2673" i="12" a="1"/>
  <c r="P2673" i="12" s="1"/>
  <c r="P2672" i="12" a="1"/>
  <c r="P2672" i="12" s="1"/>
  <c r="P2671" i="12" a="1"/>
  <c r="P2671" i="12" s="1"/>
  <c r="P2670" i="12" a="1"/>
  <c r="P2670" i="12" s="1"/>
  <c r="P2669" i="12" a="1"/>
  <c r="P2669" i="12" s="1"/>
  <c r="P2668" i="12" a="1"/>
  <c r="P2668" i="12" s="1"/>
  <c r="P2667" i="12" a="1"/>
  <c r="P2667" i="12" s="1"/>
  <c r="P2666" i="12" a="1"/>
  <c r="P2666" i="12" s="1"/>
  <c r="P2665" i="12" a="1"/>
  <c r="P2665" i="12" s="1"/>
  <c r="P2664" i="12" a="1"/>
  <c r="P2664" i="12" s="1"/>
  <c r="P2663" i="12" a="1"/>
  <c r="P2663" i="12" s="1"/>
  <c r="P2662" i="12" a="1"/>
  <c r="P2662" i="12" s="1"/>
  <c r="P2661" i="12" a="1"/>
  <c r="P2661" i="12" s="1"/>
  <c r="P2660" i="12" a="1"/>
  <c r="P2660" i="12" s="1"/>
  <c r="P2659" i="12" a="1"/>
  <c r="P2659" i="12" s="1"/>
  <c r="P2658" i="12" a="1"/>
  <c r="P2658" i="12" s="1"/>
  <c r="P2657" i="12" a="1"/>
  <c r="P2657" i="12" s="1"/>
  <c r="P2656" i="12" a="1"/>
  <c r="P2656" i="12" s="1"/>
  <c r="P2655" i="12" a="1"/>
  <c r="P2655" i="12" s="1"/>
  <c r="P2654" i="12" a="1"/>
  <c r="P2654" i="12" s="1"/>
  <c r="P2653" i="12" a="1"/>
  <c r="P2653" i="12" s="1"/>
  <c r="P2652" i="12" a="1"/>
  <c r="P2652" i="12" s="1"/>
  <c r="P2651" i="12" a="1"/>
  <c r="P2651" i="12" s="1"/>
  <c r="P2650" i="12" a="1"/>
  <c r="P2650" i="12" s="1"/>
  <c r="P2649" i="12" a="1"/>
  <c r="P2649" i="12" s="1"/>
  <c r="P2648" i="12" a="1"/>
  <c r="P2648" i="12" s="1"/>
  <c r="P2647" i="12" a="1"/>
  <c r="P2647" i="12" s="1"/>
  <c r="P2646" i="12" a="1"/>
  <c r="P2646" i="12" s="1"/>
  <c r="P2645" i="12" a="1"/>
  <c r="P2645" i="12" s="1"/>
  <c r="P2644" i="12" a="1"/>
  <c r="P2644" i="12" s="1"/>
  <c r="P2643" i="12" a="1"/>
  <c r="P2643" i="12" s="1"/>
  <c r="P2642" i="12" a="1"/>
  <c r="P2642" i="12" s="1"/>
  <c r="P2641" i="12" a="1"/>
  <c r="P2641" i="12" s="1"/>
  <c r="P2640" i="12" a="1"/>
  <c r="P2640" i="12" s="1"/>
  <c r="P2639" i="12" a="1"/>
  <c r="P2639" i="12" s="1"/>
  <c r="P2638" i="12" a="1"/>
  <c r="P2638" i="12" s="1"/>
  <c r="P2637" i="12" a="1"/>
  <c r="P2637" i="12" s="1"/>
  <c r="P2636" i="12" a="1"/>
  <c r="P2636" i="12" s="1"/>
  <c r="P2635" i="12" a="1"/>
  <c r="P2635" i="12" s="1"/>
  <c r="P2634" i="12" a="1"/>
  <c r="P2634" i="12" s="1"/>
  <c r="P2633" i="12" a="1"/>
  <c r="P2633" i="12" s="1"/>
  <c r="P2632" i="12" a="1"/>
  <c r="P2632" i="12" s="1"/>
  <c r="P2631" i="12" a="1"/>
  <c r="P2631" i="12" s="1"/>
  <c r="P2630" i="12" a="1"/>
  <c r="P2630" i="12" s="1"/>
  <c r="P2629" i="12" a="1"/>
  <c r="P2629" i="12" s="1"/>
  <c r="P2628" i="12" a="1"/>
  <c r="P2628" i="12" s="1"/>
  <c r="P2627" i="12" a="1"/>
  <c r="P2627" i="12" s="1"/>
  <c r="P2626" i="12" a="1"/>
  <c r="P2626" i="12" s="1"/>
  <c r="P2625" i="12" a="1"/>
  <c r="P2625" i="12" s="1"/>
  <c r="P2624" i="12" a="1"/>
  <c r="P2624" i="12" s="1"/>
  <c r="P2623" i="12" a="1"/>
  <c r="P2623" i="12" s="1"/>
  <c r="P2622" i="12" a="1"/>
  <c r="P2622" i="12" s="1"/>
  <c r="P2621" i="12" a="1"/>
  <c r="P2621" i="12" s="1"/>
  <c r="P2620" i="12" a="1"/>
  <c r="P2620" i="12" s="1"/>
  <c r="P2619" i="12" a="1"/>
  <c r="P2619" i="12" s="1"/>
  <c r="P2618" i="12" a="1"/>
  <c r="P2618" i="12" s="1"/>
  <c r="P2617" i="12" a="1"/>
  <c r="P2617" i="12" s="1"/>
  <c r="P2616" i="12" a="1"/>
  <c r="P2616" i="12" s="1"/>
  <c r="P2615" i="12" a="1"/>
  <c r="P2615" i="12" s="1"/>
  <c r="P2614" i="12" a="1"/>
  <c r="P2614" i="12" s="1"/>
  <c r="P2613" i="12" a="1"/>
  <c r="P2613" i="12" s="1"/>
  <c r="P2612" i="12" a="1"/>
  <c r="P2612" i="12" s="1"/>
  <c r="P2611" i="12" a="1"/>
  <c r="P2611" i="12" s="1"/>
  <c r="P2610" i="12" a="1"/>
  <c r="P2610" i="12" s="1"/>
  <c r="P2609" i="12" a="1"/>
  <c r="P2609" i="12" s="1"/>
  <c r="P2608" i="12" a="1"/>
  <c r="P2608" i="12" s="1"/>
  <c r="P2607" i="12" a="1"/>
  <c r="P2607" i="12" s="1"/>
  <c r="P2606" i="12" a="1"/>
  <c r="P2606" i="12" s="1"/>
  <c r="P2605" i="12" a="1"/>
  <c r="P2605" i="12" s="1"/>
  <c r="P2604" i="12" a="1"/>
  <c r="P2604" i="12" s="1"/>
  <c r="P2603" i="12" a="1"/>
  <c r="P2603" i="12" s="1"/>
  <c r="P2602" i="12" a="1"/>
  <c r="P2602" i="12" s="1"/>
  <c r="P2601" i="12" a="1"/>
  <c r="P2601" i="12" s="1"/>
  <c r="P2600" i="12" a="1"/>
  <c r="P2600" i="12" s="1"/>
  <c r="P2599" i="12" a="1"/>
  <c r="P2599" i="12" s="1"/>
  <c r="P2598" i="12" a="1"/>
  <c r="P2598" i="12" s="1"/>
  <c r="P2597" i="12" a="1"/>
  <c r="P2597" i="12" s="1"/>
  <c r="P2596" i="12" a="1"/>
  <c r="P2596" i="12" s="1"/>
  <c r="P2595" i="12" a="1"/>
  <c r="P2595" i="12" s="1"/>
  <c r="P2594" i="12" a="1"/>
  <c r="P2594" i="12" s="1"/>
  <c r="P2593" i="12" a="1"/>
  <c r="P2593" i="12" s="1"/>
  <c r="P2592" i="12" a="1"/>
  <c r="P2592" i="12" s="1"/>
  <c r="P2591" i="12" a="1"/>
  <c r="P2591" i="12" s="1"/>
  <c r="P2590" i="12" a="1"/>
  <c r="P2590" i="12" s="1"/>
  <c r="P2589" i="12" a="1"/>
  <c r="P2589" i="12" s="1"/>
  <c r="P2588" i="12" a="1"/>
  <c r="P2588" i="12" s="1"/>
  <c r="P2587" i="12" a="1"/>
  <c r="P2587" i="12" s="1"/>
  <c r="P2586" i="12" a="1"/>
  <c r="P2586" i="12" s="1"/>
  <c r="P2585" i="12" a="1"/>
  <c r="P2585" i="12" s="1"/>
  <c r="P2584" i="12" a="1"/>
  <c r="P2584" i="12" s="1"/>
  <c r="P2583" i="12" a="1"/>
  <c r="P2583" i="12" s="1"/>
  <c r="P2582" i="12" a="1"/>
  <c r="P2582" i="12" s="1"/>
  <c r="P2581" i="12" a="1"/>
  <c r="P2581" i="12" s="1"/>
  <c r="P2580" i="12" a="1"/>
  <c r="P2580" i="12" s="1"/>
  <c r="P2579" i="12" a="1"/>
  <c r="P2579" i="12" s="1"/>
  <c r="P2578" i="12" a="1"/>
  <c r="P2578" i="12" s="1"/>
  <c r="P2577" i="12" a="1"/>
  <c r="P2577" i="12" s="1"/>
  <c r="P2576" i="12" a="1"/>
  <c r="P2576" i="12" s="1"/>
  <c r="P2575" i="12" a="1"/>
  <c r="P2575" i="12" s="1"/>
  <c r="P2574" i="12" a="1"/>
  <c r="P2574" i="12" s="1"/>
  <c r="P2573" i="12" a="1"/>
  <c r="P2573" i="12" s="1"/>
  <c r="P2572" i="12" a="1"/>
  <c r="P2572" i="12" s="1"/>
  <c r="P2571" i="12" a="1"/>
  <c r="P2571" i="12" s="1"/>
  <c r="P2570" i="12" a="1"/>
  <c r="P2570" i="12" s="1"/>
  <c r="P2569" i="12" a="1"/>
  <c r="P2569" i="12" s="1"/>
  <c r="P2568" i="12" a="1"/>
  <c r="P2568" i="12" s="1"/>
  <c r="P2567" i="12" a="1"/>
  <c r="P2567" i="12" s="1"/>
  <c r="P2566" i="12" a="1"/>
  <c r="P2566" i="12" s="1"/>
  <c r="P2565" i="12" a="1"/>
  <c r="P2565" i="12" s="1"/>
  <c r="P2564" i="12" a="1"/>
  <c r="P2564" i="12" s="1"/>
  <c r="P2563" i="12" a="1"/>
  <c r="P2563" i="12" s="1"/>
  <c r="P2562" i="12" a="1"/>
  <c r="P2562" i="12" s="1"/>
  <c r="P2561" i="12" a="1"/>
  <c r="P2561" i="12" s="1"/>
  <c r="P2560" i="12" a="1"/>
  <c r="P2560" i="12" s="1"/>
  <c r="P2559" i="12" a="1"/>
  <c r="P2559" i="12" s="1"/>
  <c r="P2558" i="12" a="1"/>
  <c r="P2558" i="12" s="1"/>
  <c r="P2557" i="12" a="1"/>
  <c r="P2557" i="12" s="1"/>
  <c r="P2556" i="12" a="1"/>
  <c r="P2556" i="12" s="1"/>
  <c r="P2555" i="12" a="1"/>
  <c r="P2555" i="12" s="1"/>
  <c r="P2554" i="12" a="1"/>
  <c r="P2554" i="12" s="1"/>
  <c r="P2553" i="12" a="1"/>
  <c r="P2553" i="12" s="1"/>
  <c r="P2552" i="12" a="1"/>
  <c r="P2552" i="12" s="1"/>
  <c r="P2551" i="12" a="1"/>
  <c r="P2551" i="12" s="1"/>
  <c r="P2550" i="12" a="1"/>
  <c r="P2550" i="12" s="1"/>
  <c r="P2549" i="12" a="1"/>
  <c r="P2549" i="12" s="1"/>
  <c r="P2548" i="12" a="1"/>
  <c r="P2548" i="12" s="1"/>
  <c r="P2547" i="12" a="1"/>
  <c r="P2547" i="12" s="1"/>
  <c r="P2546" i="12" a="1"/>
  <c r="P2546" i="12" s="1"/>
  <c r="P2545" i="12" a="1"/>
  <c r="P2545" i="12" s="1"/>
  <c r="P2544" i="12" a="1"/>
  <c r="P2544" i="12" s="1"/>
  <c r="P2543" i="12" a="1"/>
  <c r="P2543" i="12" s="1"/>
  <c r="P2542" i="12" a="1"/>
  <c r="P2542" i="12" s="1"/>
  <c r="P2541" i="12" a="1"/>
  <c r="P2541" i="12" s="1"/>
  <c r="P2540" i="12" a="1"/>
  <c r="P2540" i="12" s="1"/>
  <c r="P2539" i="12" a="1"/>
  <c r="P2539" i="12" s="1"/>
  <c r="P2538" i="12" a="1"/>
  <c r="P2538" i="12" s="1"/>
  <c r="P2537" i="12" a="1"/>
  <c r="P2537" i="12" s="1"/>
  <c r="P2536" i="12" a="1"/>
  <c r="P2536" i="12" s="1"/>
  <c r="P2535" i="12" a="1"/>
  <c r="P2535" i="12" s="1"/>
  <c r="P2534" i="12" a="1"/>
  <c r="P2534" i="12" s="1"/>
  <c r="P2533" i="12" a="1"/>
  <c r="P2533" i="12" s="1"/>
  <c r="P2532" i="12" a="1"/>
  <c r="P2532" i="12" s="1"/>
  <c r="P2531" i="12" a="1"/>
  <c r="P2531" i="12" s="1"/>
  <c r="P2530" i="12" a="1"/>
  <c r="P2530" i="12" s="1"/>
  <c r="P2529" i="12" a="1"/>
  <c r="P2529" i="12" s="1"/>
  <c r="P2528" i="12" a="1"/>
  <c r="P2528" i="12" s="1"/>
  <c r="P2527" i="12" a="1"/>
  <c r="P2527" i="12" s="1"/>
  <c r="P2526" i="12" a="1"/>
  <c r="P2526" i="12" s="1"/>
  <c r="P2525" i="12" a="1"/>
  <c r="P2525" i="12" s="1"/>
  <c r="P2524" i="12" a="1"/>
  <c r="P2524" i="12" s="1"/>
  <c r="P2523" i="12" a="1"/>
  <c r="P2523" i="12" s="1"/>
  <c r="P2522" i="12" a="1"/>
  <c r="P2522" i="12" s="1"/>
  <c r="P2521" i="12" a="1"/>
  <c r="P2521" i="12" s="1"/>
  <c r="P2520" i="12" a="1"/>
  <c r="P2520" i="12" s="1"/>
  <c r="P2519" i="12" a="1"/>
  <c r="P2519" i="12" s="1"/>
  <c r="P2518" i="12" a="1"/>
  <c r="P2518" i="12" s="1"/>
  <c r="P2517" i="12" a="1"/>
  <c r="P2517" i="12" s="1"/>
  <c r="P2516" i="12" a="1"/>
  <c r="P2516" i="12" s="1"/>
  <c r="P2515" i="12" a="1"/>
  <c r="P2515" i="12" s="1"/>
  <c r="P2514" i="12" a="1"/>
  <c r="P2514" i="12" s="1"/>
  <c r="P2513" i="12" a="1"/>
  <c r="P2513" i="12" s="1"/>
  <c r="P2512" i="12" a="1"/>
  <c r="P2512" i="12" s="1"/>
  <c r="P2511" i="12" a="1"/>
  <c r="P2511" i="12" s="1"/>
  <c r="P2510" i="12" a="1"/>
  <c r="P2510" i="12" s="1"/>
  <c r="P2509" i="12" a="1"/>
  <c r="P2509" i="12" s="1"/>
  <c r="P2508" i="12" a="1"/>
  <c r="P2508" i="12" s="1"/>
  <c r="P2507" i="12" a="1"/>
  <c r="P2507" i="12" s="1"/>
  <c r="P2506" i="12" a="1"/>
  <c r="P2506" i="12" s="1"/>
  <c r="P2505" i="12" a="1"/>
  <c r="P2505" i="12" s="1"/>
  <c r="P2504" i="12" a="1"/>
  <c r="P2504" i="12" s="1"/>
  <c r="P2503" i="12" a="1"/>
  <c r="P2503" i="12" s="1"/>
  <c r="P2502" i="12" a="1"/>
  <c r="P2502" i="12" s="1"/>
  <c r="P2501" i="12" a="1"/>
  <c r="P2501" i="12" s="1"/>
  <c r="P2500" i="12" a="1"/>
  <c r="P2500" i="12" s="1"/>
  <c r="P2499" i="12" a="1"/>
  <c r="P2499" i="12" s="1"/>
  <c r="P2498" i="12" a="1"/>
  <c r="P2498" i="12" s="1"/>
  <c r="P2497" i="12" a="1"/>
  <c r="P2497" i="12" s="1"/>
  <c r="P2496" i="12" a="1"/>
  <c r="P2496" i="12" s="1"/>
  <c r="P2495" i="12" a="1"/>
  <c r="P2495" i="12" s="1"/>
  <c r="P2494" i="12" a="1"/>
  <c r="P2494" i="12" s="1"/>
  <c r="P2493" i="12" a="1"/>
  <c r="P2493" i="12" s="1"/>
  <c r="P2492" i="12" a="1"/>
  <c r="P2492" i="12" s="1"/>
  <c r="P2491" i="12" a="1"/>
  <c r="P2491" i="12" s="1"/>
  <c r="P2490" i="12" a="1"/>
  <c r="P2490" i="12" s="1"/>
  <c r="P2489" i="12" a="1"/>
  <c r="P2489" i="12" s="1"/>
  <c r="P2488" i="12" a="1"/>
  <c r="P2488" i="12" s="1"/>
  <c r="P2487" i="12" a="1"/>
  <c r="P2487" i="12" s="1"/>
  <c r="P2486" i="12" a="1"/>
  <c r="P2486" i="12" s="1"/>
  <c r="P2485" i="12" a="1"/>
  <c r="P2485" i="12" s="1"/>
  <c r="P2484" i="12" a="1"/>
  <c r="P2484" i="12" s="1"/>
  <c r="P2483" i="12" a="1"/>
  <c r="P2483" i="12" s="1"/>
  <c r="P2482" i="12" a="1"/>
  <c r="P2482" i="12" s="1"/>
  <c r="P2481" i="12" a="1"/>
  <c r="P2481" i="12" s="1"/>
  <c r="P2480" i="12" a="1"/>
  <c r="P2480" i="12" s="1"/>
  <c r="P2479" i="12" a="1"/>
  <c r="P2479" i="12" s="1"/>
  <c r="P2478" i="12" a="1"/>
  <c r="P2478" i="12" s="1"/>
  <c r="P2477" i="12" a="1"/>
  <c r="P2477" i="12" s="1"/>
  <c r="P2476" i="12" a="1"/>
  <c r="P2476" i="12" s="1"/>
  <c r="P2475" i="12"/>
  <c r="P2475" i="12" a="1"/>
  <c r="P2474" i="12" a="1"/>
  <c r="P2474" i="12" s="1"/>
  <c r="P2473" i="12" a="1"/>
  <c r="P2473" i="12" s="1"/>
  <c r="P2472" i="12" a="1"/>
  <c r="P2472" i="12" s="1"/>
  <c r="P2471" i="12" a="1"/>
  <c r="P2471" i="12" s="1"/>
  <c r="P2470" i="12" a="1"/>
  <c r="P2470" i="12" s="1"/>
  <c r="P2469" i="12" a="1"/>
  <c r="P2469" i="12" s="1"/>
  <c r="P2468" i="12" a="1"/>
  <c r="P2468" i="12" s="1"/>
  <c r="P2467" i="12" a="1"/>
  <c r="P2467" i="12" s="1"/>
  <c r="P2466" i="12"/>
  <c r="P2466" i="12" a="1"/>
  <c r="P2465" i="12"/>
  <c r="P2465" i="12" a="1"/>
  <c r="P2464" i="12" a="1"/>
  <c r="P2464" i="12" s="1"/>
  <c r="P2463" i="12"/>
  <c r="P2463" i="12" a="1"/>
  <c r="P2462" i="12"/>
  <c r="P2462" i="12" a="1"/>
  <c r="P2461" i="12" a="1"/>
  <c r="P2461" i="12" s="1"/>
  <c r="P2460" i="12" a="1"/>
  <c r="P2460" i="12" s="1"/>
  <c r="P2459" i="12"/>
  <c r="P2459" i="12" a="1"/>
  <c r="P2458" i="12" a="1"/>
  <c r="P2458" i="12" s="1"/>
  <c r="P2457" i="12" a="1"/>
  <c r="P2457" i="12" s="1"/>
  <c r="P2456" i="12"/>
  <c r="P2456" i="12" a="1"/>
  <c r="P2455" i="12"/>
  <c r="P2455" i="12" a="1"/>
  <c r="P2454" i="12"/>
  <c r="P2454" i="12" a="1"/>
  <c r="P2453" i="12" a="1"/>
  <c r="P2453" i="12" s="1"/>
  <c r="P2452" i="12" a="1"/>
  <c r="P2452" i="12" s="1"/>
  <c r="P2451" i="12" a="1"/>
  <c r="P2451" i="12" s="1"/>
  <c r="P2450" i="12"/>
  <c r="P2450" i="12" a="1"/>
  <c r="P2449" i="12"/>
  <c r="P2449" i="12" a="1"/>
  <c r="P2448" i="12" a="1"/>
  <c r="P2448" i="12" s="1"/>
  <c r="P2447" i="12"/>
  <c r="P2447" i="12" a="1"/>
  <c r="P2446" i="12"/>
  <c r="P2446" i="12" a="1"/>
  <c r="P2445" i="12" a="1"/>
  <c r="P2445" i="12" s="1"/>
  <c r="P2444" i="12" a="1"/>
  <c r="P2444" i="12" s="1"/>
  <c r="P2443" i="12"/>
  <c r="P2443" i="12" a="1"/>
  <c r="P2442" i="12" a="1"/>
  <c r="P2442" i="12" s="1"/>
  <c r="P2441" i="12" a="1"/>
  <c r="P2441" i="12" s="1"/>
  <c r="P2440" i="12"/>
  <c r="P2440" i="12" a="1"/>
  <c r="P2439" i="12"/>
  <c r="P2439" i="12" a="1"/>
  <c r="P2438" i="12"/>
  <c r="P2438" i="12" a="1"/>
  <c r="P2437" i="12" a="1"/>
  <c r="P2437" i="12" s="1"/>
  <c r="P2436" i="12" a="1"/>
  <c r="P2436" i="12" s="1"/>
  <c r="P2435" i="12" a="1"/>
  <c r="P2435" i="12" s="1"/>
  <c r="P2434" i="12"/>
  <c r="P2434" i="12" a="1"/>
  <c r="P2433" i="12"/>
  <c r="P2433" i="12" a="1"/>
  <c r="P2432" i="12" a="1"/>
  <c r="P2432" i="12" s="1"/>
  <c r="P2431" i="12"/>
  <c r="P2431" i="12" a="1"/>
  <c r="P2430" i="12"/>
  <c r="P2430" i="12" a="1"/>
  <c r="P2429" i="12" a="1"/>
  <c r="P2429" i="12" s="1"/>
  <c r="P2428" i="12" a="1"/>
  <c r="P2428" i="12" s="1"/>
  <c r="P2427" i="12"/>
  <c r="P2427" i="12" a="1"/>
  <c r="P2426" i="12" a="1"/>
  <c r="P2426" i="12" s="1"/>
  <c r="P2425" i="12" a="1"/>
  <c r="P2425" i="12" s="1"/>
  <c r="P2424" i="12"/>
  <c r="P2424" i="12" a="1"/>
  <c r="P2423" i="12"/>
  <c r="P2423" i="12" a="1"/>
  <c r="P2422" i="12"/>
  <c r="P2422" i="12" a="1"/>
  <c r="P2421" i="12" a="1"/>
  <c r="P2421" i="12" s="1"/>
  <c r="P2420" i="12" a="1"/>
  <c r="P2420" i="12" s="1"/>
  <c r="P2419" i="12" a="1"/>
  <c r="P2419" i="12" s="1"/>
  <c r="P2418" i="12"/>
  <c r="P2418" i="12" a="1"/>
  <c r="P2417" i="12"/>
  <c r="P2417" i="12" a="1"/>
  <c r="P2416" i="12" a="1"/>
  <c r="P2416" i="12" s="1"/>
  <c r="P2415" i="12"/>
  <c r="P2415" i="12" a="1"/>
  <c r="P2414" i="12"/>
  <c r="P2414" i="12" a="1"/>
  <c r="P2413" i="12" a="1"/>
  <c r="P2413" i="12" s="1"/>
  <c r="P2412" i="12" a="1"/>
  <c r="P2412" i="12" s="1"/>
  <c r="P2411" i="12"/>
  <c r="P2411" i="12" a="1"/>
  <c r="P2410" i="12" a="1"/>
  <c r="P2410" i="12" s="1"/>
  <c r="P2409" i="12" a="1"/>
  <c r="P2409" i="12" s="1"/>
  <c r="P2408" i="12"/>
  <c r="P2408" i="12" a="1"/>
  <c r="P2407" i="12"/>
  <c r="P2407" i="12" a="1"/>
  <c r="P2406" i="12"/>
  <c r="P2406" i="12" a="1"/>
  <c r="P2405" i="12" a="1"/>
  <c r="P2405" i="12" s="1"/>
  <c r="P2404" i="12" a="1"/>
  <c r="P2404" i="12" s="1"/>
  <c r="P2403" i="12" a="1"/>
  <c r="P2403" i="12" s="1"/>
  <c r="P2402" i="12"/>
  <c r="P2402" i="12" a="1"/>
  <c r="P2401" i="12"/>
  <c r="P2401" i="12" a="1"/>
  <c r="P2400" i="12" a="1"/>
  <c r="P2400" i="12" s="1"/>
  <c r="P2399" i="12"/>
  <c r="P2399" i="12" a="1"/>
  <c r="P2398" i="12"/>
  <c r="P2398" i="12" a="1"/>
  <c r="P2397" i="12" a="1"/>
  <c r="P2397" i="12" s="1"/>
  <c r="P2396" i="12" a="1"/>
  <c r="P2396" i="12" s="1"/>
  <c r="P2395" i="12"/>
  <c r="P2395" i="12" a="1"/>
  <c r="P2394" i="12" a="1"/>
  <c r="P2394" i="12" s="1"/>
  <c r="P2393" i="12" a="1"/>
  <c r="P2393" i="12" s="1"/>
  <c r="P2392" i="12"/>
  <c r="P2392" i="12" a="1"/>
  <c r="P2391" i="12"/>
  <c r="P2391" i="12" a="1"/>
  <c r="P2390" i="12"/>
  <c r="P2390" i="12" a="1"/>
  <c r="P2389" i="12" a="1"/>
  <c r="P2389" i="12" s="1"/>
  <c r="P2388" i="12" a="1"/>
  <c r="P2388" i="12" s="1"/>
  <c r="P2387" i="12" a="1"/>
  <c r="P2387" i="12" s="1"/>
  <c r="P2386" i="12"/>
  <c r="P2386" i="12" a="1"/>
  <c r="P2385" i="12"/>
  <c r="P2385" i="12" a="1"/>
  <c r="P2384" i="12" a="1"/>
  <c r="P2384" i="12" s="1"/>
  <c r="P2383" i="12"/>
  <c r="P2383" i="12" a="1"/>
  <c r="P2382" i="12"/>
  <c r="P2382" i="12" a="1"/>
  <c r="P2381" i="12" a="1"/>
  <c r="P2381" i="12" s="1"/>
  <c r="P2380" i="12" a="1"/>
  <c r="P2380" i="12" s="1"/>
  <c r="P2379" i="12"/>
  <c r="P2379" i="12" a="1"/>
  <c r="P2378" i="12" a="1"/>
  <c r="P2378" i="12" s="1"/>
  <c r="P2377" i="12" a="1"/>
  <c r="P2377" i="12" s="1"/>
  <c r="P2376" i="12"/>
  <c r="P2376" i="12" a="1"/>
  <c r="P2375" i="12"/>
  <c r="P2375" i="12" a="1"/>
  <c r="P2374" i="12"/>
  <c r="P2374" i="12" a="1"/>
  <c r="P2373" i="12" a="1"/>
  <c r="P2373" i="12" s="1"/>
  <c r="P2372" i="12" a="1"/>
  <c r="P2372" i="12" s="1"/>
  <c r="P2371" i="12" a="1"/>
  <c r="P2371" i="12" s="1"/>
  <c r="P2370" i="12"/>
  <c r="P2370" i="12" a="1"/>
  <c r="P2369" i="12"/>
  <c r="P2369" i="12" a="1"/>
  <c r="P2368" i="12" a="1"/>
  <c r="P2368" i="12" s="1"/>
  <c r="P2367" i="12"/>
  <c r="P2367" i="12" a="1"/>
  <c r="P2366" i="12"/>
  <c r="P2366" i="12" a="1"/>
  <c r="P2365" i="12" a="1"/>
  <c r="P2365" i="12" s="1"/>
  <c r="P2364" i="12" a="1"/>
  <c r="P2364" i="12" s="1"/>
  <c r="P2363" i="12"/>
  <c r="P2363" i="12" a="1"/>
  <c r="P2362" i="12" a="1"/>
  <c r="P2362" i="12" s="1"/>
  <c r="P2361" i="12" a="1"/>
  <c r="P2361" i="12" s="1"/>
  <c r="P2360" i="12"/>
  <c r="P2360" i="12" a="1"/>
  <c r="P2359" i="12"/>
  <c r="P2359" i="12" a="1"/>
  <c r="P2358" i="12"/>
  <c r="P2358" i="12" a="1"/>
  <c r="P2357" i="12" a="1"/>
  <c r="P2357" i="12" s="1"/>
  <c r="P2356" i="12" a="1"/>
  <c r="P2356" i="12" s="1"/>
  <c r="P2355" i="12" a="1"/>
  <c r="P2355" i="12" s="1"/>
  <c r="P2354" i="12"/>
  <c r="P2354" i="12" a="1"/>
  <c r="P2353" i="12"/>
  <c r="P2353" i="12" a="1"/>
  <c r="P2352" i="12" a="1"/>
  <c r="P2352" i="12" s="1"/>
  <c r="P2351" i="12"/>
  <c r="P2351" i="12" a="1"/>
  <c r="P2350" i="12"/>
  <c r="P2350" i="12" a="1"/>
  <c r="P2349" i="12" a="1"/>
  <c r="P2349" i="12" s="1"/>
  <c r="P2348" i="12" a="1"/>
  <c r="P2348" i="12" s="1"/>
  <c r="P2347" i="12"/>
  <c r="P2347" i="12" a="1"/>
  <c r="P2346" i="12" a="1"/>
  <c r="P2346" i="12" s="1"/>
  <c r="P2345" i="12" a="1"/>
  <c r="P2345" i="12" s="1"/>
  <c r="P2344" i="12"/>
  <c r="P2344" i="12" a="1"/>
  <c r="P2343" i="12"/>
  <c r="P2343" i="12" a="1"/>
  <c r="P2342" i="12"/>
  <c r="P2342" i="12" a="1"/>
  <c r="P2341" i="12" a="1"/>
  <c r="P2341" i="12" s="1"/>
  <c r="P2340" i="12" a="1"/>
  <c r="P2340" i="12" s="1"/>
  <c r="P2339" i="12" a="1"/>
  <c r="P2339" i="12" s="1"/>
  <c r="P2338" i="12"/>
  <c r="P2338" i="12" a="1"/>
  <c r="P2337" i="12"/>
  <c r="P2337" i="12" a="1"/>
  <c r="P2336" i="12" a="1"/>
  <c r="P2336" i="12" s="1"/>
  <c r="P2335" i="12"/>
  <c r="P2335" i="12" a="1"/>
  <c r="P2334" i="12"/>
  <c r="P2334" i="12" a="1"/>
  <c r="P2333" i="12" a="1"/>
  <c r="P2333" i="12" s="1"/>
  <c r="P2332" i="12" a="1"/>
  <c r="P2332" i="12" s="1"/>
  <c r="P2331" i="12"/>
  <c r="P2331" i="12" a="1"/>
  <c r="P2330" i="12" a="1"/>
  <c r="P2330" i="12" s="1"/>
  <c r="P2329" i="12" a="1"/>
  <c r="P2329" i="12" s="1"/>
  <c r="P2328" i="12"/>
  <c r="P2328" i="12" a="1"/>
  <c r="P2327" i="12"/>
  <c r="P2327" i="12" a="1"/>
  <c r="P2326" i="12"/>
  <c r="P2326" i="12" a="1"/>
  <c r="P2325" i="12" a="1"/>
  <c r="P2325" i="12" s="1"/>
  <c r="P2324" i="12" a="1"/>
  <c r="P2324" i="12" s="1"/>
  <c r="P2323" i="12" a="1"/>
  <c r="P2323" i="12" s="1"/>
  <c r="P2322" i="12"/>
  <c r="P2322" i="12" a="1"/>
  <c r="P2321" i="12"/>
  <c r="P2321" i="12" a="1"/>
  <c r="P2320" i="12" a="1"/>
  <c r="P2320" i="12" s="1"/>
  <c r="P2319" i="12"/>
  <c r="P2319" i="12" a="1"/>
  <c r="P2318" i="12"/>
  <c r="P2318" i="12" a="1"/>
  <c r="P2317" i="12" a="1"/>
  <c r="P2317" i="12" s="1"/>
  <c r="P2316" i="12" a="1"/>
  <c r="P2316" i="12" s="1"/>
  <c r="P2315" i="12"/>
  <c r="P2315" i="12" a="1"/>
  <c r="P2314" i="12" a="1"/>
  <c r="P2314" i="12" s="1"/>
  <c r="P2313" i="12" a="1"/>
  <c r="P2313" i="12" s="1"/>
  <c r="P2312" i="12"/>
  <c r="P2312" i="12" a="1"/>
  <c r="P2311" i="12"/>
  <c r="P2311" i="12" a="1"/>
  <c r="P2310" i="12"/>
  <c r="P2310" i="12" a="1"/>
  <c r="P2309" i="12" a="1"/>
  <c r="P2309" i="12" s="1"/>
  <c r="P2308" i="12" a="1"/>
  <c r="P2308" i="12" s="1"/>
  <c r="P2307" i="12" a="1"/>
  <c r="P2307" i="12" s="1"/>
  <c r="P2306" i="12"/>
  <c r="P2306" i="12" a="1"/>
  <c r="P2305" i="12"/>
  <c r="P2305" i="12" a="1"/>
  <c r="P2304" i="12" a="1"/>
  <c r="P2304" i="12" s="1"/>
  <c r="P2303" i="12"/>
  <c r="P2303" i="12" a="1"/>
  <c r="P2302" i="12"/>
  <c r="P2302" i="12" a="1"/>
  <c r="P2301" i="12" a="1"/>
  <c r="P2301" i="12" s="1"/>
  <c r="P2300" i="12" a="1"/>
  <c r="P2300" i="12" s="1"/>
  <c r="P2299" i="12"/>
  <c r="P2299" i="12" a="1"/>
  <c r="P2298" i="12" a="1"/>
  <c r="P2298" i="12" s="1"/>
  <c r="P2297" i="12" a="1"/>
  <c r="P2297" i="12" s="1"/>
  <c r="P2296" i="12"/>
  <c r="P2296" i="12" a="1"/>
  <c r="P2295" i="12"/>
  <c r="P2295" i="12" a="1"/>
  <c r="P2294" i="12"/>
  <c r="P2294" i="12" a="1"/>
  <c r="P2293" i="12" a="1"/>
  <c r="P2293" i="12" s="1"/>
  <c r="P2292" i="12" a="1"/>
  <c r="P2292" i="12" s="1"/>
  <c r="P2291" i="12" a="1"/>
  <c r="P2291" i="12" s="1"/>
  <c r="P2290" i="12"/>
  <c r="P2290" i="12" a="1"/>
  <c r="P2289" i="12"/>
  <c r="P2289" i="12" a="1"/>
  <c r="P2288" i="12" a="1"/>
  <c r="P2288" i="12" s="1"/>
  <c r="P2287" i="12"/>
  <c r="P2287" i="12" a="1"/>
  <c r="P2286" i="12"/>
  <c r="P2286" i="12" a="1"/>
  <c r="P2285" i="12" a="1"/>
  <c r="P2285" i="12" s="1"/>
  <c r="P2284" i="12" a="1"/>
  <c r="P2284" i="12" s="1"/>
  <c r="P2283" i="12"/>
  <c r="P2283" i="12" a="1"/>
  <c r="P2282" i="12" a="1"/>
  <c r="P2282" i="12" s="1"/>
  <c r="P2281" i="12" a="1"/>
  <c r="P2281" i="12" s="1"/>
  <c r="P2280" i="12"/>
  <c r="P2280" i="12" a="1"/>
  <c r="P2279" i="12"/>
  <c r="P2279" i="12" a="1"/>
  <c r="P2278" i="12"/>
  <c r="P2278" i="12" a="1"/>
  <c r="P2277" i="12" a="1"/>
  <c r="P2277" i="12" s="1"/>
  <c r="P2276" i="12" a="1"/>
  <c r="P2276" i="12" s="1"/>
  <c r="P2275" i="12" a="1"/>
  <c r="P2275" i="12" s="1"/>
  <c r="P2274" i="12"/>
  <c r="P2274" i="12" a="1"/>
  <c r="P2273" i="12"/>
  <c r="P2273" i="12" a="1"/>
  <c r="P2272" i="12" a="1"/>
  <c r="P2272" i="12" s="1"/>
  <c r="P2271" i="12"/>
  <c r="P2271" i="12" a="1"/>
  <c r="P2270" i="12"/>
  <c r="P2270" i="12" a="1"/>
  <c r="P2269" i="12" a="1"/>
  <c r="P2269" i="12" s="1"/>
  <c r="P2268" i="12" a="1"/>
  <c r="P2268" i="12" s="1"/>
  <c r="P2267" i="12"/>
  <c r="P2267" i="12" a="1"/>
  <c r="P2266" i="12" a="1"/>
  <c r="P2266" i="12" s="1"/>
  <c r="P2265" i="12" a="1"/>
  <c r="P2265" i="12" s="1"/>
  <c r="P2264" i="12"/>
  <c r="P2264" i="12" a="1"/>
  <c r="P2263" i="12"/>
  <c r="P2263" i="12" a="1"/>
  <c r="P2262" i="12"/>
  <c r="P2262" i="12" a="1"/>
  <c r="P2261" i="12" a="1"/>
  <c r="P2261" i="12" s="1"/>
  <c r="P2260" i="12" a="1"/>
  <c r="P2260" i="12" s="1"/>
  <c r="P2259" i="12" a="1"/>
  <c r="P2259" i="12" s="1"/>
  <c r="P2258" i="12"/>
  <c r="P2258" i="12" a="1"/>
  <c r="P2257" i="12"/>
  <c r="P2257" i="12" a="1"/>
  <c r="P2256" i="12" a="1"/>
  <c r="P2256" i="12" s="1"/>
  <c r="P2255" i="12"/>
  <c r="P2255" i="12" a="1"/>
  <c r="P2254" i="12"/>
  <c r="P2254" i="12" a="1"/>
  <c r="P2253" i="12" a="1"/>
  <c r="P2253" i="12" s="1"/>
  <c r="P2252" i="12" a="1"/>
  <c r="P2252" i="12" s="1"/>
  <c r="P2251" i="12"/>
  <c r="P2251" i="12" a="1"/>
  <c r="P2250" i="12" a="1"/>
  <c r="P2250" i="12" s="1"/>
  <c r="P2249" i="12" a="1"/>
  <c r="P2249" i="12" s="1"/>
  <c r="P2248" i="12"/>
  <c r="P2248" i="12" a="1"/>
  <c r="P2247" i="12"/>
  <c r="P2247" i="12" a="1"/>
  <c r="P2246" i="12"/>
  <c r="P2246" i="12" a="1"/>
  <c r="P2245" i="12" a="1"/>
  <c r="P2245" i="12" s="1"/>
  <c r="P2244" i="12" a="1"/>
  <c r="P2244" i="12" s="1"/>
  <c r="P2243" i="12" a="1"/>
  <c r="P2243" i="12" s="1"/>
  <c r="P2242" i="12"/>
  <c r="P2242" i="12" a="1"/>
  <c r="P2241" i="12"/>
  <c r="P2241" i="12" a="1"/>
  <c r="P2240" i="12" a="1"/>
  <c r="P2240" i="12" s="1"/>
  <c r="P2239" i="12"/>
  <c r="P2239" i="12" a="1"/>
  <c r="P2238" i="12"/>
  <c r="P2238" i="12" a="1"/>
  <c r="P2237" i="12" a="1"/>
  <c r="P2237" i="12" s="1"/>
  <c r="P2236" i="12" a="1"/>
  <c r="P2236" i="12" s="1"/>
  <c r="P2235" i="12"/>
  <c r="P2235" i="12" a="1"/>
  <c r="P2234" i="12" a="1"/>
  <c r="P2234" i="12" s="1"/>
  <c r="P2233" i="12" a="1"/>
  <c r="P2233" i="12" s="1"/>
  <c r="P2232" i="12"/>
  <c r="P2232" i="12" a="1"/>
  <c r="P2231" i="12"/>
  <c r="P2231" i="12" a="1"/>
  <c r="P2230" i="12"/>
  <c r="P2230" i="12" a="1"/>
  <c r="P2229" i="12" a="1"/>
  <c r="P2229" i="12" s="1"/>
  <c r="P2228" i="12" a="1"/>
  <c r="P2228" i="12" s="1"/>
  <c r="P2227" i="12" a="1"/>
  <c r="P2227" i="12" s="1"/>
  <c r="P2226" i="12"/>
  <c r="P2226" i="12" a="1"/>
  <c r="P2225" i="12"/>
  <c r="P2225" i="12" a="1"/>
  <c r="P2224" i="12" a="1"/>
  <c r="P2224" i="12" s="1"/>
  <c r="P2223" i="12"/>
  <c r="P2223" i="12" a="1"/>
  <c r="P2222" i="12"/>
  <c r="P2222" i="12" a="1"/>
  <c r="P2221" i="12" a="1"/>
  <c r="P2221" i="12" s="1"/>
  <c r="P2220" i="12" a="1"/>
  <c r="P2220" i="12" s="1"/>
  <c r="P2219" i="12"/>
  <c r="P2219" i="12" a="1"/>
  <c r="P2218" i="12" a="1"/>
  <c r="P2218" i="12" s="1"/>
  <c r="P2217" i="12" a="1"/>
  <c r="P2217" i="12" s="1"/>
  <c r="P2216" i="12"/>
  <c r="P2216" i="12" a="1"/>
  <c r="P2215" i="12"/>
  <c r="P2215" i="12" a="1"/>
  <c r="P2214" i="12"/>
  <c r="P2214" i="12" a="1"/>
  <c r="P2213" i="12" a="1"/>
  <c r="P2213" i="12" s="1"/>
  <c r="P2212" i="12" a="1"/>
  <c r="P2212" i="12" s="1"/>
  <c r="P2211" i="12" a="1"/>
  <c r="P2211" i="12" s="1"/>
  <c r="P2210" i="12"/>
  <c r="P2210" i="12" a="1"/>
  <c r="P2209" i="12"/>
  <c r="P2209" i="12" a="1"/>
  <c r="P2208" i="12" a="1"/>
  <c r="P2208" i="12" s="1"/>
  <c r="P2207" i="12"/>
  <c r="P2207" i="12" a="1"/>
  <c r="P2206" i="12" a="1"/>
  <c r="P2206" i="12" s="1"/>
  <c r="P2205" i="12"/>
  <c r="P2205" i="12" a="1"/>
  <c r="P2204" i="12" a="1"/>
  <c r="P2204" i="12" s="1"/>
  <c r="P2203" i="12"/>
  <c r="P2203" i="12" a="1"/>
  <c r="P2202" i="12" a="1"/>
  <c r="P2202" i="12" s="1"/>
  <c r="P2201" i="12"/>
  <c r="P2201" i="12" a="1"/>
  <c r="P2200" i="12" a="1"/>
  <c r="P2200" i="12" s="1"/>
  <c r="P2199" i="12"/>
  <c r="P2199" i="12" a="1"/>
  <c r="P2198" i="12" a="1"/>
  <c r="P2198" i="12" s="1"/>
  <c r="P2197" i="12"/>
  <c r="P2197" i="12" a="1"/>
  <c r="P2196" i="12" a="1"/>
  <c r="P2196" i="12" s="1"/>
  <c r="P2195" i="12"/>
  <c r="P2195" i="12" a="1"/>
  <c r="P2194" i="12" a="1"/>
  <c r="P2194" i="12" s="1"/>
  <c r="P2193" i="12"/>
  <c r="P2193" i="12" a="1"/>
  <c r="P2192" i="12" a="1"/>
  <c r="P2192" i="12" s="1"/>
  <c r="P2191" i="12"/>
  <c r="P2191" i="12" a="1"/>
  <c r="P2190" i="12" a="1"/>
  <c r="P2190" i="12" s="1"/>
  <c r="P2189" i="12"/>
  <c r="P2189" i="12" a="1"/>
  <c r="P2188" i="12" a="1"/>
  <c r="P2188" i="12" s="1"/>
  <c r="P2187" i="12"/>
  <c r="P2187" i="12" a="1"/>
  <c r="P2186" i="12" a="1"/>
  <c r="P2186" i="12" s="1"/>
  <c r="P2185" i="12"/>
  <c r="P2185" i="12" a="1"/>
  <c r="P2184" i="12" a="1"/>
  <c r="P2184" i="12" s="1"/>
  <c r="P2183" i="12"/>
  <c r="P2183" i="12" a="1"/>
  <c r="P2182" i="12" a="1"/>
  <c r="P2182" i="12" s="1"/>
  <c r="P2181" i="12"/>
  <c r="P2181" i="12" a="1"/>
  <c r="P2180" i="12" a="1"/>
  <c r="P2180" i="12" s="1"/>
  <c r="P2179" i="12" a="1"/>
  <c r="P2179" i="12" s="1"/>
  <c r="P2178" i="12" a="1"/>
  <c r="P2178" i="12" s="1"/>
  <c r="P2177" i="12" a="1"/>
  <c r="P2177" i="12" s="1"/>
  <c r="P2176" i="12" a="1"/>
  <c r="P2176" i="12" s="1"/>
  <c r="P2175" i="12" a="1"/>
  <c r="P2175" i="12" s="1"/>
  <c r="P2174" i="12" a="1"/>
  <c r="P2174" i="12" s="1"/>
  <c r="P2173" i="12" a="1"/>
  <c r="P2173" i="12" s="1"/>
  <c r="P2172" i="12" a="1"/>
  <c r="P2172" i="12" s="1"/>
  <c r="P2171" i="12" a="1"/>
  <c r="P2171" i="12" s="1"/>
  <c r="P2170" i="12" a="1"/>
  <c r="P2170" i="12" s="1"/>
  <c r="P2169" i="12" a="1"/>
  <c r="P2169" i="12" s="1"/>
  <c r="P2168" i="12" a="1"/>
  <c r="P2168" i="12" s="1"/>
  <c r="P2167" i="12" a="1"/>
  <c r="P2167" i="12" s="1"/>
  <c r="P2166" i="12" a="1"/>
  <c r="P2166" i="12" s="1"/>
  <c r="P2165" i="12" a="1"/>
  <c r="P2165" i="12" s="1"/>
  <c r="P2164" i="12" a="1"/>
  <c r="P2164" i="12" s="1"/>
  <c r="P2163" i="12" a="1"/>
  <c r="P2163" i="12" s="1"/>
  <c r="P2162" i="12" a="1"/>
  <c r="P2162" i="12" s="1"/>
  <c r="P2161" i="12" a="1"/>
  <c r="P2161" i="12" s="1"/>
  <c r="P2160" i="12" a="1"/>
  <c r="P2160" i="12" s="1"/>
  <c r="P2159" i="12" a="1"/>
  <c r="P2159" i="12" s="1"/>
  <c r="P2158" i="12" a="1"/>
  <c r="P2158" i="12" s="1"/>
  <c r="P2157" i="12" a="1"/>
  <c r="P2157" i="12" s="1"/>
  <c r="P2156" i="12" a="1"/>
  <c r="P2156" i="12" s="1"/>
  <c r="P2155" i="12" a="1"/>
  <c r="P2155" i="12" s="1"/>
  <c r="P2154" i="12" a="1"/>
  <c r="P2154" i="12" s="1"/>
  <c r="P2153" i="12" a="1"/>
  <c r="P2153" i="12" s="1"/>
  <c r="P2152" i="12" a="1"/>
  <c r="P2152" i="12" s="1"/>
  <c r="P2151" i="12" a="1"/>
  <c r="P2151" i="12" s="1"/>
  <c r="P2150" i="12" a="1"/>
  <c r="P2150" i="12" s="1"/>
  <c r="P2149" i="12" a="1"/>
  <c r="P2149" i="12" s="1"/>
  <c r="P2148" i="12" a="1"/>
  <c r="P2148" i="12" s="1"/>
  <c r="P2147" i="12" a="1"/>
  <c r="P2147" i="12" s="1"/>
  <c r="P2146" i="12" a="1"/>
  <c r="P2146" i="12" s="1"/>
  <c r="P2145" i="12" a="1"/>
  <c r="P2145" i="12" s="1"/>
  <c r="P2144" i="12" a="1"/>
  <c r="P2144" i="12" s="1"/>
  <c r="P2143" i="12" a="1"/>
  <c r="P2143" i="12" s="1"/>
  <c r="P2142" i="12" a="1"/>
  <c r="P2142" i="12" s="1"/>
  <c r="P2141" i="12" a="1"/>
  <c r="P2141" i="12" s="1"/>
  <c r="P2140" i="12" a="1"/>
  <c r="P2140" i="12" s="1"/>
  <c r="P2139" i="12" a="1"/>
  <c r="P2139" i="12" s="1"/>
  <c r="P2138" i="12" a="1"/>
  <c r="P2138" i="12" s="1"/>
  <c r="P2137" i="12" a="1"/>
  <c r="P2137" i="12" s="1"/>
  <c r="P2136" i="12" a="1"/>
  <c r="P2136" i="12" s="1"/>
  <c r="P2135" i="12" a="1"/>
  <c r="P2135" i="12" s="1"/>
  <c r="P2134" i="12" a="1"/>
  <c r="P2134" i="12" s="1"/>
  <c r="P2133" i="12" a="1"/>
  <c r="P2133" i="12" s="1"/>
  <c r="P2132" i="12" a="1"/>
  <c r="P2132" i="12" s="1"/>
  <c r="P2131" i="12" a="1"/>
  <c r="P2131" i="12" s="1"/>
  <c r="P2130" i="12" a="1"/>
  <c r="P2130" i="12" s="1"/>
  <c r="P2129" i="12" a="1"/>
  <c r="P2129" i="12" s="1"/>
  <c r="P2128" i="12" a="1"/>
  <c r="P2128" i="12" s="1"/>
  <c r="P2127" i="12" a="1"/>
  <c r="P2127" i="12" s="1"/>
  <c r="P2126" i="12" a="1"/>
  <c r="P2126" i="12" s="1"/>
  <c r="P2125" i="12" a="1"/>
  <c r="P2125" i="12" s="1"/>
  <c r="P2124" i="12" a="1"/>
  <c r="P2124" i="12" s="1"/>
  <c r="P2123" i="12" a="1"/>
  <c r="P2123" i="12" s="1"/>
  <c r="P2122" i="12" a="1"/>
  <c r="P2122" i="12" s="1"/>
  <c r="P2121" i="12" a="1"/>
  <c r="P2121" i="12" s="1"/>
  <c r="P2120" i="12" a="1"/>
  <c r="P2120" i="12" s="1"/>
  <c r="P2119" i="12" a="1"/>
  <c r="P2119" i="12" s="1"/>
  <c r="P2118" i="12" a="1"/>
  <c r="P2118" i="12" s="1"/>
  <c r="P2117" i="12" a="1"/>
  <c r="P2117" i="12" s="1"/>
  <c r="P2116" i="12" a="1"/>
  <c r="P2116" i="12" s="1"/>
  <c r="P2115" i="12" a="1"/>
  <c r="P2115" i="12" s="1"/>
  <c r="P2114" i="12" a="1"/>
  <c r="P2114" i="12" s="1"/>
  <c r="P2113" i="12" a="1"/>
  <c r="P2113" i="12" s="1"/>
  <c r="P2112" i="12" a="1"/>
  <c r="P2112" i="12" s="1"/>
  <c r="P2111" i="12" a="1"/>
  <c r="P2111" i="12" s="1"/>
  <c r="P2110" i="12" a="1"/>
  <c r="P2110" i="12" s="1"/>
  <c r="P2109" i="12" a="1"/>
  <c r="P2109" i="12" s="1"/>
  <c r="P2108" i="12" a="1"/>
  <c r="P2108" i="12" s="1"/>
  <c r="P2107" i="12" a="1"/>
  <c r="P2107" i="12" s="1"/>
  <c r="P2106" i="12" a="1"/>
  <c r="P2106" i="12" s="1"/>
  <c r="P2105" i="12" a="1"/>
  <c r="P2105" i="12" s="1"/>
  <c r="P2104" i="12" a="1"/>
  <c r="P2104" i="12" s="1"/>
  <c r="P2103" i="12" a="1"/>
  <c r="P2103" i="12" s="1"/>
  <c r="P2102" i="12" a="1"/>
  <c r="P2102" i="12" s="1"/>
  <c r="P2101" i="12" a="1"/>
  <c r="P2101" i="12" s="1"/>
  <c r="P2100" i="12" a="1"/>
  <c r="P2100" i="12" s="1"/>
  <c r="P2099" i="12" a="1"/>
  <c r="P2099" i="12" s="1"/>
  <c r="P2098" i="12" a="1"/>
  <c r="P2098" i="12" s="1"/>
  <c r="P2097" i="12" a="1"/>
  <c r="P2097" i="12" s="1"/>
  <c r="P2096" i="12" a="1"/>
  <c r="P2096" i="12" s="1"/>
  <c r="P2095" i="12" a="1"/>
  <c r="P2095" i="12" s="1"/>
  <c r="P2094" i="12" a="1"/>
  <c r="P2094" i="12" s="1"/>
  <c r="P2093" i="12" a="1"/>
  <c r="P2093" i="12" s="1"/>
  <c r="P2092" i="12" a="1"/>
  <c r="P2092" i="12" s="1"/>
  <c r="P2091" i="12" a="1"/>
  <c r="P2091" i="12" s="1"/>
  <c r="P2090" i="12" a="1"/>
  <c r="P2090" i="12" s="1"/>
  <c r="P2089" i="12" a="1"/>
  <c r="P2089" i="12" s="1"/>
  <c r="P2088" i="12" a="1"/>
  <c r="P2088" i="12" s="1"/>
  <c r="P2087" i="12" a="1"/>
  <c r="P2087" i="12" s="1"/>
  <c r="P2086" i="12" a="1"/>
  <c r="P2086" i="12" s="1"/>
  <c r="P2085" i="12" a="1"/>
  <c r="P2085" i="12" s="1"/>
  <c r="P2084" i="12" a="1"/>
  <c r="P2084" i="12" s="1"/>
  <c r="P2083" i="12" a="1"/>
  <c r="P2083" i="12" s="1"/>
  <c r="P2082" i="12" a="1"/>
  <c r="P2082" i="12" s="1"/>
  <c r="P2081" i="12" a="1"/>
  <c r="P2081" i="12" s="1"/>
  <c r="P2080" i="12" a="1"/>
  <c r="P2080" i="12" s="1"/>
  <c r="P2079" i="12" a="1"/>
  <c r="P2079" i="12" s="1"/>
  <c r="P2078" i="12" a="1"/>
  <c r="P2078" i="12" s="1"/>
  <c r="P2077" i="12" a="1"/>
  <c r="P2077" i="12" s="1"/>
  <c r="P2076" i="12" a="1"/>
  <c r="P2076" i="12" s="1"/>
  <c r="P2075" i="12" a="1"/>
  <c r="P2075" i="12" s="1"/>
  <c r="P2074" i="12" a="1"/>
  <c r="P2074" i="12" s="1"/>
  <c r="P2073" i="12" a="1"/>
  <c r="P2073" i="12" s="1"/>
  <c r="P2072" i="12" a="1"/>
  <c r="P2072" i="12" s="1"/>
  <c r="P2071" i="12" a="1"/>
  <c r="P2071" i="12" s="1"/>
  <c r="P2070" i="12" a="1"/>
  <c r="P2070" i="12" s="1"/>
  <c r="P2069" i="12" a="1"/>
  <c r="P2069" i="12" s="1"/>
  <c r="P2068" i="12" a="1"/>
  <c r="P2068" i="12" s="1"/>
  <c r="P2067" i="12" a="1"/>
  <c r="P2067" i="12" s="1"/>
  <c r="P2066" i="12" a="1"/>
  <c r="P2066" i="12" s="1"/>
  <c r="P2065" i="12" a="1"/>
  <c r="P2065" i="12" s="1"/>
  <c r="P2064" i="12" a="1"/>
  <c r="P2064" i="12" s="1"/>
  <c r="P2063" i="12" a="1"/>
  <c r="P2063" i="12" s="1"/>
  <c r="P2062" i="12" a="1"/>
  <c r="P2062" i="12" s="1"/>
  <c r="P2061" i="12" a="1"/>
  <c r="P2061" i="12" s="1"/>
  <c r="P2060" i="12" a="1"/>
  <c r="P2060" i="12" s="1"/>
  <c r="P2059" i="12" a="1"/>
  <c r="P2059" i="12" s="1"/>
  <c r="P2058" i="12" a="1"/>
  <c r="P2058" i="12" s="1"/>
  <c r="P2057" i="12" a="1"/>
  <c r="P2057" i="12" s="1"/>
  <c r="P2056" i="12" a="1"/>
  <c r="P2056" i="12" s="1"/>
  <c r="P2055" i="12" a="1"/>
  <c r="P2055" i="12" s="1"/>
  <c r="P2054" i="12" a="1"/>
  <c r="P2054" i="12" s="1"/>
  <c r="P2053" i="12" a="1"/>
  <c r="P2053" i="12" s="1"/>
  <c r="P2052" i="12" a="1"/>
  <c r="P2052" i="12" s="1"/>
  <c r="P2051" i="12" a="1"/>
  <c r="P2051" i="12" s="1"/>
  <c r="P2050" i="12" a="1"/>
  <c r="P2050" i="12" s="1"/>
  <c r="P2049" i="12" a="1"/>
  <c r="P2049" i="12" s="1"/>
  <c r="P2048" i="12" a="1"/>
  <c r="P2048" i="12" s="1"/>
  <c r="P2047" i="12" a="1"/>
  <c r="P2047" i="12" s="1"/>
  <c r="P2046" i="12" a="1"/>
  <c r="P2046" i="12" s="1"/>
  <c r="P2045" i="12" a="1"/>
  <c r="P2045" i="12" s="1"/>
  <c r="P2044" i="12" a="1"/>
  <c r="P2044" i="12" s="1"/>
  <c r="P2043" i="12" a="1"/>
  <c r="P2043" i="12" s="1"/>
  <c r="P2042" i="12" a="1"/>
  <c r="P2042" i="12" s="1"/>
  <c r="P2041" i="12" a="1"/>
  <c r="P2041" i="12" s="1"/>
  <c r="P2040" i="12" a="1"/>
  <c r="P2040" i="12" s="1"/>
  <c r="P2039" i="12" a="1"/>
  <c r="P2039" i="12" s="1"/>
  <c r="P2038" i="12" a="1"/>
  <c r="P2038" i="12" s="1"/>
  <c r="P2037" i="12" a="1"/>
  <c r="P2037" i="12" s="1"/>
  <c r="P2036" i="12" a="1"/>
  <c r="P2036" i="12" s="1"/>
  <c r="P2035" i="12" a="1"/>
  <c r="P2035" i="12" s="1"/>
  <c r="P2034" i="12" a="1"/>
  <c r="P2034" i="12" s="1"/>
  <c r="P2033" i="12" a="1"/>
  <c r="P2033" i="12" s="1"/>
  <c r="P2032" i="12" a="1"/>
  <c r="P2032" i="12" s="1"/>
  <c r="P2031" i="12" a="1"/>
  <c r="P2031" i="12" s="1"/>
  <c r="P2030" i="12" a="1"/>
  <c r="P2030" i="12" s="1"/>
  <c r="P2029" i="12" a="1"/>
  <c r="P2029" i="12" s="1"/>
  <c r="P2028" i="12" a="1"/>
  <c r="P2028" i="12" s="1"/>
  <c r="P2027" i="12" a="1"/>
  <c r="P2027" i="12" s="1"/>
  <c r="P2026" i="12" a="1"/>
  <c r="P2026" i="12" s="1"/>
  <c r="P2025" i="12" a="1"/>
  <c r="P2025" i="12" s="1"/>
  <c r="P2024" i="12" a="1"/>
  <c r="P2024" i="12" s="1"/>
  <c r="P2023" i="12" a="1"/>
  <c r="P2023" i="12" s="1"/>
  <c r="P2022" i="12" a="1"/>
  <c r="P2022" i="12" s="1"/>
  <c r="P2021" i="12" a="1"/>
  <c r="P2021" i="12" s="1"/>
  <c r="P2020" i="12" a="1"/>
  <c r="P2020" i="12" s="1"/>
  <c r="P2019" i="12" a="1"/>
  <c r="P2019" i="12" s="1"/>
  <c r="P2018" i="12" a="1"/>
  <c r="P2018" i="12" s="1"/>
  <c r="P2017" i="12" a="1"/>
  <c r="P2017" i="12" s="1"/>
  <c r="P2016" i="12" a="1"/>
  <c r="P2016" i="12" s="1"/>
  <c r="P2015" i="12" a="1"/>
  <c r="P2015" i="12" s="1"/>
  <c r="P2014" i="12" a="1"/>
  <c r="P2014" i="12" s="1"/>
  <c r="P2013" i="12" a="1"/>
  <c r="P2013" i="12" s="1"/>
  <c r="P2012" i="12" a="1"/>
  <c r="P2012" i="12" s="1"/>
  <c r="P2011" i="12" a="1"/>
  <c r="P2011" i="12" s="1"/>
  <c r="P2010" i="12" a="1"/>
  <c r="P2010" i="12" s="1"/>
  <c r="P2009" i="12"/>
  <c r="P2009" i="12" a="1"/>
  <c r="P2008" i="12" a="1"/>
  <c r="P2008" i="12" s="1"/>
  <c r="P2007" i="12" a="1"/>
  <c r="P2007" i="12" s="1"/>
  <c r="P2006" i="12" a="1"/>
  <c r="P2006" i="12" s="1"/>
  <c r="P2005" i="12" a="1"/>
  <c r="P2005" i="12" s="1"/>
  <c r="P2004" i="12" a="1"/>
  <c r="P2004" i="12" s="1"/>
  <c r="P2003" i="12" a="1"/>
  <c r="P2003" i="12" s="1"/>
  <c r="P2002" i="12" a="1"/>
  <c r="P2002" i="12" s="1"/>
  <c r="P2001" i="12"/>
  <c r="P2001" i="12" a="1"/>
  <c r="P2000" i="12" a="1"/>
  <c r="P2000" i="12" s="1"/>
  <c r="P1999" i="12"/>
  <c r="P1999" i="12" a="1"/>
  <c r="P1998" i="12" a="1"/>
  <c r="P1998" i="12" s="1"/>
  <c r="P1997" i="12"/>
  <c r="P1997" i="12" a="1"/>
  <c r="P1996" i="12" a="1"/>
  <c r="P1996" i="12" s="1"/>
  <c r="P1995" i="12"/>
  <c r="P1995" i="12" a="1"/>
  <c r="P1994" i="12" a="1"/>
  <c r="P1994" i="12" s="1"/>
  <c r="P1993" i="12"/>
  <c r="P1993" i="12" a="1"/>
  <c r="P1992" i="12" a="1"/>
  <c r="P1992" i="12" s="1"/>
  <c r="P1991" i="12" a="1"/>
  <c r="P1991" i="12" s="1"/>
  <c r="P1990" i="12" a="1"/>
  <c r="P1990" i="12" s="1"/>
  <c r="P1989" i="12" a="1"/>
  <c r="P1989" i="12" s="1"/>
  <c r="P1988" i="12" a="1"/>
  <c r="P1988" i="12" s="1"/>
  <c r="P1987" i="12" a="1"/>
  <c r="P1987" i="12" s="1"/>
  <c r="P1986" i="12" a="1"/>
  <c r="P1986" i="12" s="1"/>
  <c r="P1985" i="12"/>
  <c r="P1985" i="12" a="1"/>
  <c r="P1984" i="12" a="1"/>
  <c r="P1984" i="12" s="1"/>
  <c r="P1983" i="12"/>
  <c r="P1983" i="12" a="1"/>
  <c r="P1982" i="12" a="1"/>
  <c r="P1982" i="12" s="1"/>
  <c r="P1981" i="12"/>
  <c r="P1981" i="12" a="1"/>
  <c r="P1980" i="12" a="1"/>
  <c r="P1980" i="12" s="1"/>
  <c r="P1979" i="12"/>
  <c r="P1979" i="12" a="1"/>
  <c r="P1978" i="12" a="1"/>
  <c r="P1978" i="12" s="1"/>
  <c r="P1977" i="12"/>
  <c r="P1977" i="12" a="1"/>
  <c r="P1976" i="12" a="1"/>
  <c r="P1976" i="12" s="1"/>
  <c r="P1975" i="12" a="1"/>
  <c r="P1975" i="12" s="1"/>
  <c r="P1974" i="12" a="1"/>
  <c r="P1974" i="12" s="1"/>
  <c r="P1973" i="12" a="1"/>
  <c r="P1973" i="12" s="1"/>
  <c r="P1972" i="12" a="1"/>
  <c r="P1972" i="12" s="1"/>
  <c r="P1971" i="12" a="1"/>
  <c r="P1971" i="12" s="1"/>
  <c r="P1970" i="12" a="1"/>
  <c r="P1970" i="12" s="1"/>
  <c r="P1969" i="12"/>
  <c r="P1969" i="12" a="1"/>
  <c r="P1968" i="12" a="1"/>
  <c r="P1968" i="12" s="1"/>
  <c r="P1967" i="12"/>
  <c r="P1967" i="12" a="1"/>
  <c r="P1966" i="12" a="1"/>
  <c r="P1966" i="12" s="1"/>
  <c r="P1965" i="12"/>
  <c r="P1965" i="12" a="1"/>
  <c r="P1964" i="12" a="1"/>
  <c r="P1964" i="12" s="1"/>
  <c r="P1963" i="12"/>
  <c r="P1963" i="12" a="1"/>
  <c r="P1962" i="12" a="1"/>
  <c r="P1962" i="12" s="1"/>
  <c r="P1961" i="12"/>
  <c r="P1961" i="12" a="1"/>
  <c r="P1960" i="12" a="1"/>
  <c r="P1960" i="12" s="1"/>
  <c r="P1959" i="12" a="1"/>
  <c r="P1959" i="12" s="1"/>
  <c r="P1958" i="12" a="1"/>
  <c r="P1958" i="12" s="1"/>
  <c r="P1957" i="12" a="1"/>
  <c r="P1957" i="12" s="1"/>
  <c r="P1956" i="12" a="1"/>
  <c r="P1956" i="12" s="1"/>
  <c r="P1955" i="12" a="1"/>
  <c r="P1955" i="12" s="1"/>
  <c r="P1954" i="12" a="1"/>
  <c r="P1954" i="12" s="1"/>
  <c r="P1953" i="12"/>
  <c r="P1953" i="12" a="1"/>
  <c r="P1952" i="12" a="1"/>
  <c r="P1952" i="12" s="1"/>
  <c r="P1951" i="12"/>
  <c r="P1951" i="12" a="1"/>
  <c r="P1950" i="12" a="1"/>
  <c r="P1950" i="12" s="1"/>
  <c r="P1949" i="12"/>
  <c r="P1949" i="12" a="1"/>
  <c r="P1948" i="12" a="1"/>
  <c r="P1948" i="12" s="1"/>
  <c r="P1947" i="12"/>
  <c r="P1947" i="12" a="1"/>
  <c r="P1946" i="12" a="1"/>
  <c r="P1946" i="12" s="1"/>
  <c r="P1945" i="12"/>
  <c r="P1945" i="12" a="1"/>
  <c r="P1944" i="12" a="1"/>
  <c r="P1944" i="12" s="1"/>
  <c r="P1943" i="12" a="1"/>
  <c r="P1943" i="12" s="1"/>
  <c r="P1942" i="12" a="1"/>
  <c r="P1942" i="12" s="1"/>
  <c r="P1941" i="12" a="1"/>
  <c r="P1941" i="12" s="1"/>
  <c r="P1940" i="12" a="1"/>
  <c r="P1940" i="12" s="1"/>
  <c r="P1939" i="12" a="1"/>
  <c r="P1939" i="12" s="1"/>
  <c r="P1938" i="12" a="1"/>
  <c r="P1938" i="12" s="1"/>
  <c r="P1937" i="12"/>
  <c r="P1937" i="12" a="1"/>
  <c r="P1936" i="12" a="1"/>
  <c r="P1936" i="12" s="1"/>
  <c r="P1935" i="12"/>
  <c r="P1935" i="12" a="1"/>
  <c r="P1934" i="12" a="1"/>
  <c r="P1934" i="12" s="1"/>
  <c r="P1933" i="12"/>
  <c r="P1933" i="12" a="1"/>
  <c r="P1932" i="12" a="1"/>
  <c r="P1932" i="12" s="1"/>
  <c r="P1931" i="12"/>
  <c r="P1931" i="12" a="1"/>
  <c r="P1930" i="12" a="1"/>
  <c r="P1930" i="12" s="1"/>
  <c r="P1929" i="12"/>
  <c r="P1929" i="12" a="1"/>
  <c r="P1928" i="12" a="1"/>
  <c r="P1928" i="12" s="1"/>
  <c r="P1927" i="12" a="1"/>
  <c r="P1927" i="12" s="1"/>
  <c r="P1926" i="12" a="1"/>
  <c r="P1926" i="12" s="1"/>
  <c r="P1925" i="12" a="1"/>
  <c r="P1925" i="12" s="1"/>
  <c r="P1924" i="12" a="1"/>
  <c r="P1924" i="12" s="1"/>
  <c r="P1923" i="12" a="1"/>
  <c r="P1923" i="12" s="1"/>
  <c r="P1922" i="12" a="1"/>
  <c r="P1922" i="12" s="1"/>
  <c r="P1921" i="12"/>
  <c r="P1921" i="12" a="1"/>
  <c r="P1920" i="12" a="1"/>
  <c r="P1920" i="12" s="1"/>
  <c r="P1919" i="12"/>
  <c r="P1919" i="12" a="1"/>
  <c r="P1918" i="12" a="1"/>
  <c r="P1918" i="12" s="1"/>
  <c r="P1917" i="12"/>
  <c r="P1917" i="12" a="1"/>
  <c r="P1916" i="12" a="1"/>
  <c r="P1916" i="12" s="1"/>
  <c r="P1915" i="12"/>
  <c r="P1915" i="12" a="1"/>
  <c r="P1914" i="12" a="1"/>
  <c r="P1914" i="12" s="1"/>
  <c r="P1913" i="12"/>
  <c r="P1913" i="12" a="1"/>
  <c r="P1912" i="12" a="1"/>
  <c r="P1912" i="12" s="1"/>
  <c r="P1911" i="12" a="1"/>
  <c r="P1911" i="12" s="1"/>
  <c r="P1910" i="12" a="1"/>
  <c r="P1910" i="12" s="1"/>
  <c r="P1909" i="12" a="1"/>
  <c r="P1909" i="12" s="1"/>
  <c r="P1908" i="12" a="1"/>
  <c r="P1908" i="12" s="1"/>
  <c r="P1907" i="12"/>
  <c r="P1907" i="12" a="1"/>
  <c r="P1906" i="12" a="1"/>
  <c r="P1906" i="12" s="1"/>
  <c r="P1905" i="12"/>
  <c r="P1905" i="12" a="1"/>
  <c r="P1904" i="12" a="1"/>
  <c r="P1904" i="12" s="1"/>
  <c r="P1903" i="12" a="1"/>
  <c r="P1903" i="12" s="1"/>
  <c r="P1902" i="12" a="1"/>
  <c r="P1902" i="12" s="1"/>
  <c r="P1901" i="12"/>
  <c r="P1901" i="12" a="1"/>
  <c r="P1900" i="12" a="1"/>
  <c r="P1900" i="12" s="1"/>
  <c r="P1899" i="12" a="1"/>
  <c r="P1899" i="12" s="1"/>
  <c r="P1898" i="12" a="1"/>
  <c r="P1898" i="12" s="1"/>
  <c r="P1897" i="12"/>
  <c r="P1897" i="12" a="1"/>
  <c r="P1896" i="12" a="1"/>
  <c r="P1896" i="12" s="1"/>
  <c r="P1895" i="12"/>
  <c r="P1895" i="12" a="1"/>
  <c r="P1894" i="12" a="1"/>
  <c r="P1894" i="12" s="1"/>
  <c r="P1893" i="12" a="1"/>
  <c r="P1893" i="12" s="1"/>
  <c r="P1892" i="12" a="1"/>
  <c r="P1892" i="12" s="1"/>
  <c r="P1891" i="12"/>
  <c r="P1891" i="12" a="1"/>
  <c r="P1890" i="12" a="1"/>
  <c r="P1890" i="12" s="1"/>
  <c r="P1889" i="12"/>
  <c r="P1889" i="12" a="1"/>
  <c r="P1888" i="12" a="1"/>
  <c r="P1888" i="12" s="1"/>
  <c r="P1887" i="12" a="1"/>
  <c r="P1887" i="12" s="1"/>
  <c r="P1886" i="12" a="1"/>
  <c r="P1886" i="12" s="1"/>
  <c r="P1885" i="12"/>
  <c r="P1885" i="12" a="1"/>
  <c r="P1884" i="12" a="1"/>
  <c r="P1884" i="12" s="1"/>
  <c r="P1883" i="12" a="1"/>
  <c r="P1883" i="12" s="1"/>
  <c r="P1882" i="12" a="1"/>
  <c r="P1882" i="12" s="1"/>
  <c r="P1881" i="12"/>
  <c r="P1881" i="12" a="1"/>
  <c r="P1880" i="12" a="1"/>
  <c r="P1880" i="12" s="1"/>
  <c r="P1879" i="12"/>
  <c r="P1879" i="12" a="1"/>
  <c r="P1878" i="12" a="1"/>
  <c r="P1878" i="12" s="1"/>
  <c r="P1877" i="12" a="1"/>
  <c r="P1877" i="12" s="1"/>
  <c r="P1876" i="12" a="1"/>
  <c r="P1876" i="12" s="1"/>
  <c r="P1875" i="12"/>
  <c r="P1875" i="12" a="1"/>
  <c r="P1874" i="12" a="1"/>
  <c r="P1874" i="12" s="1"/>
  <c r="P1873" i="12"/>
  <c r="P1873" i="12" a="1"/>
  <c r="P1872" i="12" a="1"/>
  <c r="P1872" i="12" s="1"/>
  <c r="P1871" i="12" a="1"/>
  <c r="P1871" i="12" s="1"/>
  <c r="P1870" i="12" a="1"/>
  <c r="P1870" i="12" s="1"/>
  <c r="P1869" i="12"/>
  <c r="P1869" i="12" a="1"/>
  <c r="P1868" i="12" a="1"/>
  <c r="P1868" i="12" s="1"/>
  <c r="P1867" i="12" a="1"/>
  <c r="P1867" i="12" s="1"/>
  <c r="P1866" i="12" a="1"/>
  <c r="P1866" i="12" s="1"/>
  <c r="P1865" i="12"/>
  <c r="P1865" i="12" a="1"/>
  <c r="P1864" i="12" a="1"/>
  <c r="P1864" i="12" s="1"/>
  <c r="P1863" i="12"/>
  <c r="P1863" i="12" a="1"/>
  <c r="P1862" i="12" a="1"/>
  <c r="P1862" i="12" s="1"/>
  <c r="P1861" i="12" a="1"/>
  <c r="P1861" i="12" s="1"/>
  <c r="P1860" i="12" a="1"/>
  <c r="P1860" i="12" s="1"/>
  <c r="P1859" i="12"/>
  <c r="P1859" i="12" a="1"/>
  <c r="P1858" i="12" a="1"/>
  <c r="P1858" i="12" s="1"/>
  <c r="P1857" i="12"/>
  <c r="P1857" i="12" a="1"/>
  <c r="P1856" i="12" a="1"/>
  <c r="P1856" i="12" s="1"/>
  <c r="P1855" i="12" a="1"/>
  <c r="P1855" i="12" s="1"/>
  <c r="P1854" i="12" a="1"/>
  <c r="P1854" i="12" s="1"/>
  <c r="P1853" i="12"/>
  <c r="P1853" i="12" a="1"/>
  <c r="P1852" i="12" a="1"/>
  <c r="P1852" i="12" s="1"/>
  <c r="P1851" i="12" a="1"/>
  <c r="P1851" i="12" s="1"/>
  <c r="P1850" i="12" a="1"/>
  <c r="P1850" i="12" s="1"/>
  <c r="P1849" i="12"/>
  <c r="P1849" i="12" a="1"/>
  <c r="P1848" i="12" a="1"/>
  <c r="P1848" i="12" s="1"/>
  <c r="P1847" i="12"/>
  <c r="P1847" i="12" a="1"/>
  <c r="P1846" i="12" a="1"/>
  <c r="P1846" i="12" s="1"/>
  <c r="P1845" i="12" a="1"/>
  <c r="P1845" i="12" s="1"/>
  <c r="P1844" i="12" a="1"/>
  <c r="P1844" i="12" s="1"/>
  <c r="P1843" i="12"/>
  <c r="P1843" i="12" a="1"/>
  <c r="P1842" i="12" a="1"/>
  <c r="P1842" i="12" s="1"/>
  <c r="P1841" i="12"/>
  <c r="P1841" i="12" a="1"/>
  <c r="P1840" i="12" a="1"/>
  <c r="P1840" i="12" s="1"/>
  <c r="P1839" i="12" a="1"/>
  <c r="P1839" i="12" s="1"/>
  <c r="P1838" i="12" a="1"/>
  <c r="P1838" i="12" s="1"/>
  <c r="P1837" i="12"/>
  <c r="P1837" i="12" a="1"/>
  <c r="P1836" i="12" a="1"/>
  <c r="P1836" i="12" s="1"/>
  <c r="P1835" i="12" a="1"/>
  <c r="P1835" i="12" s="1"/>
  <c r="P1834" i="12" a="1"/>
  <c r="P1834" i="12" s="1"/>
  <c r="P1833" i="12"/>
  <c r="P1833" i="12" a="1"/>
  <c r="P1832" i="12" a="1"/>
  <c r="P1832" i="12" s="1"/>
  <c r="P1831" i="12"/>
  <c r="P1831" i="12" a="1"/>
  <c r="P1830" i="12" a="1"/>
  <c r="P1830" i="12" s="1"/>
  <c r="P1829" i="12" a="1"/>
  <c r="P1829" i="12" s="1"/>
  <c r="P1828" i="12" a="1"/>
  <c r="P1828" i="12" s="1"/>
  <c r="P1827" i="12"/>
  <c r="P1827" i="12" a="1"/>
  <c r="P1826" i="12" a="1"/>
  <c r="P1826" i="12" s="1"/>
  <c r="P1825" i="12"/>
  <c r="P1825" i="12" a="1"/>
  <c r="P1824" i="12" a="1"/>
  <c r="P1824" i="12" s="1"/>
  <c r="P1823" i="12" a="1"/>
  <c r="P1823" i="12" s="1"/>
  <c r="P1822" i="12" a="1"/>
  <c r="P1822" i="12" s="1"/>
  <c r="P1821" i="12"/>
  <c r="P1821" i="12" a="1"/>
  <c r="P1820" i="12" a="1"/>
  <c r="P1820" i="12" s="1"/>
  <c r="P1819" i="12" a="1"/>
  <c r="P1819" i="12" s="1"/>
  <c r="P1818" i="12" a="1"/>
  <c r="P1818" i="12" s="1"/>
  <c r="P1817" i="12"/>
  <c r="P1817" i="12" a="1"/>
  <c r="P1816" i="12" a="1"/>
  <c r="P1816" i="12" s="1"/>
  <c r="P1815" i="12"/>
  <c r="P1815" i="12" a="1"/>
  <c r="P1814" i="12" a="1"/>
  <c r="P1814" i="12" s="1"/>
  <c r="P1813" i="12" a="1"/>
  <c r="P1813" i="12" s="1"/>
  <c r="P1812" i="12" a="1"/>
  <c r="P1812" i="12" s="1"/>
  <c r="P1811" i="12"/>
  <c r="P1811" i="12" a="1"/>
  <c r="P1810" i="12" a="1"/>
  <c r="P1810" i="12" s="1"/>
  <c r="P1809" i="12"/>
  <c r="P1809" i="12" a="1"/>
  <c r="P1808" i="12" a="1"/>
  <c r="P1808" i="12" s="1"/>
  <c r="P1807" i="12" a="1"/>
  <c r="P1807" i="12" s="1"/>
  <c r="P1806" i="12" a="1"/>
  <c r="P1806" i="12" s="1"/>
  <c r="P1805" i="12"/>
  <c r="P1805" i="12" a="1"/>
  <c r="P1804" i="12" a="1"/>
  <c r="P1804" i="12" s="1"/>
  <c r="P1803" i="12" a="1"/>
  <c r="P1803" i="12" s="1"/>
  <c r="P1802" i="12" a="1"/>
  <c r="P1802" i="12" s="1"/>
  <c r="P1801" i="12"/>
  <c r="P1801" i="12" a="1"/>
  <c r="P1800" i="12" a="1"/>
  <c r="P1800" i="12" s="1"/>
  <c r="P1799" i="12"/>
  <c r="P1799" i="12" a="1"/>
  <c r="P1798" i="12" a="1"/>
  <c r="P1798" i="12" s="1"/>
  <c r="P1797" i="12" a="1"/>
  <c r="P1797" i="12" s="1"/>
  <c r="P1796" i="12" a="1"/>
  <c r="P1796" i="12" s="1"/>
  <c r="P1795" i="12"/>
  <c r="P1795" i="12" a="1"/>
  <c r="P1794" i="12" a="1"/>
  <c r="P1794" i="12" s="1"/>
  <c r="P1793" i="12"/>
  <c r="P1793" i="12" a="1"/>
  <c r="P1792" i="12" a="1"/>
  <c r="P1792" i="12" s="1"/>
  <c r="P1791" i="12" a="1"/>
  <c r="P1791" i="12" s="1"/>
  <c r="P1790" i="12" a="1"/>
  <c r="P1790" i="12" s="1"/>
  <c r="P1789" i="12"/>
  <c r="P1789" i="12" a="1"/>
  <c r="P1788" i="12" a="1"/>
  <c r="P1788" i="12" s="1"/>
  <c r="P1787" i="12" a="1"/>
  <c r="P1787" i="12" s="1"/>
  <c r="P1786" i="12" a="1"/>
  <c r="P1786" i="12" s="1"/>
  <c r="P1785" i="12"/>
  <c r="P1785" i="12" a="1"/>
  <c r="P1784" i="12" a="1"/>
  <c r="P1784" i="12" s="1"/>
  <c r="P1783" i="12"/>
  <c r="P1783" i="12" a="1"/>
  <c r="P1782" i="12" a="1"/>
  <c r="P1782" i="12" s="1"/>
  <c r="P1781" i="12" a="1"/>
  <c r="P1781" i="12" s="1"/>
  <c r="P1780" i="12" a="1"/>
  <c r="P1780" i="12" s="1"/>
  <c r="P1779" i="12"/>
  <c r="P1779" i="12" a="1"/>
  <c r="P1778" i="12" a="1"/>
  <c r="P1778" i="12" s="1"/>
  <c r="P1777" i="12"/>
  <c r="P1777" i="12" a="1"/>
  <c r="P1776" i="12" a="1"/>
  <c r="P1776" i="12" s="1"/>
  <c r="P1775" i="12" a="1"/>
  <c r="P1775" i="12" s="1"/>
  <c r="P1774" i="12" a="1"/>
  <c r="P1774" i="12" s="1"/>
  <c r="P1773" i="12"/>
  <c r="P1773" i="12" a="1"/>
  <c r="P1772" i="12" a="1"/>
  <c r="P1772" i="12" s="1"/>
  <c r="P1771" i="12" a="1"/>
  <c r="P1771" i="12" s="1"/>
  <c r="P1770" i="12" a="1"/>
  <c r="P1770" i="12" s="1"/>
  <c r="P1769" i="12"/>
  <c r="P1769" i="12" a="1"/>
  <c r="P1768" i="12" a="1"/>
  <c r="P1768" i="12" s="1"/>
  <c r="P1767" i="12"/>
  <c r="P1767" i="12" a="1"/>
  <c r="P1766" i="12" a="1"/>
  <c r="P1766" i="12" s="1"/>
  <c r="P1765" i="12" a="1"/>
  <c r="P1765" i="12" s="1"/>
  <c r="P1764" i="12" a="1"/>
  <c r="P1764" i="12" s="1"/>
  <c r="P1763" i="12"/>
  <c r="P1763" i="12" a="1"/>
  <c r="P1762" i="12" a="1"/>
  <c r="P1762" i="12" s="1"/>
  <c r="P1761" i="12"/>
  <c r="P1761" i="12" a="1"/>
  <c r="P1760" i="12" a="1"/>
  <c r="P1760" i="12" s="1"/>
  <c r="P1759" i="12"/>
  <c r="P1759" i="12" a="1"/>
  <c r="P1758" i="12" a="1"/>
  <c r="P1758" i="12" s="1"/>
  <c r="P1757" i="12"/>
  <c r="P1757" i="12" a="1"/>
  <c r="P1756" i="12" a="1"/>
  <c r="P1756" i="12" s="1"/>
  <c r="P1755" i="12" a="1"/>
  <c r="P1755" i="12" s="1"/>
  <c r="P1754" i="12" a="1"/>
  <c r="P1754" i="12" s="1"/>
  <c r="P1753" i="12"/>
  <c r="P1753" i="12" a="1"/>
  <c r="P1752" i="12" a="1"/>
  <c r="P1752" i="12" s="1"/>
  <c r="P1751" i="12"/>
  <c r="P1751" i="12" a="1"/>
  <c r="P1750" i="12" a="1"/>
  <c r="P1750" i="12" s="1"/>
  <c r="P1749" i="12" a="1"/>
  <c r="P1749" i="12" s="1"/>
  <c r="P1748" i="12" a="1"/>
  <c r="P1748" i="12" s="1"/>
  <c r="P1747" i="12"/>
  <c r="P1747" i="12" a="1"/>
  <c r="P1746" i="12" a="1"/>
  <c r="P1746" i="12" s="1"/>
  <c r="P1745" i="12" a="1"/>
  <c r="P1745" i="12" s="1"/>
  <c r="P1744" i="12" a="1"/>
  <c r="P1744" i="12" s="1"/>
  <c r="P1743" i="12" a="1"/>
  <c r="P1743" i="12" s="1"/>
  <c r="P1742" i="12" a="1"/>
  <c r="P1742" i="12" s="1"/>
  <c r="P1741" i="12" a="1"/>
  <c r="P1741" i="12" s="1"/>
  <c r="P1740" i="12" a="1"/>
  <c r="P1740" i="12" s="1"/>
  <c r="P1739" i="12" a="1"/>
  <c r="P1739" i="12" s="1"/>
  <c r="P1738" i="12" a="1"/>
  <c r="P1738" i="12" s="1"/>
  <c r="P1737" i="12"/>
  <c r="P1737" i="12" a="1"/>
  <c r="P1736" i="12" a="1"/>
  <c r="P1736" i="12" s="1"/>
  <c r="P1735" i="12"/>
  <c r="P1735" i="12" a="1"/>
  <c r="P1734" i="12" a="1"/>
  <c r="P1734" i="12" s="1"/>
  <c r="P1733" i="12" a="1"/>
  <c r="P1733" i="12" s="1"/>
  <c r="P1732" i="12" a="1"/>
  <c r="P1732" i="12" s="1"/>
  <c r="P1731" i="12"/>
  <c r="P1731" i="12" a="1"/>
  <c r="P1730" i="12" a="1"/>
  <c r="P1730" i="12" s="1"/>
  <c r="P1729" i="12"/>
  <c r="P1729" i="12" a="1"/>
  <c r="P1728" i="12" a="1"/>
  <c r="P1728" i="12" s="1"/>
  <c r="P1727" i="12"/>
  <c r="P1727" i="12" a="1"/>
  <c r="P1726" i="12" a="1"/>
  <c r="P1726" i="12" s="1"/>
  <c r="P1725" i="12"/>
  <c r="P1725" i="12" a="1"/>
  <c r="P1724" i="12" a="1"/>
  <c r="P1724" i="12" s="1"/>
  <c r="P1723" i="12" a="1"/>
  <c r="P1723" i="12" s="1"/>
  <c r="P1722" i="12" a="1"/>
  <c r="P1722" i="12" s="1"/>
  <c r="P1721" i="12"/>
  <c r="P1721" i="12" a="1"/>
  <c r="P1720" i="12" a="1"/>
  <c r="P1720" i="12" s="1"/>
  <c r="P1719" i="12"/>
  <c r="P1719" i="12" a="1"/>
  <c r="P1718" i="12" a="1"/>
  <c r="P1718" i="12" s="1"/>
  <c r="P1717" i="12" a="1"/>
  <c r="P1717" i="12" s="1"/>
  <c r="P1716" i="12" a="1"/>
  <c r="P1716" i="12" s="1"/>
  <c r="P1715" i="12"/>
  <c r="P1715" i="12" a="1"/>
  <c r="P1714" i="12" a="1"/>
  <c r="P1714" i="12" s="1"/>
  <c r="P1713" i="12" a="1"/>
  <c r="P1713" i="12" s="1"/>
  <c r="P1712" i="12" a="1"/>
  <c r="P1712" i="12" s="1"/>
  <c r="P1711" i="12"/>
  <c r="P1711" i="12" a="1"/>
  <c r="P1710" i="12" a="1"/>
  <c r="P1710" i="12" s="1"/>
  <c r="P1709" i="12" a="1"/>
  <c r="P1709" i="12" s="1"/>
  <c r="P1708" i="12" a="1"/>
  <c r="P1708" i="12" s="1"/>
  <c r="P1707" i="12" a="1"/>
  <c r="P1707" i="12" s="1"/>
  <c r="P1706" i="12" a="1"/>
  <c r="P1706" i="12" s="1"/>
  <c r="P1705" i="12"/>
  <c r="P1705" i="12" a="1"/>
  <c r="P1704" i="12" a="1"/>
  <c r="P1704" i="12" s="1"/>
  <c r="P1703" i="12"/>
  <c r="P1703" i="12" a="1"/>
  <c r="P1702" i="12" a="1"/>
  <c r="P1702" i="12" s="1"/>
  <c r="P1701" i="12" a="1"/>
  <c r="P1701" i="12" s="1"/>
  <c r="P1700" i="12" a="1"/>
  <c r="P1700" i="12" s="1"/>
  <c r="P1699" i="12"/>
  <c r="P1699" i="12" a="1"/>
  <c r="P1698" i="12" a="1"/>
  <c r="P1698" i="12" s="1"/>
  <c r="P1697" i="12"/>
  <c r="P1697" i="12" a="1"/>
  <c r="P1696" i="12" a="1"/>
  <c r="P1696" i="12" s="1"/>
  <c r="P1695" i="12"/>
  <c r="P1695" i="12" a="1"/>
  <c r="P1694" i="12" a="1"/>
  <c r="P1694" i="12" s="1"/>
  <c r="P1693" i="12"/>
  <c r="P1693" i="12" a="1"/>
  <c r="P1692" i="12" a="1"/>
  <c r="P1692" i="12" s="1"/>
  <c r="P1691" i="12" a="1"/>
  <c r="P1691" i="12" s="1"/>
  <c r="P1690" i="12" a="1"/>
  <c r="P1690" i="12" s="1"/>
  <c r="P1689" i="12"/>
  <c r="P1689" i="12" a="1"/>
  <c r="P1688" i="12" a="1"/>
  <c r="P1688" i="12" s="1"/>
  <c r="P1687" i="12"/>
  <c r="P1687" i="12" a="1"/>
  <c r="P1686" i="12" a="1"/>
  <c r="P1686" i="12" s="1"/>
  <c r="P1685" i="12" a="1"/>
  <c r="P1685" i="12" s="1"/>
  <c r="P1684" i="12" a="1"/>
  <c r="P1684" i="12" s="1"/>
  <c r="P1683" i="12"/>
  <c r="P1683" i="12" a="1"/>
  <c r="P1682" i="12" a="1"/>
  <c r="P1682" i="12" s="1"/>
  <c r="P1681" i="12" a="1"/>
  <c r="P1681" i="12" s="1"/>
  <c r="P1680" i="12"/>
  <c r="P1680" i="12" a="1"/>
  <c r="P1679" i="12"/>
  <c r="P1679" i="12" a="1"/>
  <c r="P1678" i="12"/>
  <c r="P1678" i="12" a="1"/>
  <c r="P1677" i="12"/>
  <c r="P1677" i="12" a="1"/>
  <c r="P1676" i="12"/>
  <c r="P1676" i="12" a="1"/>
  <c r="P1675" i="12" a="1"/>
  <c r="P1675" i="12" s="1"/>
  <c r="P1674" i="12"/>
  <c r="P1674" i="12" a="1"/>
  <c r="P1673" i="12" a="1"/>
  <c r="P1673" i="12" s="1"/>
  <c r="P1672" i="12"/>
  <c r="P1672" i="12" a="1"/>
  <c r="P1671" i="12"/>
  <c r="P1671" i="12" a="1"/>
  <c r="P1670" i="12"/>
  <c r="P1670" i="12" a="1"/>
  <c r="P1669" i="12" a="1"/>
  <c r="P1669" i="12" s="1"/>
  <c r="P1668" i="12"/>
  <c r="P1668" i="12" a="1"/>
  <c r="P1667" i="12"/>
  <c r="P1667" i="12" a="1"/>
  <c r="P1666" i="12"/>
  <c r="P1666" i="12" a="1"/>
  <c r="P1665" i="12" a="1"/>
  <c r="P1665" i="12" s="1"/>
  <c r="P1664" i="12"/>
  <c r="P1664" i="12" a="1"/>
  <c r="P1663" i="12"/>
  <c r="P1663" i="12" a="1"/>
  <c r="P1662" i="12"/>
  <c r="P1662" i="12" a="1"/>
  <c r="P1661" i="12"/>
  <c r="P1661" i="12" a="1"/>
  <c r="P1660" i="12"/>
  <c r="P1660" i="12" a="1"/>
  <c r="P1659" i="12" a="1"/>
  <c r="P1659" i="12" s="1"/>
  <c r="P1658" i="12"/>
  <c r="P1658" i="12" a="1"/>
  <c r="P1657" i="12" a="1"/>
  <c r="P1657" i="12" s="1"/>
  <c r="P1656" i="12"/>
  <c r="P1656" i="12" a="1"/>
  <c r="P1655" i="12"/>
  <c r="P1655" i="12" a="1"/>
  <c r="P1654" i="12"/>
  <c r="P1654" i="12" a="1"/>
  <c r="P1653" i="12" a="1"/>
  <c r="P1653" i="12" s="1"/>
  <c r="P1652" i="12"/>
  <c r="P1652" i="12" a="1"/>
  <c r="P1651" i="12"/>
  <c r="P1651" i="12" a="1"/>
  <c r="P1650" i="12" a="1"/>
  <c r="P1650" i="12" s="1"/>
  <c r="P1649" i="12" a="1"/>
  <c r="P1649" i="12" s="1"/>
  <c r="P1648" i="12"/>
  <c r="P1648" i="12" a="1"/>
  <c r="P1647" i="12"/>
  <c r="P1647" i="12" a="1"/>
  <c r="P1646" i="12" a="1"/>
  <c r="P1646" i="12" s="1"/>
  <c r="P1645" i="12"/>
  <c r="P1645" i="12" a="1"/>
  <c r="P1644" i="12"/>
  <c r="P1644" i="12" a="1"/>
  <c r="P1643" i="12"/>
  <c r="P1643" i="12" a="1"/>
  <c r="P1642" i="12" a="1"/>
  <c r="P1642" i="12" s="1"/>
  <c r="P1641" i="12" a="1"/>
  <c r="P1641" i="12" s="1"/>
  <c r="P1640" i="12"/>
  <c r="P1640" i="12" a="1"/>
  <c r="P1639" i="12"/>
  <c r="P1639" i="12" a="1"/>
  <c r="P1638" i="12"/>
  <c r="P1638" i="12" a="1"/>
  <c r="P1637" i="12" a="1"/>
  <c r="P1637" i="12" s="1"/>
  <c r="P1636" i="12"/>
  <c r="P1636" i="12" a="1"/>
  <c r="P1635" i="12"/>
  <c r="P1635" i="12" a="1"/>
  <c r="P1634" i="12" a="1"/>
  <c r="P1634" i="12" s="1"/>
  <c r="P1633" i="12" a="1"/>
  <c r="P1633" i="12" s="1"/>
  <c r="P1632" i="12"/>
  <c r="P1632" i="12" a="1"/>
  <c r="P1631" i="12"/>
  <c r="P1631" i="12" a="1"/>
  <c r="P1630" i="12" a="1"/>
  <c r="P1630" i="12" s="1"/>
  <c r="P1629" i="12"/>
  <c r="P1629" i="12" a="1"/>
  <c r="P1628" i="12"/>
  <c r="P1628" i="12" a="1"/>
  <c r="P1627" i="12"/>
  <c r="P1627" i="12" a="1"/>
  <c r="P1626" i="12" a="1"/>
  <c r="P1626" i="12" s="1"/>
  <c r="P1625" i="12" a="1"/>
  <c r="P1625" i="12" s="1"/>
  <c r="P1624" i="12"/>
  <c r="P1624" i="12" a="1"/>
  <c r="P1623" i="12"/>
  <c r="P1623" i="12" a="1"/>
  <c r="P1622" i="12"/>
  <c r="P1622" i="12" a="1"/>
  <c r="P1621" i="12" a="1"/>
  <c r="P1621" i="12" s="1"/>
  <c r="P1620" i="12"/>
  <c r="P1620" i="12" a="1"/>
  <c r="P1619" i="12"/>
  <c r="P1619" i="12" a="1"/>
  <c r="P1618" i="12" a="1"/>
  <c r="P1618" i="12" s="1"/>
  <c r="P1617" i="12" a="1"/>
  <c r="P1617" i="12" s="1"/>
  <c r="P1616" i="12"/>
  <c r="P1616" i="12" a="1"/>
  <c r="P1615" i="12"/>
  <c r="P1615" i="12" a="1"/>
  <c r="P1614" i="12" a="1"/>
  <c r="P1614" i="12" s="1"/>
  <c r="P1613" i="12"/>
  <c r="P1613" i="12" a="1"/>
  <c r="P1612" i="12"/>
  <c r="P1612" i="12" a="1"/>
  <c r="P1611" i="12"/>
  <c r="P1611" i="12" a="1"/>
  <c r="P1610" i="12" a="1"/>
  <c r="P1610" i="12" s="1"/>
  <c r="P1609" i="12" a="1"/>
  <c r="P1609" i="12" s="1"/>
  <c r="P1608" i="12"/>
  <c r="P1608" i="12" a="1"/>
  <c r="P1607" i="12"/>
  <c r="P1607" i="12" a="1"/>
  <c r="P1606" i="12"/>
  <c r="P1606" i="12" a="1"/>
  <c r="P1605" i="12" a="1"/>
  <c r="P1605" i="12" s="1"/>
  <c r="P1604" i="12"/>
  <c r="P1604" i="12" a="1"/>
  <c r="P1603" i="12"/>
  <c r="P1603" i="12" a="1"/>
  <c r="P1602" i="12" a="1"/>
  <c r="P1602" i="12" s="1"/>
  <c r="P1601" i="12" a="1"/>
  <c r="P1601" i="12" s="1"/>
  <c r="P1600" i="12"/>
  <c r="P1600" i="12" a="1"/>
  <c r="P1599" i="12"/>
  <c r="P1599" i="12" a="1"/>
  <c r="P1598" i="12" a="1"/>
  <c r="P1598" i="12" s="1"/>
  <c r="P1597" i="12"/>
  <c r="P1597" i="12" a="1"/>
  <c r="P1596" i="12"/>
  <c r="P1596" i="12" a="1"/>
  <c r="P1595" i="12"/>
  <c r="P1595" i="12" a="1"/>
  <c r="P1594" i="12" a="1"/>
  <c r="P1594" i="12" s="1"/>
  <c r="P1593" i="12" a="1"/>
  <c r="P1593" i="12" s="1"/>
  <c r="P1592" i="12"/>
  <c r="P1592" i="12" a="1"/>
  <c r="P1591" i="12"/>
  <c r="P1591" i="12" a="1"/>
  <c r="P1590" i="12"/>
  <c r="P1590" i="12" a="1"/>
  <c r="P1589" i="12" a="1"/>
  <c r="P1589" i="12" s="1"/>
  <c r="P1588" i="12"/>
  <c r="P1588" i="12" a="1"/>
  <c r="P1587" i="12"/>
  <c r="P1587" i="12" a="1"/>
  <c r="P1586" i="12" a="1"/>
  <c r="P1586" i="12" s="1"/>
  <c r="P1585" i="12" a="1"/>
  <c r="P1585" i="12" s="1"/>
  <c r="P1584" i="12"/>
  <c r="P1584" i="12" a="1"/>
  <c r="P1583" i="12"/>
  <c r="P1583" i="12" a="1"/>
  <c r="P1582" i="12" a="1"/>
  <c r="P1582" i="12" s="1"/>
  <c r="P1581" i="12"/>
  <c r="P1581" i="12" a="1"/>
  <c r="P1580" i="12"/>
  <c r="P1580" i="12" a="1"/>
  <c r="P1579" i="12"/>
  <c r="P1579" i="12" a="1"/>
  <c r="P1578" i="12" a="1"/>
  <c r="P1578" i="12" s="1"/>
  <c r="P1577" i="12" a="1"/>
  <c r="P1577" i="12" s="1"/>
  <c r="P1576" i="12"/>
  <c r="P1576" i="12" a="1"/>
  <c r="P1575" i="12"/>
  <c r="P1575" i="12" a="1"/>
  <c r="P1574" i="12"/>
  <c r="P1574" i="12" a="1"/>
  <c r="P1573" i="12" a="1"/>
  <c r="P1573" i="12" s="1"/>
  <c r="P1572" i="12"/>
  <c r="P1572" i="12" a="1"/>
  <c r="P1571" i="12"/>
  <c r="P1571" i="12" a="1"/>
  <c r="P1570" i="12" a="1"/>
  <c r="P1570" i="12" s="1"/>
  <c r="P1569" i="12" a="1"/>
  <c r="P1569" i="12" s="1"/>
  <c r="P1568" i="12"/>
  <c r="P1568" i="12" a="1"/>
  <c r="P1567" i="12"/>
  <c r="P1567" i="12" a="1"/>
  <c r="P1566" i="12" a="1"/>
  <c r="P1566" i="12" s="1"/>
  <c r="P1565" i="12"/>
  <c r="P1565" i="12" a="1"/>
  <c r="P1564" i="12"/>
  <c r="P1564" i="12" a="1"/>
  <c r="P1563" i="12"/>
  <c r="P1563" i="12" a="1"/>
  <c r="P1562" i="12" a="1"/>
  <c r="P1562" i="12" s="1"/>
  <c r="P1561" i="12" a="1"/>
  <c r="P1561" i="12" s="1"/>
  <c r="P1560" i="12"/>
  <c r="P1560" i="12" a="1"/>
  <c r="P1559" i="12"/>
  <c r="P1559" i="12" a="1"/>
  <c r="P1558" i="12"/>
  <c r="P1558" i="12" a="1"/>
  <c r="P1557" i="12" a="1"/>
  <c r="P1557" i="12" s="1"/>
  <c r="P1556" i="12"/>
  <c r="P1556" i="12" a="1"/>
  <c r="P1555" i="12"/>
  <c r="P1555" i="12" a="1"/>
  <c r="P1554" i="12" a="1"/>
  <c r="P1554" i="12" s="1"/>
  <c r="P1553" i="12" a="1"/>
  <c r="P1553" i="12" s="1"/>
  <c r="P1552" i="12"/>
  <c r="P1552" i="12" a="1"/>
  <c r="P1551" i="12"/>
  <c r="P1551" i="12" a="1"/>
  <c r="P1550" i="12" a="1"/>
  <c r="P1550" i="12" s="1"/>
  <c r="P1549" i="12"/>
  <c r="P1549" i="12" a="1"/>
  <c r="P1548" i="12"/>
  <c r="P1548" i="12" a="1"/>
  <c r="P1547" i="12"/>
  <c r="P1547" i="12" a="1"/>
  <c r="P1546" i="12" a="1"/>
  <c r="P1546" i="12" s="1"/>
  <c r="P1545" i="12" a="1"/>
  <c r="P1545" i="12" s="1"/>
  <c r="P1544" i="12"/>
  <c r="P1544" i="12" a="1"/>
  <c r="P1543" i="12"/>
  <c r="P1543" i="12" a="1"/>
  <c r="P1542" i="12"/>
  <c r="P1542" i="12" a="1"/>
  <c r="P1541" i="12" a="1"/>
  <c r="P1541" i="12" s="1"/>
  <c r="P1540" i="12"/>
  <c r="P1540" i="12" a="1"/>
  <c r="P1539" i="12"/>
  <c r="P1539" i="12" a="1"/>
  <c r="P1538" i="12" a="1"/>
  <c r="P1538" i="12" s="1"/>
  <c r="P1537" i="12" a="1"/>
  <c r="P1537" i="12" s="1"/>
  <c r="P1536" i="12"/>
  <c r="P1536" i="12" a="1"/>
  <c r="P1535" i="12"/>
  <c r="P1535" i="12" a="1"/>
  <c r="P1534" i="12" a="1"/>
  <c r="P1534" i="12" s="1"/>
  <c r="P1533" i="12"/>
  <c r="P1533" i="12" a="1"/>
  <c r="P1532" i="12"/>
  <c r="P1532" i="12" a="1"/>
  <c r="P1531" i="12"/>
  <c r="P1531" i="12" a="1"/>
  <c r="P1530" i="12" a="1"/>
  <c r="P1530" i="12" s="1"/>
  <c r="P1529" i="12" a="1"/>
  <c r="P1529" i="12" s="1"/>
  <c r="P1528" i="12"/>
  <c r="P1528" i="12" a="1"/>
  <c r="P1527" i="12"/>
  <c r="P1527" i="12" a="1"/>
  <c r="P1526" i="12"/>
  <c r="P1526" i="12" a="1"/>
  <c r="P1525" i="12" a="1"/>
  <c r="P1525" i="12" s="1"/>
  <c r="P1524" i="12"/>
  <c r="P1524" i="12" a="1"/>
  <c r="P1523" i="12"/>
  <c r="P1523" i="12" a="1"/>
  <c r="P1522" i="12" a="1"/>
  <c r="P1522" i="12" s="1"/>
  <c r="P1521" i="12" a="1"/>
  <c r="P1521" i="12" s="1"/>
  <c r="P1520" i="12"/>
  <c r="P1520" i="12" a="1"/>
  <c r="P1519" i="12"/>
  <c r="P1519" i="12" a="1"/>
  <c r="P1518" i="12" a="1"/>
  <c r="P1518" i="12" s="1"/>
  <c r="P1517" i="12"/>
  <c r="P1517" i="12" a="1"/>
  <c r="P1516" i="12"/>
  <c r="P1516" i="12" a="1"/>
  <c r="P1515" i="12"/>
  <c r="P1515" i="12" a="1"/>
  <c r="P1514" i="12" a="1"/>
  <c r="P1514" i="12" s="1"/>
  <c r="P1513" i="12" a="1"/>
  <c r="P1513" i="12" s="1"/>
  <c r="P1512" i="12"/>
  <c r="P1512" i="12" a="1"/>
  <c r="P1511" i="12"/>
  <c r="P1511" i="12" a="1"/>
  <c r="P1510" i="12"/>
  <c r="P1510" i="12" a="1"/>
  <c r="P1509" i="12" a="1"/>
  <c r="P1509" i="12" s="1"/>
  <c r="P1508" i="12"/>
  <c r="P1508" i="12" a="1"/>
  <c r="P1507" i="12"/>
  <c r="P1507" i="12" a="1"/>
  <c r="P1506" i="12" a="1"/>
  <c r="P1506" i="12" s="1"/>
  <c r="P1505" i="12" a="1"/>
  <c r="P1505" i="12" s="1"/>
  <c r="P1504" i="12"/>
  <c r="P1504" i="12" a="1"/>
  <c r="P1503" i="12"/>
  <c r="P1503" i="12" a="1"/>
  <c r="P1502" i="12" a="1"/>
  <c r="P1502" i="12" s="1"/>
  <c r="P1501" i="12"/>
  <c r="P1501" i="12" a="1"/>
  <c r="P1500" i="12"/>
  <c r="P1500" i="12" a="1"/>
  <c r="P1499" i="12"/>
  <c r="P1499" i="12" a="1"/>
  <c r="P1498" i="12" a="1"/>
  <c r="P1498" i="12" s="1"/>
  <c r="P1497" i="12" a="1"/>
  <c r="P1497" i="12" s="1"/>
  <c r="P1496" i="12"/>
  <c r="P1496" i="12" a="1"/>
  <c r="P1495" i="12"/>
  <c r="P1495" i="12" a="1"/>
  <c r="P1494" i="12"/>
  <c r="P1494" i="12" a="1"/>
  <c r="P1493" i="12" a="1"/>
  <c r="P1493" i="12" s="1"/>
  <c r="P1492" i="12"/>
  <c r="P1492" i="12" a="1"/>
  <c r="P1491" i="12"/>
  <c r="P1491" i="12" a="1"/>
  <c r="P1490" i="12" a="1"/>
  <c r="P1490" i="12" s="1"/>
  <c r="P1489" i="12" a="1"/>
  <c r="P1489" i="12" s="1"/>
  <c r="P1488" i="12"/>
  <c r="P1488" i="12" a="1"/>
  <c r="P1487" i="12"/>
  <c r="P1487" i="12" a="1"/>
  <c r="P1486" i="12" a="1"/>
  <c r="P1486" i="12" s="1"/>
  <c r="P1485" i="12"/>
  <c r="P1485" i="12" a="1"/>
  <c r="P1484" i="12"/>
  <c r="P1484" i="12" a="1"/>
  <c r="P1483" i="12"/>
  <c r="P1483" i="12" a="1"/>
  <c r="P1482" i="12" a="1"/>
  <c r="P1482" i="12" s="1"/>
  <c r="P1481" i="12" a="1"/>
  <c r="P1481" i="12" s="1"/>
  <c r="P1480" i="12"/>
  <c r="P1480" i="12" a="1"/>
  <c r="P1479" i="12"/>
  <c r="P1479" i="12" a="1"/>
  <c r="P1478" i="12"/>
  <c r="P1478" i="12" a="1"/>
  <c r="P1477" i="12" a="1"/>
  <c r="P1477" i="12" s="1"/>
  <c r="P1476" i="12"/>
  <c r="P1476" i="12" a="1"/>
  <c r="P1475" i="12"/>
  <c r="P1475" i="12" a="1"/>
  <c r="P1474" i="12" a="1"/>
  <c r="P1474" i="12" s="1"/>
  <c r="P1473" i="12" a="1"/>
  <c r="P1473" i="12" s="1"/>
  <c r="P1472" i="12"/>
  <c r="P1472" i="12" a="1"/>
  <c r="P1471" i="12"/>
  <c r="P1471" i="12" a="1"/>
  <c r="P1470" i="12" a="1"/>
  <c r="P1470" i="12" s="1"/>
  <c r="P1469" i="12"/>
  <c r="P1469" i="12" a="1"/>
  <c r="P1468" i="12"/>
  <c r="P1468" i="12" a="1"/>
  <c r="P1467" i="12"/>
  <c r="P1467" i="12" a="1"/>
  <c r="P1466" i="12" a="1"/>
  <c r="P1466" i="12" s="1"/>
  <c r="P1465" i="12" a="1"/>
  <c r="P1465" i="12" s="1"/>
  <c r="P1464" i="12"/>
  <c r="P1464" i="12" a="1"/>
  <c r="P1463" i="12"/>
  <c r="P1463" i="12" a="1"/>
  <c r="P1462" i="12"/>
  <c r="P1462" i="12" a="1"/>
  <c r="P1461" i="12" a="1"/>
  <c r="P1461" i="12" s="1"/>
  <c r="P1460" i="12"/>
  <c r="P1460" i="12" a="1"/>
  <c r="P1459" i="12"/>
  <c r="P1459" i="12" a="1"/>
  <c r="P1458" i="12" a="1"/>
  <c r="P1458" i="12" s="1"/>
  <c r="P1457" i="12" a="1"/>
  <c r="P1457" i="12" s="1"/>
  <c r="P1456" i="12"/>
  <c r="P1456" i="12" a="1"/>
  <c r="P1455" i="12"/>
  <c r="P1455" i="12" a="1"/>
  <c r="P1454" i="12" a="1"/>
  <c r="P1454" i="12" s="1"/>
  <c r="P1453" i="12"/>
  <c r="P1453" i="12" a="1"/>
  <c r="P1452" i="12"/>
  <c r="P1452" i="12" a="1"/>
  <c r="P1451" i="12"/>
  <c r="P1451" i="12" a="1"/>
  <c r="P1450" i="12" a="1"/>
  <c r="P1450" i="12" s="1"/>
  <c r="P1449" i="12" a="1"/>
  <c r="P1449" i="12" s="1"/>
  <c r="P1448" i="12"/>
  <c r="P1448" i="12" a="1"/>
  <c r="P1447" i="12"/>
  <c r="P1447" i="12" a="1"/>
  <c r="P1446" i="12"/>
  <c r="P1446" i="12" a="1"/>
  <c r="P1445" i="12" a="1"/>
  <c r="P1445" i="12" s="1"/>
  <c r="P1444" i="12"/>
  <c r="P1444" i="12" a="1"/>
  <c r="P1443" i="12"/>
  <c r="P1443" i="12" a="1"/>
  <c r="P1442" i="12" a="1"/>
  <c r="P1442" i="12" s="1"/>
  <c r="P1441" i="12" a="1"/>
  <c r="P1441" i="12" s="1"/>
  <c r="P1440" i="12"/>
  <c r="P1440" i="12" a="1"/>
  <c r="P1439" i="12"/>
  <c r="P1439" i="12" a="1"/>
  <c r="P1438" i="12"/>
  <c r="P1438" i="12" a="1"/>
  <c r="P1437" i="12"/>
  <c r="P1437" i="12" a="1"/>
  <c r="P1436" i="12"/>
  <c r="P1436" i="12" a="1"/>
  <c r="P1435" i="12"/>
  <c r="P1435" i="12" a="1"/>
  <c r="P1434" i="12"/>
  <c r="P1434" i="12" a="1"/>
  <c r="P1433" i="12"/>
  <c r="P1433" i="12" a="1"/>
  <c r="P1432" i="12"/>
  <c r="P1432" i="12" a="1"/>
  <c r="P1431" i="12"/>
  <c r="P1431" i="12" a="1"/>
  <c r="P1430" i="12"/>
  <c r="P1430" i="12" a="1"/>
  <c r="P1429" i="12"/>
  <c r="P1429" i="12" a="1"/>
  <c r="P1428" i="12"/>
  <c r="P1428" i="12" a="1"/>
  <c r="P1427" i="12"/>
  <c r="P1427" i="12" a="1"/>
  <c r="P1426" i="12"/>
  <c r="P1426" i="12" a="1"/>
  <c r="P1425" i="12"/>
  <c r="P1425" i="12" a="1"/>
  <c r="P1424" i="12"/>
  <c r="P1424" i="12" a="1"/>
  <c r="P1423" i="12"/>
  <c r="P1423" i="12" a="1"/>
  <c r="P1422" i="12"/>
  <c r="P1422" i="12" a="1"/>
  <c r="P1421" i="12"/>
  <c r="P1421" i="12" a="1"/>
  <c r="P1420" i="12"/>
  <c r="P1420" i="12" a="1"/>
  <c r="P1419" i="12"/>
  <c r="P1419" i="12" a="1"/>
  <c r="P1418" i="12"/>
  <c r="P1418" i="12" a="1"/>
  <c r="P1417" i="12"/>
  <c r="P1417" i="12" a="1"/>
  <c r="P1416" i="12"/>
  <c r="P1416" i="12" a="1"/>
  <c r="P1415" i="12" a="1"/>
  <c r="P1415" i="12" s="1"/>
  <c r="P1414" i="12"/>
  <c r="P1414" i="12" a="1"/>
  <c r="P1413" i="12" a="1"/>
  <c r="P1413" i="12" s="1"/>
  <c r="P1412" i="12"/>
  <c r="P1412" i="12" a="1"/>
  <c r="P1411" i="12" a="1"/>
  <c r="P1411" i="12" s="1"/>
  <c r="P1410" i="12"/>
  <c r="P1410" i="12" a="1"/>
  <c r="P1409" i="12" a="1"/>
  <c r="P1409" i="12" s="1"/>
  <c r="P1408" i="12"/>
  <c r="P1408" i="12" a="1"/>
  <c r="P1407" i="12" a="1"/>
  <c r="P1407" i="12" s="1"/>
  <c r="P1406" i="12"/>
  <c r="P1406" i="12" a="1"/>
  <c r="P1405" i="12" a="1"/>
  <c r="P1405" i="12" s="1"/>
  <c r="P1404" i="12"/>
  <c r="P1404" i="12" a="1"/>
  <c r="P1403" i="12" a="1"/>
  <c r="P1403" i="12" s="1"/>
  <c r="P1402" i="12"/>
  <c r="P1402" i="12" a="1"/>
  <c r="P1401" i="12" a="1"/>
  <c r="P1401" i="12" s="1"/>
  <c r="P1400" i="12"/>
  <c r="P1400" i="12" a="1"/>
  <c r="P1399" i="12" a="1"/>
  <c r="P1399" i="12" s="1"/>
  <c r="P1398" i="12"/>
  <c r="P1398" i="12" a="1"/>
  <c r="P1397" i="12" a="1"/>
  <c r="P1397" i="12" s="1"/>
  <c r="P1396" i="12"/>
  <c r="P1396" i="12" a="1"/>
  <c r="P1395" i="12" a="1"/>
  <c r="P1395" i="12" s="1"/>
  <c r="P1394" i="12"/>
  <c r="P1394" i="12" a="1"/>
  <c r="P1393" i="12" a="1"/>
  <c r="P1393" i="12" s="1"/>
  <c r="P1392" i="12"/>
  <c r="P1392" i="12" a="1"/>
  <c r="P1391" i="12" a="1"/>
  <c r="P1391" i="12" s="1"/>
  <c r="P1390" i="12"/>
  <c r="P1390" i="12" a="1"/>
  <c r="P1389" i="12" a="1"/>
  <c r="P1389" i="12" s="1"/>
  <c r="P1388" i="12"/>
  <c r="P1388" i="12" a="1"/>
  <c r="P1387" i="12" a="1"/>
  <c r="P1387" i="12" s="1"/>
  <c r="P1386" i="12"/>
  <c r="P1386" i="12" a="1"/>
  <c r="P1385" i="12" a="1"/>
  <c r="P1385" i="12" s="1"/>
  <c r="P1384" i="12"/>
  <c r="P1384" i="12" a="1"/>
  <c r="P1383" i="12" a="1"/>
  <c r="P1383" i="12" s="1"/>
  <c r="P1382" i="12"/>
  <c r="P1382" i="12" a="1"/>
  <c r="P1381" i="12" a="1"/>
  <c r="P1381" i="12" s="1"/>
  <c r="P1380" i="12" a="1"/>
  <c r="P1380" i="12" s="1"/>
  <c r="P1379" i="12" a="1"/>
  <c r="P1379" i="12" s="1"/>
  <c r="P1378" i="12" a="1"/>
  <c r="P1378" i="12" s="1"/>
  <c r="P1377" i="12" a="1"/>
  <c r="P1377" i="12" s="1"/>
  <c r="P1376" i="12" a="1"/>
  <c r="P1376" i="12" s="1"/>
  <c r="P1375" i="12" a="1"/>
  <c r="P1375" i="12" s="1"/>
  <c r="P1374" i="12" a="1"/>
  <c r="P1374" i="12" s="1"/>
  <c r="P1373" i="12" a="1"/>
  <c r="P1373" i="12" s="1"/>
  <c r="P1372" i="12" a="1"/>
  <c r="P1372" i="12" s="1"/>
  <c r="P1371" i="12" a="1"/>
  <c r="P1371" i="12" s="1"/>
  <c r="P1370" i="12" a="1"/>
  <c r="P1370" i="12" s="1"/>
  <c r="P1369" i="12" a="1"/>
  <c r="P1369" i="12" s="1"/>
  <c r="P1368" i="12" a="1"/>
  <c r="P1368" i="12" s="1"/>
  <c r="P1367" i="12" a="1"/>
  <c r="P1367" i="12" s="1"/>
  <c r="P1366" i="12" a="1"/>
  <c r="P1366" i="12" s="1"/>
  <c r="P1365" i="12" a="1"/>
  <c r="P1365" i="12" s="1"/>
  <c r="P1364" i="12" a="1"/>
  <c r="P1364" i="12" s="1"/>
  <c r="P1363" i="12" a="1"/>
  <c r="P1363" i="12" s="1"/>
  <c r="P1362" i="12" a="1"/>
  <c r="P1362" i="12" s="1"/>
  <c r="P1361" i="12" a="1"/>
  <c r="P1361" i="12" s="1"/>
  <c r="P1360" i="12" a="1"/>
  <c r="P1360" i="12" s="1"/>
  <c r="P1359" i="12" a="1"/>
  <c r="P1359" i="12" s="1"/>
  <c r="P1358" i="12" a="1"/>
  <c r="P1358" i="12" s="1"/>
  <c r="P1357" i="12" a="1"/>
  <c r="P1357" i="12" s="1"/>
  <c r="P1356" i="12" a="1"/>
  <c r="P1356" i="12" s="1"/>
  <c r="P1355" i="12" a="1"/>
  <c r="P1355" i="12" s="1"/>
  <c r="P1354" i="12" a="1"/>
  <c r="P1354" i="12" s="1"/>
  <c r="P1353" i="12" a="1"/>
  <c r="P1353" i="12" s="1"/>
  <c r="P1352" i="12" a="1"/>
  <c r="P1352" i="12" s="1"/>
  <c r="P1351" i="12" a="1"/>
  <c r="P1351" i="12" s="1"/>
  <c r="P1350" i="12" a="1"/>
  <c r="P1350" i="12" s="1"/>
  <c r="P1349" i="12" a="1"/>
  <c r="P1349" i="12" s="1"/>
  <c r="P1348" i="12" a="1"/>
  <c r="P1348" i="12" s="1"/>
  <c r="P1347" i="12" a="1"/>
  <c r="P1347" i="12" s="1"/>
  <c r="P1346" i="12" a="1"/>
  <c r="P1346" i="12" s="1"/>
  <c r="P1345" i="12" a="1"/>
  <c r="P1345" i="12" s="1"/>
  <c r="P1344" i="12" a="1"/>
  <c r="P1344" i="12" s="1"/>
  <c r="P1343" i="12" a="1"/>
  <c r="P1343" i="12" s="1"/>
  <c r="P1342" i="12" a="1"/>
  <c r="P1342" i="12" s="1"/>
  <c r="P1341" i="12" a="1"/>
  <c r="P1341" i="12" s="1"/>
  <c r="P1340" i="12"/>
  <c r="P1340" i="12" a="1"/>
  <c r="P1339" i="12" a="1"/>
  <c r="P1339" i="12" s="1"/>
  <c r="P1338" i="12" a="1"/>
  <c r="P1338" i="12" s="1"/>
  <c r="P1337" i="12" a="1"/>
  <c r="P1337" i="12" s="1"/>
  <c r="P1336" i="12"/>
  <c r="P1336" i="12" a="1"/>
  <c r="P1335" i="12" a="1"/>
  <c r="P1335" i="12" s="1"/>
  <c r="P1334" i="12"/>
  <c r="P1334" i="12" a="1"/>
  <c r="P1333" i="12" a="1"/>
  <c r="P1333" i="12" s="1"/>
  <c r="P1332" i="12" a="1"/>
  <c r="P1332" i="12" s="1"/>
  <c r="P1331" i="12" a="1"/>
  <c r="P1331" i="12" s="1"/>
  <c r="P1330" i="12"/>
  <c r="P1330" i="12" a="1"/>
  <c r="P1329" i="12" a="1"/>
  <c r="P1329" i="12" s="1"/>
  <c r="P1328" i="12" a="1"/>
  <c r="P1328" i="12" s="1"/>
  <c r="P1327" i="12" a="1"/>
  <c r="P1327" i="12" s="1"/>
  <c r="P1326" i="12" a="1"/>
  <c r="P1326" i="12" s="1"/>
  <c r="P1325" i="12" a="1"/>
  <c r="P1325" i="12" s="1"/>
  <c r="P1324" i="12"/>
  <c r="P1324" i="12" a="1"/>
  <c r="P1323" i="12" a="1"/>
  <c r="P1323" i="12" s="1"/>
  <c r="P1322" i="12" a="1"/>
  <c r="P1322" i="12" s="1"/>
  <c r="P1321" i="12" a="1"/>
  <c r="P1321" i="12" s="1"/>
  <c r="P1320" i="12"/>
  <c r="P1320" i="12" a="1"/>
  <c r="P1319" i="12" a="1"/>
  <c r="P1319" i="12" s="1"/>
  <c r="P1318" i="12"/>
  <c r="P1318" i="12" a="1"/>
  <c r="P1317" i="12" a="1"/>
  <c r="P1317" i="12" s="1"/>
  <c r="P1316" i="12" a="1"/>
  <c r="P1316" i="12" s="1"/>
  <c r="P1315" i="12" a="1"/>
  <c r="P1315" i="12" s="1"/>
  <c r="P1314" i="12"/>
  <c r="P1314" i="12" a="1"/>
  <c r="P1313" i="12" a="1"/>
  <c r="P1313" i="12" s="1"/>
  <c r="P1312" i="12" a="1"/>
  <c r="P1312" i="12" s="1"/>
  <c r="P1311" i="12" a="1"/>
  <c r="P1311" i="12" s="1"/>
  <c r="P1310" i="12" a="1"/>
  <c r="P1310" i="12" s="1"/>
  <c r="P1309" i="12" a="1"/>
  <c r="P1309" i="12" s="1"/>
  <c r="P1308" i="12"/>
  <c r="P1308" i="12" a="1"/>
  <c r="P1307" i="12" a="1"/>
  <c r="P1307" i="12" s="1"/>
  <c r="P1306" i="12" a="1"/>
  <c r="P1306" i="12" s="1"/>
  <c r="P1305" i="12" a="1"/>
  <c r="P1305" i="12" s="1"/>
  <c r="P1304" i="12"/>
  <c r="P1304" i="12" a="1"/>
  <c r="P1303" i="12" a="1"/>
  <c r="P1303" i="12" s="1"/>
  <c r="P1302" i="12"/>
  <c r="P1302" i="12" a="1"/>
  <c r="P1301" i="12" a="1"/>
  <c r="P1301" i="12" s="1"/>
  <c r="P1300" i="12" a="1"/>
  <c r="P1300" i="12" s="1"/>
  <c r="P1299" i="12" a="1"/>
  <c r="P1299" i="12" s="1"/>
  <c r="P1298" i="12"/>
  <c r="P1298" i="12" a="1"/>
  <c r="P1297" i="12" a="1"/>
  <c r="P1297" i="12" s="1"/>
  <c r="P1296" i="12" a="1"/>
  <c r="P1296" i="12" s="1"/>
  <c r="P1295" i="12" a="1"/>
  <c r="P1295" i="12" s="1"/>
  <c r="P1294" i="12" a="1"/>
  <c r="P1294" i="12" s="1"/>
  <c r="P1293" i="12" a="1"/>
  <c r="P1293" i="12" s="1"/>
  <c r="P1292" i="12"/>
  <c r="P1292" i="12" a="1"/>
  <c r="P1291" i="12" a="1"/>
  <c r="P1291" i="12" s="1"/>
  <c r="P1290" i="12" a="1"/>
  <c r="P1290" i="12" s="1"/>
  <c r="P1289" i="12" a="1"/>
  <c r="P1289" i="12" s="1"/>
  <c r="P1288" i="12"/>
  <c r="P1288" i="12" a="1"/>
  <c r="P1287" i="12" a="1"/>
  <c r="P1287" i="12" s="1"/>
  <c r="P1286" i="12"/>
  <c r="P1286" i="12" a="1"/>
  <c r="P1285" i="12" a="1"/>
  <c r="P1285" i="12" s="1"/>
  <c r="P1284" i="12" a="1"/>
  <c r="P1284" i="12" s="1"/>
  <c r="P1283" i="12" a="1"/>
  <c r="P1283" i="12" s="1"/>
  <c r="P1282" i="12"/>
  <c r="P1282" i="12" a="1"/>
  <c r="P1281" i="12" a="1"/>
  <c r="P1281" i="12" s="1"/>
  <c r="P1280" i="12" a="1"/>
  <c r="P1280" i="12" s="1"/>
  <c r="P1279" i="12" a="1"/>
  <c r="P1279" i="12" s="1"/>
  <c r="P1278" i="12" a="1"/>
  <c r="P1278" i="12" s="1"/>
  <c r="P1277" i="12" a="1"/>
  <c r="P1277" i="12" s="1"/>
  <c r="P1276" i="12"/>
  <c r="P1276" i="12" a="1"/>
  <c r="P1275" i="12" a="1"/>
  <c r="P1275" i="12" s="1"/>
  <c r="P1274" i="12" a="1"/>
  <c r="P1274" i="12" s="1"/>
  <c r="P1273" i="12" a="1"/>
  <c r="P1273" i="12" s="1"/>
  <c r="P1272" i="12"/>
  <c r="P1272" i="12" a="1"/>
  <c r="P1271" i="12" a="1"/>
  <c r="P1271" i="12" s="1"/>
  <c r="P1270" i="12"/>
  <c r="P1270" i="12" a="1"/>
  <c r="P1269" i="12" a="1"/>
  <c r="P1269" i="12" s="1"/>
  <c r="P1268" i="12" a="1"/>
  <c r="P1268" i="12" s="1"/>
  <c r="P1267" i="12" a="1"/>
  <c r="P1267" i="12" s="1"/>
  <c r="P1266" i="12"/>
  <c r="P1266" i="12" a="1"/>
  <c r="P1265" i="12" a="1"/>
  <c r="P1265" i="12" s="1"/>
  <c r="P1264" i="12" a="1"/>
  <c r="P1264" i="12" s="1"/>
  <c r="P1263" i="12" a="1"/>
  <c r="P1263" i="12" s="1"/>
  <c r="P1262" i="12" a="1"/>
  <c r="P1262" i="12" s="1"/>
  <c r="P1261" i="12" a="1"/>
  <c r="P1261" i="12" s="1"/>
  <c r="P1260" i="12"/>
  <c r="P1260" i="12" a="1"/>
  <c r="P1259" i="12" a="1"/>
  <c r="P1259" i="12" s="1"/>
  <c r="P1258" i="12" a="1"/>
  <c r="P1258" i="12" s="1"/>
  <c r="P1257" i="12" a="1"/>
  <c r="P1257" i="12" s="1"/>
  <c r="P1256" i="12"/>
  <c r="P1256" i="12" a="1"/>
  <c r="P1255" i="12" a="1"/>
  <c r="P1255" i="12" s="1"/>
  <c r="P1254" i="12"/>
  <c r="P1254" i="12" a="1"/>
  <c r="P1253" i="12" a="1"/>
  <c r="P1253" i="12" s="1"/>
  <c r="P1252" i="12" a="1"/>
  <c r="P1252" i="12" s="1"/>
  <c r="P1251" i="12" a="1"/>
  <c r="P1251" i="12" s="1"/>
  <c r="P1250" i="12"/>
  <c r="P1250" i="12" a="1"/>
  <c r="P1249" i="12" a="1"/>
  <c r="P1249" i="12" s="1"/>
  <c r="P1248" i="12" a="1"/>
  <c r="P1248" i="12" s="1"/>
  <c r="P1247" i="12" a="1"/>
  <c r="P1247" i="12" s="1"/>
  <c r="P1246" i="12" a="1"/>
  <c r="P1246" i="12" s="1"/>
  <c r="P1245" i="12" a="1"/>
  <c r="P1245" i="12" s="1"/>
  <c r="P1244" i="12"/>
  <c r="P1244" i="12" a="1"/>
  <c r="P1243" i="12" a="1"/>
  <c r="P1243" i="12" s="1"/>
  <c r="P1242" i="12" a="1"/>
  <c r="P1242" i="12" s="1"/>
  <c r="P1241" i="12" a="1"/>
  <c r="P1241" i="12" s="1"/>
  <c r="P1240" i="12"/>
  <c r="P1240" i="12" a="1"/>
  <c r="P1239" i="12" a="1"/>
  <c r="P1239" i="12" s="1"/>
  <c r="P1238" i="12"/>
  <c r="P1238" i="12" a="1"/>
  <c r="P1237" i="12" a="1"/>
  <c r="P1237" i="12" s="1"/>
  <c r="P1236" i="12" a="1"/>
  <c r="P1236" i="12" s="1"/>
  <c r="P1235" i="12" a="1"/>
  <c r="P1235" i="12" s="1"/>
  <c r="P1234" i="12"/>
  <c r="P1234" i="12" a="1"/>
  <c r="P1233" i="12" a="1"/>
  <c r="P1233" i="12" s="1"/>
  <c r="P1232" i="12" a="1"/>
  <c r="P1232" i="12" s="1"/>
  <c r="P1231" i="12" a="1"/>
  <c r="P1231" i="12" s="1"/>
  <c r="P1230" i="12" a="1"/>
  <c r="P1230" i="12" s="1"/>
  <c r="P1229" i="12" a="1"/>
  <c r="P1229" i="12" s="1"/>
  <c r="P1228" i="12"/>
  <c r="P1228" i="12" a="1"/>
  <c r="P1227" i="12" a="1"/>
  <c r="P1227" i="12" s="1"/>
  <c r="P1226" i="12" a="1"/>
  <c r="P1226" i="12" s="1"/>
  <c r="P1225" i="12" a="1"/>
  <c r="P1225" i="12" s="1"/>
  <c r="P1224" i="12"/>
  <c r="P1224" i="12" a="1"/>
  <c r="P1223" i="12" a="1"/>
  <c r="P1223" i="12" s="1"/>
  <c r="P1222" i="12"/>
  <c r="P1222" i="12" a="1"/>
  <c r="P1221" i="12" a="1"/>
  <c r="P1221" i="12" s="1"/>
  <c r="P1220" i="12" a="1"/>
  <c r="P1220" i="12" s="1"/>
  <c r="P1219" i="12" a="1"/>
  <c r="P1219" i="12" s="1"/>
  <c r="P1218" i="12"/>
  <c r="P1218" i="12" a="1"/>
  <c r="P1217" i="12" a="1"/>
  <c r="P1217" i="12" s="1"/>
  <c r="P1216" i="12" a="1"/>
  <c r="P1216" i="12" s="1"/>
  <c r="P1215" i="12" a="1"/>
  <c r="P1215" i="12" s="1"/>
  <c r="P1214" i="12" a="1"/>
  <c r="P1214" i="12" s="1"/>
  <c r="P1213" i="12" a="1"/>
  <c r="P1213" i="12" s="1"/>
  <c r="P1212" i="12"/>
  <c r="P1212" i="12" a="1"/>
  <c r="P1211" i="12" a="1"/>
  <c r="P1211" i="12" s="1"/>
  <c r="P1210" i="12" a="1"/>
  <c r="P1210" i="12" s="1"/>
  <c r="P1209" i="12" a="1"/>
  <c r="P1209" i="12" s="1"/>
  <c r="P1208" i="12"/>
  <c r="P1208" i="12" a="1"/>
  <c r="P1207" i="12" a="1"/>
  <c r="P1207" i="12" s="1"/>
  <c r="P1206" i="12"/>
  <c r="P1206" i="12" a="1"/>
  <c r="P1205" i="12" a="1"/>
  <c r="P1205" i="12" s="1"/>
  <c r="P1204" i="12" a="1"/>
  <c r="P1204" i="12" s="1"/>
  <c r="P1203" i="12" a="1"/>
  <c r="P1203" i="12" s="1"/>
  <c r="P1202" i="12"/>
  <c r="P1202" i="12" a="1"/>
  <c r="P1201" i="12" a="1"/>
  <c r="P1201" i="12" s="1"/>
  <c r="P1200" i="12"/>
  <c r="P1200" i="12" a="1"/>
  <c r="P1199" i="12" a="1"/>
  <c r="P1199" i="12" s="1"/>
  <c r="P1198" i="12" a="1"/>
  <c r="P1198" i="12" s="1"/>
  <c r="P1197" i="12" a="1"/>
  <c r="P1197" i="12" s="1"/>
  <c r="P1196" i="12"/>
  <c r="P1196" i="12" a="1"/>
  <c r="P1195" i="12" a="1"/>
  <c r="P1195" i="12" s="1"/>
  <c r="P1194" i="12" a="1"/>
  <c r="P1194" i="12" s="1"/>
  <c r="P1193" i="12" a="1"/>
  <c r="P1193" i="12" s="1"/>
  <c r="P1192" i="12"/>
  <c r="P1192" i="12" a="1"/>
  <c r="P1191" i="12" a="1"/>
  <c r="P1191" i="12" s="1"/>
  <c r="P1190" i="12"/>
  <c r="P1190" i="12" a="1"/>
  <c r="P1189" i="12" a="1"/>
  <c r="P1189" i="12" s="1"/>
  <c r="P1188" i="12" a="1"/>
  <c r="P1188" i="12" s="1"/>
  <c r="P1187" i="12" a="1"/>
  <c r="P1187" i="12" s="1"/>
  <c r="P1186" i="12"/>
  <c r="P1186" i="12" a="1"/>
  <c r="P1185" i="12" a="1"/>
  <c r="P1185" i="12" s="1"/>
  <c r="P1184" i="12"/>
  <c r="P1184" i="12" a="1"/>
  <c r="P1183" i="12" a="1"/>
  <c r="P1183" i="12" s="1"/>
  <c r="P1182" i="12" a="1"/>
  <c r="P1182" i="12" s="1"/>
  <c r="P1181" i="12" a="1"/>
  <c r="P1181" i="12" s="1"/>
  <c r="P1180" i="12"/>
  <c r="P1180" i="12" a="1"/>
  <c r="P1179" i="12" a="1"/>
  <c r="P1179" i="12" s="1"/>
  <c r="P1178" i="12" a="1"/>
  <c r="P1178" i="12" s="1"/>
  <c r="P1177" i="12" a="1"/>
  <c r="P1177" i="12" s="1"/>
  <c r="P1176" i="12"/>
  <c r="P1176" i="12" a="1"/>
  <c r="P1175" i="12" a="1"/>
  <c r="P1175" i="12" s="1"/>
  <c r="P1174" i="12"/>
  <c r="P1174" i="12" a="1"/>
  <c r="P1173" i="12" a="1"/>
  <c r="P1173" i="12" s="1"/>
  <c r="P1172" i="12" a="1"/>
  <c r="P1172" i="12" s="1"/>
  <c r="P1171" i="12" a="1"/>
  <c r="P1171" i="12" s="1"/>
  <c r="P1170" i="12"/>
  <c r="P1170" i="12" a="1"/>
  <c r="P1169" i="12" a="1"/>
  <c r="P1169" i="12" s="1"/>
  <c r="P1168" i="12"/>
  <c r="P1168" i="12" a="1"/>
  <c r="P1167" i="12" a="1"/>
  <c r="P1167" i="12" s="1"/>
  <c r="P1166" i="12" a="1"/>
  <c r="P1166" i="12" s="1"/>
  <c r="P1165" i="12" a="1"/>
  <c r="P1165" i="12" s="1"/>
  <c r="P1164" i="12"/>
  <c r="P1164" i="12" a="1"/>
  <c r="P1163" i="12" a="1"/>
  <c r="P1163" i="12" s="1"/>
  <c r="P1162" i="12" a="1"/>
  <c r="P1162" i="12" s="1"/>
  <c r="P1161" i="12" a="1"/>
  <c r="P1161" i="12" s="1"/>
  <c r="P1160" i="12"/>
  <c r="P1160" i="12" a="1"/>
  <c r="P1159" i="12" a="1"/>
  <c r="P1159" i="12" s="1"/>
  <c r="P1158" i="12"/>
  <c r="P1158" i="12" a="1"/>
  <c r="P1157" i="12" a="1"/>
  <c r="P1157" i="12" s="1"/>
  <c r="P1156" i="12" a="1"/>
  <c r="P1156" i="12" s="1"/>
  <c r="P1155" i="12" a="1"/>
  <c r="P1155" i="12" s="1"/>
  <c r="P1154" i="12"/>
  <c r="P1154" i="12" a="1"/>
  <c r="P1153" i="12" a="1"/>
  <c r="P1153" i="12" s="1"/>
  <c r="P1152" i="12" a="1"/>
  <c r="P1152" i="12" s="1"/>
  <c r="P1151" i="12" a="1"/>
  <c r="P1151" i="12" s="1"/>
  <c r="P1150" i="12" a="1"/>
  <c r="P1150" i="12" s="1"/>
  <c r="P1149" i="12" a="1"/>
  <c r="P1149" i="12" s="1"/>
  <c r="P1148" i="12"/>
  <c r="P1148" i="12" a="1"/>
  <c r="P1147" i="12" a="1"/>
  <c r="P1147" i="12" s="1"/>
  <c r="P1146" i="12" a="1"/>
  <c r="P1146" i="12" s="1"/>
  <c r="P1145" i="12" a="1"/>
  <c r="P1145" i="12" s="1"/>
  <c r="P1144" i="12"/>
  <c r="P1144" i="12" a="1"/>
  <c r="P1143" i="12" a="1"/>
  <c r="P1143" i="12" s="1"/>
  <c r="P1142" i="12"/>
  <c r="P1142" i="12" a="1"/>
  <c r="P1141" i="12" a="1"/>
  <c r="P1141" i="12" s="1"/>
  <c r="P1140" i="12" a="1"/>
  <c r="P1140" i="12" s="1"/>
  <c r="P1139" i="12" a="1"/>
  <c r="P1139" i="12" s="1"/>
  <c r="P1138" i="12"/>
  <c r="P1138" i="12" a="1"/>
  <c r="P1137" i="12" a="1"/>
  <c r="P1137" i="12" s="1"/>
  <c r="P1136" i="12" a="1"/>
  <c r="P1136" i="12" s="1"/>
  <c r="P1135" i="12" a="1"/>
  <c r="P1135" i="12" s="1"/>
  <c r="P1134" i="12" a="1"/>
  <c r="P1134" i="12" s="1"/>
  <c r="P1133" i="12" a="1"/>
  <c r="P1133" i="12" s="1"/>
  <c r="P1132" i="12"/>
  <c r="P1132" i="12" a="1"/>
  <c r="P1131" i="12" a="1"/>
  <c r="P1131" i="12" s="1"/>
  <c r="P1130" i="12" a="1"/>
  <c r="P1130" i="12" s="1"/>
  <c r="P1129" i="12" a="1"/>
  <c r="P1129" i="12" s="1"/>
  <c r="P1128" i="12"/>
  <c r="P1128" i="12" a="1"/>
  <c r="P1127" i="12" a="1"/>
  <c r="P1127" i="12" s="1"/>
  <c r="P1126" i="12"/>
  <c r="P1126" i="12" a="1"/>
  <c r="P1125" i="12" a="1"/>
  <c r="P1125" i="12" s="1"/>
  <c r="P1124" i="12" a="1"/>
  <c r="P1124" i="12" s="1"/>
  <c r="P1123" i="12" a="1"/>
  <c r="P1123" i="12" s="1"/>
  <c r="P1122" i="12"/>
  <c r="P1122" i="12" a="1"/>
  <c r="P1121" i="12" a="1"/>
  <c r="P1121" i="12" s="1"/>
  <c r="P1120" i="12" a="1"/>
  <c r="P1120" i="12" s="1"/>
  <c r="P1119" i="12" a="1"/>
  <c r="P1119" i="12" s="1"/>
  <c r="P1118" i="12" a="1"/>
  <c r="P1118" i="12" s="1"/>
  <c r="P1117" i="12" a="1"/>
  <c r="P1117" i="12" s="1"/>
  <c r="P1116" i="12"/>
  <c r="P1116" i="12" a="1"/>
  <c r="P1115" i="12" a="1"/>
  <c r="P1115" i="12" s="1"/>
  <c r="P1114" i="12" a="1"/>
  <c r="P1114" i="12" s="1"/>
  <c r="P1113" i="12" a="1"/>
  <c r="P1113" i="12" s="1"/>
  <c r="P1112" i="12"/>
  <c r="P1112" i="12" a="1"/>
  <c r="P1111" i="12" a="1"/>
  <c r="P1111" i="12" s="1"/>
  <c r="P1110" i="12"/>
  <c r="P1110" i="12" a="1"/>
  <c r="P1109" i="12" a="1"/>
  <c r="P1109" i="12" s="1"/>
  <c r="P1108" i="12" a="1"/>
  <c r="P1108" i="12" s="1"/>
  <c r="P1107" i="12" a="1"/>
  <c r="P1107" i="12" s="1"/>
  <c r="P1106" i="12"/>
  <c r="P1106" i="12" a="1"/>
  <c r="P1105" i="12" a="1"/>
  <c r="P1105" i="12" s="1"/>
  <c r="P1104" i="12" a="1"/>
  <c r="P1104" i="12" s="1"/>
  <c r="P1103" i="12" a="1"/>
  <c r="P1103" i="12" s="1"/>
  <c r="P1102" i="12" a="1"/>
  <c r="P1102" i="12" s="1"/>
  <c r="P1101" i="12" a="1"/>
  <c r="P1101" i="12" s="1"/>
  <c r="P1100" i="12"/>
  <c r="P1100" i="12" a="1"/>
  <c r="P1099" i="12" a="1"/>
  <c r="P1099" i="12" s="1"/>
  <c r="P1098" i="12" a="1"/>
  <c r="P1098" i="12" s="1"/>
  <c r="P1097" i="12" a="1"/>
  <c r="P1097" i="12" s="1"/>
  <c r="P1096" i="12"/>
  <c r="P1096" i="12" a="1"/>
  <c r="P1095" i="12" a="1"/>
  <c r="P1095" i="12" s="1"/>
  <c r="P1094" i="12"/>
  <c r="P1094" i="12" a="1"/>
  <c r="P1093" i="12" a="1"/>
  <c r="P1093" i="12" s="1"/>
  <c r="P1092" i="12" a="1"/>
  <c r="P1092" i="12" s="1"/>
  <c r="P1091" i="12" a="1"/>
  <c r="P1091" i="12" s="1"/>
  <c r="P1090" i="12"/>
  <c r="P1090" i="12" a="1"/>
  <c r="P1089" i="12" a="1"/>
  <c r="P1089" i="12" s="1"/>
  <c r="P1088" i="12" a="1"/>
  <c r="P1088" i="12" s="1"/>
  <c r="P1087" i="12" a="1"/>
  <c r="P1087" i="12" s="1"/>
  <c r="P1086" i="12" a="1"/>
  <c r="P1086" i="12" s="1"/>
  <c r="P1085" i="12" a="1"/>
  <c r="P1085" i="12" s="1"/>
  <c r="P1084" i="12"/>
  <c r="P1084" i="12" a="1"/>
  <c r="P1083" i="12" a="1"/>
  <c r="P1083" i="12" s="1"/>
  <c r="P1082" i="12" a="1"/>
  <c r="P1082" i="12" s="1"/>
  <c r="P1081" i="12" a="1"/>
  <c r="P1081" i="12" s="1"/>
  <c r="P1080" i="12"/>
  <c r="P1080" i="12" a="1"/>
  <c r="P1079" i="12" a="1"/>
  <c r="P1079" i="12" s="1"/>
  <c r="P1078" i="12"/>
  <c r="P1078" i="12" a="1"/>
  <c r="P1077" i="12" a="1"/>
  <c r="P1077" i="12" s="1"/>
  <c r="P1076" i="12" a="1"/>
  <c r="P1076" i="12" s="1"/>
  <c r="P1075" i="12"/>
  <c r="P1075" i="12" a="1"/>
  <c r="P1074" i="12" a="1"/>
  <c r="P1074" i="12" s="1"/>
  <c r="P1073" i="12"/>
  <c r="P1073" i="12" a="1"/>
  <c r="P1072" i="12" a="1"/>
  <c r="P1072" i="12" s="1"/>
  <c r="P1071" i="12"/>
  <c r="P1071" i="12" a="1"/>
  <c r="P1070" i="12" a="1"/>
  <c r="P1070" i="12" s="1"/>
  <c r="P1069" i="12"/>
  <c r="P1069" i="12" a="1"/>
  <c r="P1068" i="12" a="1"/>
  <c r="P1068" i="12" s="1"/>
  <c r="P1067" i="12"/>
  <c r="P1067" i="12" a="1"/>
  <c r="P1066" i="12" a="1"/>
  <c r="P1066" i="12" s="1"/>
  <c r="P1065" i="12"/>
  <c r="P1065" i="12" a="1"/>
  <c r="P1064" i="12" a="1"/>
  <c r="P1064" i="12" s="1"/>
  <c r="P1063" i="12"/>
  <c r="P1063" i="12" a="1"/>
  <c r="P1062" i="12" a="1"/>
  <c r="P1062" i="12" s="1"/>
  <c r="P1061" i="12"/>
  <c r="P1061" i="12" a="1"/>
  <c r="P1060" i="12" a="1"/>
  <c r="P1060" i="12" s="1"/>
  <c r="P1059" i="12"/>
  <c r="P1059" i="12" a="1"/>
  <c r="P1058" i="12" a="1"/>
  <c r="P1058" i="12" s="1"/>
  <c r="P1057" i="12"/>
  <c r="P1057" i="12" a="1"/>
  <c r="P1056" i="12" a="1"/>
  <c r="P1056" i="12" s="1"/>
  <c r="P1055" i="12" a="1"/>
  <c r="P1055" i="12" s="1"/>
  <c r="P1054" i="12" a="1"/>
  <c r="P1054" i="12" s="1"/>
  <c r="P1053" i="12" a="1"/>
  <c r="P1053" i="12" s="1"/>
  <c r="P1052" i="12" a="1"/>
  <c r="P1052" i="12" s="1"/>
  <c r="P1051" i="12"/>
  <c r="P1051" i="12" a="1"/>
  <c r="P1050" i="12" a="1"/>
  <c r="P1050" i="12" s="1"/>
  <c r="P1049" i="12"/>
  <c r="P1049" i="12" a="1"/>
  <c r="P1048" i="12" a="1"/>
  <c r="P1048" i="12" s="1"/>
  <c r="P1047" i="12"/>
  <c r="P1047" i="12" a="1"/>
  <c r="P1046" i="12" a="1"/>
  <c r="P1046" i="12" s="1"/>
  <c r="P1045" i="12"/>
  <c r="P1045" i="12" a="1"/>
  <c r="P1044" i="12" a="1"/>
  <c r="P1044" i="12" s="1"/>
  <c r="P1043" i="12"/>
  <c r="P1043" i="12" a="1"/>
  <c r="P1042" i="12" a="1"/>
  <c r="P1042" i="12" s="1"/>
  <c r="P1041" i="12" a="1"/>
  <c r="P1041" i="12" s="1"/>
  <c r="P1040" i="12" a="1"/>
  <c r="P1040" i="12" s="1"/>
  <c r="P1039" i="12" a="1"/>
  <c r="P1039" i="12" s="1"/>
  <c r="P1038" i="12" a="1"/>
  <c r="P1038" i="12" s="1"/>
  <c r="P1037" i="12" a="1"/>
  <c r="P1037" i="12" s="1"/>
  <c r="P1036" i="12" a="1"/>
  <c r="P1036" i="12" s="1"/>
  <c r="P1035" i="12"/>
  <c r="P1035" i="12" a="1"/>
  <c r="P1034" i="12" a="1"/>
  <c r="P1034" i="12" s="1"/>
  <c r="P1033" i="12"/>
  <c r="P1033" i="12" a="1"/>
  <c r="P1032" i="12" a="1"/>
  <c r="P1032" i="12" s="1"/>
  <c r="P1031" i="12"/>
  <c r="P1031" i="12" a="1"/>
  <c r="P1030" i="12" a="1"/>
  <c r="P1030" i="12" s="1"/>
  <c r="P1029" i="12"/>
  <c r="P1029" i="12" a="1"/>
  <c r="P1028" i="12" a="1"/>
  <c r="P1028" i="12" s="1"/>
  <c r="P1027" i="12"/>
  <c r="P1027" i="12" a="1"/>
  <c r="P1026" i="12" a="1"/>
  <c r="P1026" i="12" s="1"/>
  <c r="P1025" i="12" a="1"/>
  <c r="P1025" i="12" s="1"/>
  <c r="P1024" i="12" a="1"/>
  <c r="P1024" i="12" s="1"/>
  <c r="P1023" i="12" a="1"/>
  <c r="P1023" i="12" s="1"/>
  <c r="P1022" i="12" a="1"/>
  <c r="P1022" i="12" s="1"/>
  <c r="P1021" i="12" a="1"/>
  <c r="P1021" i="12" s="1"/>
  <c r="P1020" i="12" a="1"/>
  <c r="P1020" i="12" s="1"/>
  <c r="P1019" i="12"/>
  <c r="P1019" i="12" a="1"/>
  <c r="P1018" i="12" a="1"/>
  <c r="P1018" i="12" s="1"/>
  <c r="P1017" i="12"/>
  <c r="P1017" i="12" a="1"/>
  <c r="P1016" i="12" a="1"/>
  <c r="P1016" i="12" s="1"/>
  <c r="P1015" i="12"/>
  <c r="P1015" i="12" a="1"/>
  <c r="P1014" i="12" a="1"/>
  <c r="P1014" i="12" s="1"/>
  <c r="P1013" i="12"/>
  <c r="P1013" i="12" a="1"/>
  <c r="P1012" i="12" a="1"/>
  <c r="P1012" i="12" s="1"/>
  <c r="P1011" i="12"/>
  <c r="P1011" i="12" a="1"/>
  <c r="P1010" i="12" a="1"/>
  <c r="P1010" i="12" s="1"/>
  <c r="P1009" i="12" a="1"/>
  <c r="P1009" i="12" s="1"/>
  <c r="P1008" i="12" a="1"/>
  <c r="P1008" i="12" s="1"/>
  <c r="P1007" i="12" a="1"/>
  <c r="P1007" i="12" s="1"/>
  <c r="P1006" i="12" a="1"/>
  <c r="P1006" i="12" s="1"/>
  <c r="P1005" i="12" a="1"/>
  <c r="P1005" i="12" s="1"/>
  <c r="P1004" i="12" a="1"/>
  <c r="P1004" i="12" s="1"/>
  <c r="P1003" i="12"/>
  <c r="P1003" i="12" a="1"/>
  <c r="P1002" i="12" a="1"/>
  <c r="P1002" i="12" s="1"/>
  <c r="P1001" i="12"/>
  <c r="P1001" i="12" a="1"/>
  <c r="P1000" i="12" a="1"/>
  <c r="P1000" i="12" s="1"/>
  <c r="P999" i="12"/>
  <c r="P999" i="12" a="1"/>
  <c r="P998" i="12" a="1"/>
  <c r="P998" i="12" s="1"/>
  <c r="P997" i="12"/>
  <c r="P997" i="12" a="1"/>
  <c r="P996" i="12" a="1"/>
  <c r="P996" i="12" s="1"/>
  <c r="P995" i="12"/>
  <c r="P995" i="12" a="1"/>
  <c r="P994" i="12" a="1"/>
  <c r="P994" i="12" s="1"/>
  <c r="P993" i="12" a="1"/>
  <c r="P993" i="12" s="1"/>
  <c r="P992" i="12" a="1"/>
  <c r="P992" i="12" s="1"/>
  <c r="P991" i="12" a="1"/>
  <c r="P991" i="12" s="1"/>
  <c r="P990" i="12" a="1"/>
  <c r="P990" i="12" s="1"/>
  <c r="P989" i="12"/>
  <c r="P989" i="12" a="1"/>
  <c r="P988" i="12" a="1"/>
  <c r="P988" i="12" s="1"/>
  <c r="P987" i="12"/>
  <c r="P987" i="12" a="1"/>
  <c r="P986" i="12" a="1"/>
  <c r="P986" i="12" s="1"/>
  <c r="P985" i="12" a="1"/>
  <c r="P985" i="12" s="1"/>
  <c r="P984" i="12" a="1"/>
  <c r="P984" i="12" s="1"/>
  <c r="P983" i="12" a="1"/>
  <c r="P983" i="12" s="1"/>
  <c r="P982" i="12" a="1"/>
  <c r="P982" i="12" s="1"/>
  <c r="P981" i="12"/>
  <c r="P981" i="12" a="1"/>
  <c r="P980" i="12" a="1"/>
  <c r="P980" i="12" s="1"/>
  <c r="P979" i="12"/>
  <c r="P979" i="12" a="1"/>
  <c r="P978" i="12" a="1"/>
  <c r="P978" i="12" s="1"/>
  <c r="P977" i="12" a="1"/>
  <c r="P977" i="12" s="1"/>
  <c r="P976" i="12" a="1"/>
  <c r="P976" i="12" s="1"/>
  <c r="P975" i="12" a="1"/>
  <c r="P975" i="12" s="1"/>
  <c r="P974" i="12" a="1"/>
  <c r="P974" i="12" s="1"/>
  <c r="P973" i="12"/>
  <c r="P973" i="12" a="1"/>
  <c r="P972" i="12" a="1"/>
  <c r="P972" i="12" s="1"/>
  <c r="P971" i="12"/>
  <c r="P971" i="12" a="1"/>
  <c r="P970" i="12" a="1"/>
  <c r="P970" i="12" s="1"/>
  <c r="P969" i="12" a="1"/>
  <c r="P969" i="12" s="1"/>
  <c r="P968" i="12" a="1"/>
  <c r="P968" i="12" s="1"/>
  <c r="P967" i="12" a="1"/>
  <c r="P967" i="12" s="1"/>
  <c r="P966" i="12" a="1"/>
  <c r="P966" i="12" s="1"/>
  <c r="P965" i="12"/>
  <c r="P965" i="12" a="1"/>
  <c r="P964" i="12" a="1"/>
  <c r="P964" i="12" s="1"/>
  <c r="P963" i="12"/>
  <c r="P963" i="12" a="1"/>
  <c r="P962" i="12" a="1"/>
  <c r="P962" i="12" s="1"/>
  <c r="P961" i="12" a="1"/>
  <c r="P961" i="12" s="1"/>
  <c r="P960" i="12" a="1"/>
  <c r="P960" i="12" s="1"/>
  <c r="P959" i="12" a="1"/>
  <c r="P959" i="12" s="1"/>
  <c r="P958" i="12" a="1"/>
  <c r="P958" i="12" s="1"/>
  <c r="P957" i="12"/>
  <c r="P957" i="12" a="1"/>
  <c r="P956" i="12" a="1"/>
  <c r="P956" i="12" s="1"/>
  <c r="P955" i="12" a="1"/>
  <c r="P955" i="12" s="1"/>
  <c r="P954" i="12" a="1"/>
  <c r="P954" i="12" s="1"/>
  <c r="P953" i="12" a="1"/>
  <c r="P953" i="12" s="1"/>
  <c r="P952" i="12" a="1"/>
  <c r="P952" i="12" s="1"/>
  <c r="P951" i="12" a="1"/>
  <c r="P951" i="12" s="1"/>
  <c r="P950" i="12" a="1"/>
  <c r="P950" i="12" s="1"/>
  <c r="P949" i="12"/>
  <c r="P949" i="12" a="1"/>
  <c r="P948" i="12" a="1"/>
  <c r="P948" i="12" s="1"/>
  <c r="P947" i="12" a="1"/>
  <c r="P947" i="12" s="1"/>
  <c r="P946" i="12" a="1"/>
  <c r="P946" i="12" s="1"/>
  <c r="P945" i="12" a="1"/>
  <c r="P945" i="12" s="1"/>
  <c r="P944" i="12" a="1"/>
  <c r="P944" i="12" s="1"/>
  <c r="P943" i="12" a="1"/>
  <c r="P943" i="12" s="1"/>
  <c r="P942" i="12" a="1"/>
  <c r="P942" i="12" s="1"/>
  <c r="P941" i="12"/>
  <c r="P941" i="12" a="1"/>
  <c r="P940" i="12" a="1"/>
  <c r="P940" i="12" s="1"/>
  <c r="P939" i="12" a="1"/>
  <c r="P939" i="12" s="1"/>
  <c r="P938" i="12" a="1"/>
  <c r="P938" i="12" s="1"/>
  <c r="P937" i="12" a="1"/>
  <c r="P937" i="12" s="1"/>
  <c r="P936" i="12" a="1"/>
  <c r="P936" i="12" s="1"/>
  <c r="P935" i="12" a="1"/>
  <c r="P935" i="12" s="1"/>
  <c r="P934" i="12" a="1"/>
  <c r="P934" i="12" s="1"/>
  <c r="P933" i="12"/>
  <c r="P933" i="12" a="1"/>
  <c r="P932" i="12" a="1"/>
  <c r="P932" i="12" s="1"/>
  <c r="P931" i="12" a="1"/>
  <c r="P931" i="12" s="1"/>
  <c r="P930" i="12" a="1"/>
  <c r="P930" i="12" s="1"/>
  <c r="P929" i="12" a="1"/>
  <c r="P929" i="12" s="1"/>
  <c r="P928" i="12" a="1"/>
  <c r="P928" i="12" s="1"/>
  <c r="P927" i="12" a="1"/>
  <c r="P927" i="12" s="1"/>
  <c r="P926" i="12" a="1"/>
  <c r="P926" i="12" s="1"/>
  <c r="P925" i="12"/>
  <c r="P925" i="12" a="1"/>
  <c r="P924" i="12" a="1"/>
  <c r="P924" i="12" s="1"/>
  <c r="P923" i="12" a="1"/>
  <c r="P923" i="12" s="1"/>
  <c r="P922" i="12" a="1"/>
  <c r="P922" i="12" s="1"/>
  <c r="P921" i="12" a="1"/>
  <c r="P921" i="12" s="1"/>
  <c r="P920" i="12" a="1"/>
  <c r="P920" i="12" s="1"/>
  <c r="P919" i="12" a="1"/>
  <c r="P919" i="12" s="1"/>
  <c r="P918" i="12" a="1"/>
  <c r="P918" i="12" s="1"/>
  <c r="P917" i="12"/>
  <c r="P917" i="12" a="1"/>
  <c r="P916" i="12" a="1"/>
  <c r="P916" i="12" s="1"/>
  <c r="P915" i="12" a="1"/>
  <c r="P915" i="12" s="1"/>
  <c r="P914" i="12" a="1"/>
  <c r="P914" i="12" s="1"/>
  <c r="P913" i="12" a="1"/>
  <c r="P913" i="12" s="1"/>
  <c r="P912" i="12" a="1"/>
  <c r="P912" i="12" s="1"/>
  <c r="P911" i="12" a="1"/>
  <c r="P911" i="12" s="1"/>
  <c r="P910" i="12" a="1"/>
  <c r="P910" i="12" s="1"/>
  <c r="P909" i="12"/>
  <c r="P909" i="12" a="1"/>
  <c r="P908" i="12" a="1"/>
  <c r="P908" i="12" s="1"/>
  <c r="P907" i="12" a="1"/>
  <c r="P907" i="12" s="1"/>
  <c r="P906" i="12" a="1"/>
  <c r="P906" i="12" s="1"/>
  <c r="P905" i="12" a="1"/>
  <c r="P905" i="12" s="1"/>
  <c r="P904" i="12" a="1"/>
  <c r="P904" i="12" s="1"/>
  <c r="P903" i="12" a="1"/>
  <c r="P903" i="12" s="1"/>
  <c r="P902" i="12" a="1"/>
  <c r="P902" i="12" s="1"/>
  <c r="P901" i="12"/>
  <c r="P901" i="12" a="1"/>
  <c r="P900" i="12" a="1"/>
  <c r="P900" i="12" s="1"/>
  <c r="P899" i="12" a="1"/>
  <c r="P899" i="12" s="1"/>
  <c r="P898" i="12" a="1"/>
  <c r="P898" i="12" s="1"/>
  <c r="P897" i="12" a="1"/>
  <c r="P897" i="12" s="1"/>
  <c r="P896" i="12" a="1"/>
  <c r="P896" i="12" s="1"/>
  <c r="P895" i="12" a="1"/>
  <c r="P895" i="12" s="1"/>
  <c r="P894" i="12" a="1"/>
  <c r="P894" i="12" s="1"/>
  <c r="P893" i="12"/>
  <c r="P893" i="12" a="1"/>
  <c r="P892" i="12" a="1"/>
  <c r="P892" i="12" s="1"/>
  <c r="P891" i="12" a="1"/>
  <c r="P891" i="12" s="1"/>
  <c r="P890" i="12" a="1"/>
  <c r="P890" i="12" s="1"/>
  <c r="P889" i="12" a="1"/>
  <c r="P889" i="12" s="1"/>
  <c r="P888" i="12" a="1"/>
  <c r="P888" i="12" s="1"/>
  <c r="P887" i="12" a="1"/>
  <c r="P887" i="12" s="1"/>
  <c r="P886" i="12" a="1"/>
  <c r="P886" i="12" s="1"/>
  <c r="P885" i="12"/>
  <c r="P885" i="12" a="1"/>
  <c r="P884" i="12" a="1"/>
  <c r="P884" i="12" s="1"/>
  <c r="P883" i="12" a="1"/>
  <c r="P883" i="12" s="1"/>
  <c r="P882" i="12" a="1"/>
  <c r="P882" i="12" s="1"/>
  <c r="P881" i="12" a="1"/>
  <c r="P881" i="12" s="1"/>
  <c r="P880" i="12" a="1"/>
  <c r="P880" i="12" s="1"/>
  <c r="P879" i="12" a="1"/>
  <c r="P879" i="12" s="1"/>
  <c r="P878" i="12" a="1"/>
  <c r="P878" i="12" s="1"/>
  <c r="P877" i="12"/>
  <c r="P877" i="12" a="1"/>
  <c r="P876" i="12" a="1"/>
  <c r="P876" i="12" s="1"/>
  <c r="P875" i="12" a="1"/>
  <c r="P875" i="12" s="1"/>
  <c r="P874" i="12" a="1"/>
  <c r="P874" i="12" s="1"/>
  <c r="P873" i="12" a="1"/>
  <c r="P873" i="12" s="1"/>
  <c r="P872" i="12" a="1"/>
  <c r="P872" i="12" s="1"/>
  <c r="P871" i="12" a="1"/>
  <c r="P871" i="12" s="1"/>
  <c r="P870" i="12" a="1"/>
  <c r="P870" i="12" s="1"/>
  <c r="P869" i="12"/>
  <c r="P869" i="12" a="1"/>
  <c r="P868" i="12" a="1"/>
  <c r="P868" i="12" s="1"/>
  <c r="P867" i="12" a="1"/>
  <c r="P867" i="12" s="1"/>
  <c r="P866" i="12" a="1"/>
  <c r="P866" i="12" s="1"/>
  <c r="P865" i="12" a="1"/>
  <c r="P865" i="12" s="1"/>
  <c r="P864" i="12" a="1"/>
  <c r="P864" i="12" s="1"/>
  <c r="P863" i="12" a="1"/>
  <c r="P863" i="12" s="1"/>
  <c r="P862" i="12" a="1"/>
  <c r="P862" i="12" s="1"/>
  <c r="P861" i="12"/>
  <c r="P861" i="12" a="1"/>
  <c r="P860" i="12" a="1"/>
  <c r="P860" i="12" s="1"/>
  <c r="P859" i="12" a="1"/>
  <c r="P859" i="12" s="1"/>
  <c r="P858" i="12" a="1"/>
  <c r="P858" i="12" s="1"/>
  <c r="P857" i="12" a="1"/>
  <c r="P857" i="12" s="1"/>
  <c r="P856" i="12" a="1"/>
  <c r="P856" i="12" s="1"/>
  <c r="P855" i="12" a="1"/>
  <c r="P855" i="12" s="1"/>
  <c r="P854" i="12" a="1"/>
  <c r="P854" i="12" s="1"/>
  <c r="P853" i="12"/>
  <c r="P853" i="12" a="1"/>
  <c r="P852" i="12" a="1"/>
  <c r="P852" i="12" s="1"/>
  <c r="P851" i="12" a="1"/>
  <c r="P851" i="12" s="1"/>
  <c r="P850" i="12" a="1"/>
  <c r="P850" i="12" s="1"/>
  <c r="P849" i="12" a="1"/>
  <c r="P849" i="12" s="1"/>
  <c r="P848" i="12" a="1"/>
  <c r="P848" i="12" s="1"/>
  <c r="P847" i="12" a="1"/>
  <c r="P847" i="12" s="1"/>
  <c r="P846" i="12" a="1"/>
  <c r="P846" i="12" s="1"/>
  <c r="P845" i="12"/>
  <c r="P845" i="12" a="1"/>
  <c r="P844" i="12" a="1"/>
  <c r="P844" i="12" s="1"/>
  <c r="P843" i="12" a="1"/>
  <c r="P843" i="12" s="1"/>
  <c r="P842" i="12" a="1"/>
  <c r="P842" i="12" s="1"/>
  <c r="P841" i="12" a="1"/>
  <c r="P841" i="12" s="1"/>
  <c r="P840" i="12" a="1"/>
  <c r="P840" i="12" s="1"/>
  <c r="P839" i="12" a="1"/>
  <c r="P839" i="12" s="1"/>
  <c r="P838" i="12" a="1"/>
  <c r="P838" i="12" s="1"/>
  <c r="P837" i="12"/>
  <c r="P837" i="12" a="1"/>
  <c r="P836" i="12" a="1"/>
  <c r="P836" i="12" s="1"/>
  <c r="P835" i="12" a="1"/>
  <c r="P835" i="12" s="1"/>
  <c r="P834" i="12" a="1"/>
  <c r="P834" i="12" s="1"/>
  <c r="P833" i="12" a="1"/>
  <c r="P833" i="12" s="1"/>
  <c r="P832" i="12" a="1"/>
  <c r="P832" i="12" s="1"/>
  <c r="P831" i="12" a="1"/>
  <c r="P831" i="12" s="1"/>
  <c r="P830" i="12" a="1"/>
  <c r="P830" i="12" s="1"/>
  <c r="P829" i="12"/>
  <c r="P829" i="12" a="1"/>
  <c r="P828" i="12" a="1"/>
  <c r="P828" i="12" s="1"/>
  <c r="P827" i="12" a="1"/>
  <c r="P827" i="12" s="1"/>
  <c r="P826" i="12" a="1"/>
  <c r="P826" i="12" s="1"/>
  <c r="P825" i="12" a="1"/>
  <c r="P825" i="12" s="1"/>
  <c r="P824" i="12" a="1"/>
  <c r="P824" i="12" s="1"/>
  <c r="P823" i="12" a="1"/>
  <c r="P823" i="12" s="1"/>
  <c r="P822" i="12" a="1"/>
  <c r="P822" i="12" s="1"/>
  <c r="P821" i="12"/>
  <c r="P821" i="12" a="1"/>
  <c r="P820" i="12" a="1"/>
  <c r="P820" i="12" s="1"/>
  <c r="P819" i="12" a="1"/>
  <c r="P819" i="12" s="1"/>
  <c r="P818" i="12" a="1"/>
  <c r="P818" i="12" s="1"/>
  <c r="P817" i="12" a="1"/>
  <c r="P817" i="12" s="1"/>
  <c r="P816" i="12" a="1"/>
  <c r="P816" i="12" s="1"/>
  <c r="P815" i="12" a="1"/>
  <c r="P815" i="12" s="1"/>
  <c r="P814" i="12" a="1"/>
  <c r="P814" i="12" s="1"/>
  <c r="P813" i="12"/>
  <c r="P813" i="12" a="1"/>
  <c r="P812" i="12" a="1"/>
  <c r="P812" i="12" s="1"/>
  <c r="P811" i="12" a="1"/>
  <c r="P811" i="12" s="1"/>
  <c r="P810" i="12" a="1"/>
  <c r="P810" i="12" s="1"/>
  <c r="P809" i="12" a="1"/>
  <c r="P809" i="12" s="1"/>
  <c r="P808" i="12" a="1"/>
  <c r="P808" i="12" s="1"/>
  <c r="P807" i="12" a="1"/>
  <c r="P807" i="12" s="1"/>
  <c r="P806" i="12" a="1"/>
  <c r="P806" i="12" s="1"/>
  <c r="P805" i="12"/>
  <c r="P805" i="12" a="1"/>
  <c r="P804" i="12" a="1"/>
  <c r="P804" i="12" s="1"/>
  <c r="P803" i="12" a="1"/>
  <c r="P803" i="12" s="1"/>
  <c r="P802" i="12" a="1"/>
  <c r="P802" i="12" s="1"/>
  <c r="P801" i="12" a="1"/>
  <c r="P801" i="12" s="1"/>
  <c r="P800" i="12" a="1"/>
  <c r="P800" i="12" s="1"/>
  <c r="P799" i="12" a="1"/>
  <c r="P799" i="12" s="1"/>
  <c r="P798" i="12" a="1"/>
  <c r="P798" i="12" s="1"/>
  <c r="P797" i="12"/>
  <c r="P797" i="12" a="1"/>
  <c r="P796" i="12" a="1"/>
  <c r="P796" i="12" s="1"/>
  <c r="P795" i="12" a="1"/>
  <c r="P795" i="12" s="1"/>
  <c r="P794" i="12" a="1"/>
  <c r="P794" i="12" s="1"/>
  <c r="P793" i="12" a="1"/>
  <c r="P793" i="12" s="1"/>
  <c r="P792" i="12" a="1"/>
  <c r="P792" i="12" s="1"/>
  <c r="P791" i="12" a="1"/>
  <c r="P791" i="12" s="1"/>
  <c r="P790" i="12" a="1"/>
  <c r="P790" i="12" s="1"/>
  <c r="P789" i="12"/>
  <c r="P789" i="12" a="1"/>
  <c r="P788" i="12" a="1"/>
  <c r="P788" i="12" s="1"/>
  <c r="P787" i="12" a="1"/>
  <c r="P787" i="12" s="1"/>
  <c r="P786" i="12" a="1"/>
  <c r="P786" i="12" s="1"/>
  <c r="P785" i="12" a="1"/>
  <c r="P785" i="12" s="1"/>
  <c r="P784" i="12" a="1"/>
  <c r="P784" i="12" s="1"/>
  <c r="P783" i="12" a="1"/>
  <c r="P783" i="12" s="1"/>
  <c r="P782" i="12" a="1"/>
  <c r="P782" i="12" s="1"/>
  <c r="P781" i="12" a="1"/>
  <c r="P781" i="12" s="1"/>
  <c r="P780" i="12" a="1"/>
  <c r="P780" i="12" s="1"/>
  <c r="P779" i="12" a="1"/>
  <c r="P779" i="12" s="1"/>
  <c r="P778" i="12" a="1"/>
  <c r="P778" i="12" s="1"/>
  <c r="P777" i="12" a="1"/>
  <c r="P777" i="12" s="1"/>
  <c r="P776" i="12" a="1"/>
  <c r="P776" i="12" s="1"/>
  <c r="P775" i="12" a="1"/>
  <c r="P775" i="12" s="1"/>
  <c r="P774" i="12" a="1"/>
  <c r="P774" i="12" s="1"/>
  <c r="P773" i="12" a="1"/>
  <c r="P773" i="12" s="1"/>
  <c r="P772" i="12" a="1"/>
  <c r="P772" i="12" s="1"/>
  <c r="P771" i="12" a="1"/>
  <c r="P771" i="12" s="1"/>
  <c r="P770" i="12" a="1"/>
  <c r="P770" i="12" s="1"/>
  <c r="P769" i="12" a="1"/>
  <c r="P769" i="12" s="1"/>
  <c r="P768" i="12" a="1"/>
  <c r="P768" i="12" s="1"/>
  <c r="P767" i="12" a="1"/>
  <c r="P767" i="12" s="1"/>
  <c r="P766" i="12" a="1"/>
  <c r="P766" i="12" s="1"/>
  <c r="P765" i="12"/>
  <c r="P765" i="12" a="1"/>
  <c r="P764" i="12" a="1"/>
  <c r="P764" i="12" s="1"/>
  <c r="P763" i="12" a="1"/>
  <c r="P763" i="12" s="1"/>
  <c r="P762" i="12" a="1"/>
  <c r="P762" i="12" s="1"/>
  <c r="P761" i="12" a="1"/>
  <c r="P761" i="12" s="1"/>
  <c r="P760" i="12" a="1"/>
  <c r="P760" i="12" s="1"/>
  <c r="P759" i="12" a="1"/>
  <c r="P759" i="12" s="1"/>
  <c r="P758" i="12" a="1"/>
  <c r="P758" i="12" s="1"/>
  <c r="P757" i="12"/>
  <c r="P757" i="12" a="1"/>
  <c r="P756" i="12" a="1"/>
  <c r="P756" i="12" s="1"/>
  <c r="P755" i="12" a="1"/>
  <c r="P755" i="12" s="1"/>
  <c r="P754" i="12" a="1"/>
  <c r="P754" i="12" s="1"/>
  <c r="P753" i="12" a="1"/>
  <c r="P753" i="12" s="1"/>
  <c r="P752" i="12" a="1"/>
  <c r="P752" i="12" s="1"/>
  <c r="P751" i="12" a="1"/>
  <c r="P751" i="12" s="1"/>
  <c r="P750" i="12" a="1"/>
  <c r="P750" i="12" s="1"/>
  <c r="P749" i="12" a="1"/>
  <c r="P749" i="12" s="1"/>
  <c r="P748" i="12" a="1"/>
  <c r="P748" i="12" s="1"/>
  <c r="P747" i="12" a="1"/>
  <c r="P747" i="12" s="1"/>
  <c r="P746" i="12" a="1"/>
  <c r="P746" i="12" s="1"/>
  <c r="P745" i="12" a="1"/>
  <c r="P745" i="12" s="1"/>
  <c r="P744" i="12" a="1"/>
  <c r="P744" i="12" s="1"/>
  <c r="P743" i="12" a="1"/>
  <c r="P743" i="12" s="1"/>
  <c r="P742" i="12" a="1"/>
  <c r="P742" i="12" s="1"/>
  <c r="P741" i="12" a="1"/>
  <c r="P741" i="12" s="1"/>
  <c r="P740" i="12" a="1"/>
  <c r="P740" i="12" s="1"/>
  <c r="P739" i="12" a="1"/>
  <c r="P739" i="12" s="1"/>
  <c r="P738" i="12" a="1"/>
  <c r="P738" i="12" s="1"/>
  <c r="P737" i="12" a="1"/>
  <c r="P737" i="12" s="1"/>
  <c r="P736" i="12" a="1"/>
  <c r="P736" i="12" s="1"/>
  <c r="P735" i="12" a="1"/>
  <c r="P735" i="12" s="1"/>
  <c r="P734" i="12" a="1"/>
  <c r="P734" i="12" s="1"/>
  <c r="P733" i="12"/>
  <c r="P733" i="12" a="1"/>
  <c r="P732" i="12" a="1"/>
  <c r="P732" i="12" s="1"/>
  <c r="P731" i="12" a="1"/>
  <c r="P731" i="12" s="1"/>
  <c r="P730" i="12" a="1"/>
  <c r="P730" i="12" s="1"/>
  <c r="P729" i="12" a="1"/>
  <c r="P729" i="12" s="1"/>
  <c r="P728" i="12" a="1"/>
  <c r="P728" i="12" s="1"/>
  <c r="P727" i="12" a="1"/>
  <c r="P727" i="12" s="1"/>
  <c r="P726" i="12" a="1"/>
  <c r="P726" i="12" s="1"/>
  <c r="P725" i="12"/>
  <c r="P725" i="12" a="1"/>
  <c r="P724" i="12" a="1"/>
  <c r="P724" i="12" s="1"/>
  <c r="P723" i="12" a="1"/>
  <c r="P723" i="12" s="1"/>
  <c r="P722" i="12" a="1"/>
  <c r="P722" i="12" s="1"/>
  <c r="P721" i="12" a="1"/>
  <c r="P721" i="12" s="1"/>
  <c r="P720" i="12" a="1"/>
  <c r="P720" i="12" s="1"/>
  <c r="P719" i="12" a="1"/>
  <c r="P719" i="12" s="1"/>
  <c r="P718" i="12" a="1"/>
  <c r="P718" i="12" s="1"/>
  <c r="P717" i="12" a="1"/>
  <c r="P717" i="12" s="1"/>
  <c r="P716" i="12" a="1"/>
  <c r="P716" i="12" s="1"/>
  <c r="P715" i="12" a="1"/>
  <c r="P715" i="12" s="1"/>
  <c r="P714" i="12" a="1"/>
  <c r="P714" i="12" s="1"/>
  <c r="P713" i="12" a="1"/>
  <c r="P713" i="12" s="1"/>
  <c r="P712" i="12" a="1"/>
  <c r="P712" i="12" s="1"/>
  <c r="P711" i="12" a="1"/>
  <c r="P711" i="12" s="1"/>
  <c r="P710" i="12" a="1"/>
  <c r="P710" i="12" s="1"/>
  <c r="P709" i="12" a="1"/>
  <c r="P709" i="12" s="1"/>
  <c r="P708" i="12" a="1"/>
  <c r="P708" i="12" s="1"/>
  <c r="P707" i="12" a="1"/>
  <c r="P707" i="12" s="1"/>
  <c r="P706" i="12" a="1"/>
  <c r="P706" i="12" s="1"/>
  <c r="P705" i="12" a="1"/>
  <c r="P705" i="12" s="1"/>
  <c r="P704" i="12" a="1"/>
  <c r="P704" i="12" s="1"/>
  <c r="P703" i="12" a="1"/>
  <c r="P703" i="12" s="1"/>
  <c r="P702" i="12" a="1"/>
  <c r="P702" i="12" s="1"/>
  <c r="P701" i="12"/>
  <c r="P701" i="12" a="1"/>
  <c r="P700" i="12" a="1"/>
  <c r="P700" i="12" s="1"/>
  <c r="P699" i="12" a="1"/>
  <c r="P699" i="12" s="1"/>
  <c r="P698" i="12" a="1"/>
  <c r="P698" i="12" s="1"/>
  <c r="P697" i="12" a="1"/>
  <c r="P697" i="12" s="1"/>
  <c r="P696" i="12" a="1"/>
  <c r="P696" i="12" s="1"/>
  <c r="P695" i="12" a="1"/>
  <c r="P695" i="12" s="1"/>
  <c r="P694" i="12" a="1"/>
  <c r="P694" i="12" s="1"/>
  <c r="P693" i="12"/>
  <c r="P693" i="12" a="1"/>
  <c r="P692" i="12" a="1"/>
  <c r="P692" i="12" s="1"/>
  <c r="P691" i="12" a="1"/>
  <c r="P691" i="12" s="1"/>
  <c r="P690" i="12" a="1"/>
  <c r="P690" i="12" s="1"/>
  <c r="P689" i="12" a="1"/>
  <c r="P689" i="12" s="1"/>
  <c r="P688" i="12" a="1"/>
  <c r="P688" i="12" s="1"/>
  <c r="P687" i="12" a="1"/>
  <c r="P687" i="12" s="1"/>
  <c r="P686" i="12" a="1"/>
  <c r="P686" i="12" s="1"/>
  <c r="P685" i="12" a="1"/>
  <c r="P685" i="12" s="1"/>
  <c r="P684" i="12" a="1"/>
  <c r="P684" i="12" s="1"/>
  <c r="P683" i="12" a="1"/>
  <c r="P683" i="12" s="1"/>
  <c r="P682" i="12" a="1"/>
  <c r="P682" i="12" s="1"/>
  <c r="P681" i="12" a="1"/>
  <c r="P681" i="12" s="1"/>
  <c r="P680" i="12" a="1"/>
  <c r="P680" i="12" s="1"/>
  <c r="P679" i="12" a="1"/>
  <c r="P679" i="12" s="1"/>
  <c r="P678" i="12" a="1"/>
  <c r="P678" i="12" s="1"/>
  <c r="P677" i="12"/>
  <c r="P677" i="12" a="1"/>
  <c r="P676" i="12" a="1"/>
  <c r="P676" i="12" s="1"/>
  <c r="P675" i="12" a="1"/>
  <c r="P675" i="12" s="1"/>
  <c r="P674" i="12" a="1"/>
  <c r="P674" i="12" s="1"/>
  <c r="P673" i="12" a="1"/>
  <c r="P673" i="12" s="1"/>
  <c r="P672" i="12" a="1"/>
  <c r="P672" i="12" s="1"/>
  <c r="P671" i="12" a="1"/>
  <c r="P671" i="12" s="1"/>
  <c r="P670" i="12" a="1"/>
  <c r="P670" i="12" s="1"/>
  <c r="P669" i="12" a="1"/>
  <c r="P669" i="12" s="1"/>
  <c r="P668" i="12" a="1"/>
  <c r="P668" i="12" s="1"/>
  <c r="P667" i="12" a="1"/>
  <c r="P667" i="12" s="1"/>
  <c r="P666" i="12" a="1"/>
  <c r="P666" i="12" s="1"/>
  <c r="P665" i="12" a="1"/>
  <c r="P665" i="12" s="1"/>
  <c r="P664" i="12" a="1"/>
  <c r="P664" i="12" s="1"/>
  <c r="P663" i="12" a="1"/>
  <c r="P663" i="12" s="1"/>
  <c r="P662" i="12" a="1"/>
  <c r="P662" i="12" s="1"/>
  <c r="P661" i="12"/>
  <c r="P661" i="12" a="1"/>
  <c r="P660" i="12" a="1"/>
  <c r="P660" i="12" s="1"/>
  <c r="P659" i="12" a="1"/>
  <c r="P659" i="12" s="1"/>
  <c r="P658" i="12" a="1"/>
  <c r="P658" i="12" s="1"/>
  <c r="P657" i="12" a="1"/>
  <c r="P657" i="12" s="1"/>
  <c r="P656" i="12" a="1"/>
  <c r="P656" i="12" s="1"/>
  <c r="P655" i="12" a="1"/>
  <c r="P655" i="12" s="1"/>
  <c r="P654" i="12" a="1"/>
  <c r="P654" i="12" s="1"/>
  <c r="P653" i="12" a="1"/>
  <c r="P653" i="12" s="1"/>
  <c r="P652" i="12" a="1"/>
  <c r="P652" i="12" s="1"/>
  <c r="P651" i="12" a="1"/>
  <c r="P651" i="12" s="1"/>
  <c r="P650" i="12" a="1"/>
  <c r="P650" i="12" s="1"/>
  <c r="P649" i="12" a="1"/>
  <c r="P649" i="12" s="1"/>
  <c r="P648" i="12" a="1"/>
  <c r="P648" i="12" s="1"/>
  <c r="P647" i="12" a="1"/>
  <c r="P647" i="12" s="1"/>
  <c r="P646" i="12" a="1"/>
  <c r="P646" i="12" s="1"/>
  <c r="P645" i="12" a="1"/>
  <c r="P645" i="12" s="1"/>
  <c r="P644" i="12" a="1"/>
  <c r="P644" i="12" s="1"/>
  <c r="P643" i="12" a="1"/>
  <c r="P643" i="12" s="1"/>
  <c r="P642" i="12" a="1"/>
  <c r="P642" i="12" s="1"/>
  <c r="P641" i="12" a="1"/>
  <c r="P641" i="12" s="1"/>
  <c r="P640" i="12" a="1"/>
  <c r="P640" i="12" s="1"/>
  <c r="P639" i="12" a="1"/>
  <c r="P639" i="12" s="1"/>
  <c r="P638" i="12" a="1"/>
  <c r="P638" i="12" s="1"/>
  <c r="P637" i="12" a="1"/>
  <c r="P637" i="12" s="1"/>
  <c r="P636" i="12" a="1"/>
  <c r="P636" i="12" s="1"/>
  <c r="P635" i="12" a="1"/>
  <c r="P635" i="12" s="1"/>
  <c r="P634" i="12" a="1"/>
  <c r="P634" i="12" s="1"/>
  <c r="P633" i="12" a="1"/>
  <c r="P633" i="12" s="1"/>
  <c r="P632" i="12" a="1"/>
  <c r="P632" i="12" s="1"/>
  <c r="P631" i="12" a="1"/>
  <c r="P631" i="12" s="1"/>
  <c r="P630" i="12" a="1"/>
  <c r="P630" i="12" s="1"/>
  <c r="P629" i="12" a="1"/>
  <c r="P629" i="12" s="1"/>
  <c r="P628" i="12" a="1"/>
  <c r="P628" i="12" s="1"/>
  <c r="P627" i="12" a="1"/>
  <c r="P627" i="12" s="1"/>
  <c r="P626" i="12" a="1"/>
  <c r="P626" i="12" s="1"/>
  <c r="P625" i="12" a="1"/>
  <c r="P625" i="12" s="1"/>
  <c r="P624" i="12" a="1"/>
  <c r="P624" i="12" s="1"/>
  <c r="P623" i="12" a="1"/>
  <c r="P623" i="12" s="1"/>
  <c r="P622" i="12" a="1"/>
  <c r="P622" i="12" s="1"/>
  <c r="P621" i="12" a="1"/>
  <c r="P621" i="12" s="1"/>
  <c r="P620" i="12" a="1"/>
  <c r="P620" i="12" s="1"/>
  <c r="P619" i="12" a="1"/>
  <c r="P619" i="12" s="1"/>
  <c r="P618" i="12" a="1"/>
  <c r="P618" i="12" s="1"/>
  <c r="P617" i="12" a="1"/>
  <c r="P617" i="12" s="1"/>
  <c r="P616" i="12" a="1"/>
  <c r="P616" i="12" s="1"/>
  <c r="P615" i="12" a="1"/>
  <c r="P615" i="12" s="1"/>
  <c r="P614" i="12" a="1"/>
  <c r="P614" i="12" s="1"/>
  <c r="P613" i="12" a="1"/>
  <c r="P613" i="12" s="1"/>
  <c r="P612" i="12" a="1"/>
  <c r="P612" i="12" s="1"/>
  <c r="P611" i="12" a="1"/>
  <c r="P611" i="12" s="1"/>
  <c r="P610" i="12" a="1"/>
  <c r="P610" i="12" s="1"/>
  <c r="P609" i="12" a="1"/>
  <c r="P609" i="12" s="1"/>
  <c r="P608" i="12" a="1"/>
  <c r="P608" i="12" s="1"/>
  <c r="P607" i="12" a="1"/>
  <c r="P607" i="12" s="1"/>
  <c r="P606" i="12" a="1"/>
  <c r="P606" i="12" s="1"/>
  <c r="P605" i="12" a="1"/>
  <c r="P605" i="12" s="1"/>
  <c r="P604" i="12" a="1"/>
  <c r="P604" i="12" s="1"/>
  <c r="P603" i="12" a="1"/>
  <c r="P603" i="12" s="1"/>
  <c r="P602" i="12" a="1"/>
  <c r="P602" i="12" s="1"/>
  <c r="P601" i="12" a="1"/>
  <c r="P601" i="12" s="1"/>
  <c r="P600" i="12" a="1"/>
  <c r="P600" i="12" s="1"/>
  <c r="P599" i="12" a="1"/>
  <c r="P599" i="12" s="1"/>
  <c r="P598" i="12" a="1"/>
  <c r="P598" i="12" s="1"/>
  <c r="P597" i="12" a="1"/>
  <c r="P597" i="12" s="1"/>
  <c r="P596" i="12" a="1"/>
  <c r="P596" i="12" s="1"/>
  <c r="P595" i="12" a="1"/>
  <c r="P595" i="12" s="1"/>
  <c r="P594" i="12" a="1"/>
  <c r="P594" i="12" s="1"/>
  <c r="P593" i="12" a="1"/>
  <c r="P593" i="12" s="1"/>
  <c r="P592" i="12" a="1"/>
  <c r="P592" i="12" s="1"/>
  <c r="P591" i="12" a="1"/>
  <c r="P591" i="12" s="1"/>
  <c r="P590" i="12" a="1"/>
  <c r="P590" i="12" s="1"/>
  <c r="P589" i="12" a="1"/>
  <c r="P589" i="12" s="1"/>
  <c r="P588" i="12" a="1"/>
  <c r="P588" i="12" s="1"/>
  <c r="P587" i="12" a="1"/>
  <c r="P587" i="12" s="1"/>
  <c r="P586" i="12" a="1"/>
  <c r="P586" i="12" s="1"/>
  <c r="P585" i="12" a="1"/>
  <c r="P585" i="12" s="1"/>
  <c r="P584" i="12" a="1"/>
  <c r="P584" i="12" s="1"/>
  <c r="P583" i="12" a="1"/>
  <c r="P583" i="12" s="1"/>
  <c r="P582" i="12" a="1"/>
  <c r="P582" i="12" s="1"/>
  <c r="P581" i="12" a="1"/>
  <c r="P581" i="12" s="1"/>
  <c r="P580" i="12" a="1"/>
  <c r="P580" i="12" s="1"/>
  <c r="P579" i="12" a="1"/>
  <c r="P579" i="12" s="1"/>
  <c r="P578" i="12" a="1"/>
  <c r="P578" i="12" s="1"/>
  <c r="P577" i="12" a="1"/>
  <c r="P577" i="12" s="1"/>
  <c r="P576" i="12" a="1"/>
  <c r="P576" i="12" s="1"/>
  <c r="P575" i="12" a="1"/>
  <c r="P575" i="12" s="1"/>
  <c r="P574" i="12" a="1"/>
  <c r="P574" i="12" s="1"/>
  <c r="P573" i="12" a="1"/>
  <c r="P573" i="12" s="1"/>
  <c r="P572" i="12" a="1"/>
  <c r="P572" i="12" s="1"/>
  <c r="P571" i="12" a="1"/>
  <c r="P571" i="12" s="1"/>
  <c r="P570" i="12" a="1"/>
  <c r="P570" i="12" s="1"/>
  <c r="P569" i="12" a="1"/>
  <c r="P569" i="12" s="1"/>
  <c r="P568" i="12" a="1"/>
  <c r="P568" i="12" s="1"/>
  <c r="P567" i="12" a="1"/>
  <c r="P567" i="12" s="1"/>
  <c r="P566" i="12" a="1"/>
  <c r="P566" i="12" s="1"/>
  <c r="P565" i="12" a="1"/>
  <c r="P565" i="12" s="1"/>
  <c r="P564" i="12" a="1"/>
  <c r="P564" i="12" s="1"/>
  <c r="P563" i="12" a="1"/>
  <c r="P563" i="12" s="1"/>
  <c r="P562" i="12" a="1"/>
  <c r="P562" i="12" s="1"/>
  <c r="P561" i="12" a="1"/>
  <c r="P561" i="12" s="1"/>
  <c r="P560" i="12" a="1"/>
  <c r="P560" i="12" s="1"/>
  <c r="P559" i="12" a="1"/>
  <c r="P559" i="12" s="1"/>
  <c r="P558" i="12" a="1"/>
  <c r="P558" i="12" s="1"/>
  <c r="P557" i="12" a="1"/>
  <c r="P557" i="12" s="1"/>
  <c r="P556" i="12" a="1"/>
  <c r="P556" i="12" s="1"/>
  <c r="P555" i="12" a="1"/>
  <c r="P555" i="12" s="1"/>
  <c r="P554" i="12" a="1"/>
  <c r="P554" i="12" s="1"/>
  <c r="P553" i="12" a="1"/>
  <c r="P553" i="12" s="1"/>
  <c r="P552" i="12" a="1"/>
  <c r="P552" i="12" s="1"/>
  <c r="P551" i="12" a="1"/>
  <c r="P551" i="12" s="1"/>
  <c r="P550" i="12" a="1"/>
  <c r="P550" i="12" s="1"/>
  <c r="P549" i="12" a="1"/>
  <c r="P549" i="12" s="1"/>
  <c r="P548" i="12" a="1"/>
  <c r="P548" i="12" s="1"/>
  <c r="P547" i="12" a="1"/>
  <c r="P547" i="12" s="1"/>
  <c r="P546" i="12" a="1"/>
  <c r="P546" i="12" s="1"/>
  <c r="P545" i="12" a="1"/>
  <c r="P545" i="12" s="1"/>
  <c r="P544" i="12" a="1"/>
  <c r="P544" i="12" s="1"/>
  <c r="P543" i="12" a="1"/>
  <c r="P543" i="12" s="1"/>
  <c r="P542" i="12" a="1"/>
  <c r="P542" i="12" s="1"/>
  <c r="P541" i="12" a="1"/>
  <c r="P541" i="12" s="1"/>
  <c r="P540" i="12" a="1"/>
  <c r="P540" i="12" s="1"/>
  <c r="P539" i="12" a="1"/>
  <c r="P539" i="12" s="1"/>
  <c r="P538" i="12" a="1"/>
  <c r="P538" i="12" s="1"/>
  <c r="P537" i="12" a="1"/>
  <c r="P537" i="12" s="1"/>
  <c r="P536" i="12" a="1"/>
  <c r="P536" i="12" s="1"/>
  <c r="P535" i="12" a="1"/>
  <c r="P535" i="12" s="1"/>
  <c r="P534" i="12" a="1"/>
  <c r="P534" i="12" s="1"/>
  <c r="P533" i="12" a="1"/>
  <c r="P533" i="12" s="1"/>
  <c r="P532" i="12" a="1"/>
  <c r="P532" i="12" s="1"/>
  <c r="P531" i="12" a="1"/>
  <c r="P531" i="12" s="1"/>
  <c r="P530" i="12" a="1"/>
  <c r="P530" i="12" s="1"/>
  <c r="P529" i="12" a="1"/>
  <c r="P529" i="12" s="1"/>
  <c r="P528" i="12" a="1"/>
  <c r="P528" i="12" s="1"/>
  <c r="P527" i="12" a="1"/>
  <c r="P527" i="12" s="1"/>
  <c r="P526" i="12" a="1"/>
  <c r="P526" i="12" s="1"/>
  <c r="P525" i="12" a="1"/>
  <c r="P525" i="12" s="1"/>
  <c r="P524" i="12" a="1"/>
  <c r="P524" i="12" s="1"/>
  <c r="P523" i="12" a="1"/>
  <c r="P523" i="12" s="1"/>
  <c r="P522" i="12" a="1"/>
  <c r="P522" i="12" s="1"/>
  <c r="P521" i="12" a="1"/>
  <c r="P521" i="12" s="1"/>
  <c r="P520" i="12" a="1"/>
  <c r="P520" i="12" s="1"/>
  <c r="P519" i="12" a="1"/>
  <c r="P519" i="12" s="1"/>
  <c r="P518" i="12" a="1"/>
  <c r="P518" i="12" s="1"/>
  <c r="P517" i="12" a="1"/>
  <c r="P517" i="12" s="1"/>
  <c r="P516" i="12" a="1"/>
  <c r="P516" i="12" s="1"/>
  <c r="P515" i="12" a="1"/>
  <c r="P515" i="12" s="1"/>
  <c r="P514" i="12" a="1"/>
  <c r="P514" i="12" s="1"/>
  <c r="P513" i="12" a="1"/>
  <c r="P513" i="12" s="1"/>
  <c r="P512" i="12" a="1"/>
  <c r="P512" i="12" s="1"/>
  <c r="P511" i="12" a="1"/>
  <c r="P511" i="12" s="1"/>
  <c r="P510" i="12" a="1"/>
  <c r="P510" i="12" s="1"/>
  <c r="P509" i="12" a="1"/>
  <c r="P509" i="12" s="1"/>
  <c r="P508" i="12" a="1"/>
  <c r="P508" i="12" s="1"/>
  <c r="P507" i="12" a="1"/>
  <c r="P507" i="12" s="1"/>
  <c r="P506" i="12" a="1"/>
  <c r="P506" i="12" s="1"/>
  <c r="P505" i="12" a="1"/>
  <c r="P505" i="12" s="1"/>
  <c r="P504" i="12" a="1"/>
  <c r="P504" i="12" s="1"/>
  <c r="P503" i="12" a="1"/>
  <c r="P503" i="12" s="1"/>
  <c r="P502" i="12" a="1"/>
  <c r="P502" i="12" s="1"/>
  <c r="P501" i="12" a="1"/>
  <c r="P501" i="12" s="1"/>
  <c r="P500" i="12" a="1"/>
  <c r="P500" i="12" s="1"/>
  <c r="P499" i="12" a="1"/>
  <c r="P499" i="12" s="1"/>
  <c r="P498" i="12" a="1"/>
  <c r="P498" i="12" s="1"/>
  <c r="P497" i="12" a="1"/>
  <c r="P497" i="12" s="1"/>
  <c r="P496" i="12" a="1"/>
  <c r="P496" i="12" s="1"/>
  <c r="P495" i="12" a="1"/>
  <c r="P495" i="12" s="1"/>
  <c r="P494" i="12" a="1"/>
  <c r="P494" i="12" s="1"/>
  <c r="P493" i="12" a="1"/>
  <c r="P493" i="12" s="1"/>
  <c r="P492" i="12" a="1"/>
  <c r="P492" i="12" s="1"/>
  <c r="P491" i="12" a="1"/>
  <c r="P491" i="12" s="1"/>
  <c r="P490" i="12" a="1"/>
  <c r="P490" i="12" s="1"/>
  <c r="P489" i="12" a="1"/>
  <c r="P489" i="12" s="1"/>
  <c r="P488" i="12"/>
  <c r="P488" i="12" a="1"/>
  <c r="P487" i="12" a="1"/>
  <c r="P487" i="12" s="1"/>
  <c r="P486" i="12" a="1"/>
  <c r="P486" i="12" s="1"/>
  <c r="P485" i="12" a="1"/>
  <c r="P485" i="12" s="1"/>
  <c r="P484" i="12"/>
  <c r="P484" i="12" a="1"/>
  <c r="P483" i="12" a="1"/>
  <c r="P483" i="12" s="1"/>
  <c r="P482" i="12" a="1"/>
  <c r="P482" i="12" s="1"/>
  <c r="P481" i="12" a="1"/>
  <c r="P481" i="12" s="1"/>
  <c r="P480" i="12" a="1"/>
  <c r="P480" i="12" s="1"/>
  <c r="P479" i="12" a="1"/>
  <c r="P479" i="12" s="1"/>
  <c r="P478" i="12"/>
  <c r="P478" i="12" a="1"/>
  <c r="P477" i="12" a="1"/>
  <c r="P477" i="12" s="1"/>
  <c r="P476" i="12" a="1"/>
  <c r="P476" i="12" s="1"/>
  <c r="P475" i="12" a="1"/>
  <c r="P475" i="12" s="1"/>
  <c r="P474" i="12" a="1"/>
  <c r="P474" i="12" s="1"/>
  <c r="P473" i="12" a="1"/>
  <c r="P473" i="12" s="1"/>
  <c r="P472" i="12"/>
  <c r="P472" i="12" a="1"/>
  <c r="P471" i="12" a="1"/>
  <c r="P471" i="12" s="1"/>
  <c r="P470" i="12" a="1"/>
  <c r="P470" i="12" s="1"/>
  <c r="P469" i="12" a="1"/>
  <c r="P469" i="12" s="1"/>
  <c r="P468" i="12"/>
  <c r="P468" i="12" a="1"/>
  <c r="P467" i="12" a="1"/>
  <c r="P467" i="12" s="1"/>
  <c r="P466" i="12" a="1"/>
  <c r="P466" i="12" s="1"/>
  <c r="P465" i="12" a="1"/>
  <c r="P465" i="12" s="1"/>
  <c r="P464" i="12" a="1"/>
  <c r="P464" i="12" s="1"/>
  <c r="P463" i="12" a="1"/>
  <c r="P463" i="12" s="1"/>
  <c r="P462" i="12"/>
  <c r="P462" i="12" a="1"/>
  <c r="P461" i="12" a="1"/>
  <c r="P461" i="12" s="1"/>
  <c r="P460" i="12" a="1"/>
  <c r="P460" i="12" s="1"/>
  <c r="P459" i="12" a="1"/>
  <c r="P459" i="12" s="1"/>
  <c r="P458" i="12" a="1"/>
  <c r="P458" i="12" s="1"/>
  <c r="P457" i="12" a="1"/>
  <c r="P457" i="12" s="1"/>
  <c r="P456" i="12"/>
  <c r="P456" i="12" a="1"/>
  <c r="P455" i="12" a="1"/>
  <c r="P455" i="12" s="1"/>
  <c r="P454" i="12" a="1"/>
  <c r="P454" i="12" s="1"/>
  <c r="P453" i="12" a="1"/>
  <c r="P453" i="12" s="1"/>
  <c r="P452" i="12"/>
  <c r="P452" i="12" a="1"/>
  <c r="P451" i="12" a="1"/>
  <c r="P451" i="12" s="1"/>
  <c r="P450" i="12" a="1"/>
  <c r="P450" i="12" s="1"/>
  <c r="P449" i="12" a="1"/>
  <c r="P449" i="12" s="1"/>
  <c r="P448" i="12" a="1"/>
  <c r="P448" i="12" s="1"/>
  <c r="P447" i="12" a="1"/>
  <c r="P447" i="12" s="1"/>
  <c r="P446" i="12"/>
  <c r="P446" i="12" a="1"/>
  <c r="P445" i="12" a="1"/>
  <c r="P445" i="12" s="1"/>
  <c r="P444" i="12" a="1"/>
  <c r="P444" i="12" s="1"/>
  <c r="P443" i="12" a="1"/>
  <c r="P443" i="12" s="1"/>
  <c r="P442" i="12" a="1"/>
  <c r="P442" i="12" s="1"/>
  <c r="P441" i="12" a="1"/>
  <c r="P441" i="12" s="1"/>
  <c r="P440" i="12"/>
  <c r="P440" i="12" a="1"/>
  <c r="P439" i="12" a="1"/>
  <c r="P439" i="12" s="1"/>
  <c r="P438" i="12" a="1"/>
  <c r="P438" i="12" s="1"/>
  <c r="P437" i="12" a="1"/>
  <c r="P437" i="12" s="1"/>
  <c r="P436" i="12"/>
  <c r="P436" i="12" a="1"/>
  <c r="P435" i="12" a="1"/>
  <c r="P435" i="12" s="1"/>
  <c r="P434" i="12" a="1"/>
  <c r="P434" i="12" s="1"/>
  <c r="P433" i="12" a="1"/>
  <c r="P433" i="12" s="1"/>
  <c r="P432" i="12" a="1"/>
  <c r="P432" i="12" s="1"/>
  <c r="P431" i="12" a="1"/>
  <c r="P431" i="12" s="1"/>
  <c r="P430" i="12"/>
  <c r="P430" i="12" a="1"/>
  <c r="P429" i="12" a="1"/>
  <c r="P429" i="12" s="1"/>
  <c r="P428" i="12" a="1"/>
  <c r="P428" i="12" s="1"/>
  <c r="P427" i="12" a="1"/>
  <c r="P427" i="12" s="1"/>
  <c r="P426" i="12" a="1"/>
  <c r="P426" i="12" s="1"/>
  <c r="P425" i="12" a="1"/>
  <c r="P425" i="12" s="1"/>
  <c r="P424" i="12"/>
  <c r="P424" i="12" a="1"/>
  <c r="P423" i="12" a="1"/>
  <c r="P423" i="12" s="1"/>
  <c r="P422" i="12" a="1"/>
  <c r="P422" i="12" s="1"/>
  <c r="P421" i="12" a="1"/>
  <c r="P421" i="12" s="1"/>
  <c r="P420" i="12"/>
  <c r="P420" i="12" a="1"/>
  <c r="P419" i="12" a="1"/>
  <c r="P419" i="12" s="1"/>
  <c r="P418" i="12" a="1"/>
  <c r="P418" i="12" s="1"/>
  <c r="P417" i="12" a="1"/>
  <c r="P417" i="12" s="1"/>
  <c r="P416" i="12" a="1"/>
  <c r="P416" i="12" s="1"/>
  <c r="P415" i="12" a="1"/>
  <c r="P415" i="12" s="1"/>
  <c r="P414" i="12"/>
  <c r="P414" i="12" a="1"/>
  <c r="P413" i="12" a="1"/>
  <c r="P413" i="12" s="1"/>
  <c r="P412" i="12" a="1"/>
  <c r="P412" i="12" s="1"/>
  <c r="P411" i="12" a="1"/>
  <c r="P411" i="12" s="1"/>
  <c r="P410" i="12" a="1"/>
  <c r="P410" i="12" s="1"/>
  <c r="P409" i="12" a="1"/>
  <c r="P409" i="12" s="1"/>
  <c r="P408" i="12"/>
  <c r="P408" i="12" a="1"/>
  <c r="P407" i="12" a="1"/>
  <c r="P407" i="12" s="1"/>
  <c r="P406" i="12" a="1"/>
  <c r="P406" i="12" s="1"/>
  <c r="P405" i="12" a="1"/>
  <c r="P405" i="12" s="1"/>
  <c r="P404" i="12"/>
  <c r="P404" i="12" a="1"/>
  <c r="P403" i="12" a="1"/>
  <c r="P403" i="12" s="1"/>
  <c r="P402" i="12" a="1"/>
  <c r="P402" i="12" s="1"/>
  <c r="P401" i="12" a="1"/>
  <c r="P401" i="12" s="1"/>
  <c r="P400" i="12" a="1"/>
  <c r="P400" i="12" s="1"/>
  <c r="P399" i="12" a="1"/>
  <c r="P399" i="12" s="1"/>
  <c r="P398" i="12"/>
  <c r="P398" i="12" a="1"/>
  <c r="P397" i="12" a="1"/>
  <c r="P397" i="12" s="1"/>
  <c r="P396" i="12" a="1"/>
  <c r="P396" i="12" s="1"/>
  <c r="P395" i="12" a="1"/>
  <c r="P395" i="12" s="1"/>
  <c r="P394" i="12" a="1"/>
  <c r="P394" i="12" s="1"/>
  <c r="P393" i="12" a="1"/>
  <c r="P393" i="12" s="1"/>
  <c r="P392" i="12"/>
  <c r="P392" i="12" a="1"/>
  <c r="P391" i="12" a="1"/>
  <c r="P391" i="12" s="1"/>
  <c r="P390" i="12" a="1"/>
  <c r="P390" i="12" s="1"/>
  <c r="P389" i="12" a="1"/>
  <c r="P389" i="12" s="1"/>
  <c r="P388" i="12"/>
  <c r="P388" i="12" a="1"/>
  <c r="P387" i="12" a="1"/>
  <c r="P387" i="12" s="1"/>
  <c r="P386" i="12" a="1"/>
  <c r="P386" i="12" s="1"/>
  <c r="P385" i="12" a="1"/>
  <c r="P385" i="12" s="1"/>
  <c r="P384" i="12" a="1"/>
  <c r="P384" i="12" s="1"/>
  <c r="P383" i="12" a="1"/>
  <c r="P383" i="12" s="1"/>
  <c r="P382" i="12"/>
  <c r="P382" i="12" a="1"/>
  <c r="P381" i="12" a="1"/>
  <c r="P381" i="12" s="1"/>
  <c r="P380" i="12" a="1"/>
  <c r="P380" i="12" s="1"/>
  <c r="P379" i="12" a="1"/>
  <c r="P379" i="12" s="1"/>
  <c r="P378" i="12" a="1"/>
  <c r="P378" i="12" s="1"/>
  <c r="P377" i="12" a="1"/>
  <c r="P377" i="12" s="1"/>
  <c r="P376" i="12"/>
  <c r="P376" i="12" a="1"/>
  <c r="P375" i="12" a="1"/>
  <c r="P375" i="12" s="1"/>
  <c r="P374" i="12" a="1"/>
  <c r="P374" i="12" s="1"/>
  <c r="P373" i="12" a="1"/>
  <c r="P373" i="12" s="1"/>
  <c r="P372" i="12"/>
  <c r="P372" i="12" a="1"/>
  <c r="P371" i="12" a="1"/>
  <c r="P371" i="12" s="1"/>
  <c r="P370" i="12" a="1"/>
  <c r="P370" i="12" s="1"/>
  <c r="P369" i="12" a="1"/>
  <c r="P369" i="12" s="1"/>
  <c r="P368" i="12" a="1"/>
  <c r="P368" i="12" s="1"/>
  <c r="P367" i="12" a="1"/>
  <c r="P367" i="12" s="1"/>
  <c r="P366" i="12"/>
  <c r="P366" i="12" a="1"/>
  <c r="P365" i="12" a="1"/>
  <c r="P365" i="12" s="1"/>
  <c r="P364" i="12" a="1"/>
  <c r="P364" i="12" s="1"/>
  <c r="P363" i="12" a="1"/>
  <c r="P363" i="12" s="1"/>
  <c r="P362" i="12" a="1"/>
  <c r="P362" i="12" s="1"/>
  <c r="P361" i="12" a="1"/>
  <c r="P361" i="12" s="1"/>
  <c r="P360" i="12"/>
  <c r="P360" i="12" a="1"/>
  <c r="P359" i="12" a="1"/>
  <c r="P359" i="12" s="1"/>
  <c r="P358" i="12" a="1"/>
  <c r="P358" i="12" s="1"/>
  <c r="P357" i="12" a="1"/>
  <c r="P357" i="12" s="1"/>
  <c r="P356" i="12"/>
  <c r="P356" i="12" a="1"/>
  <c r="P355" i="12" a="1"/>
  <c r="P355" i="12" s="1"/>
  <c r="P354" i="12" a="1"/>
  <c r="P354" i="12" s="1"/>
  <c r="P353" i="12" a="1"/>
  <c r="P353" i="12" s="1"/>
  <c r="P352" i="12" a="1"/>
  <c r="P352" i="12" s="1"/>
  <c r="P351" i="12" a="1"/>
  <c r="P351" i="12" s="1"/>
  <c r="P350" i="12"/>
  <c r="P350" i="12" a="1"/>
  <c r="P349" i="12" a="1"/>
  <c r="P349" i="12" s="1"/>
  <c r="P348" i="12" a="1"/>
  <c r="P348" i="12" s="1"/>
  <c r="P347" i="12" a="1"/>
  <c r="P347" i="12" s="1"/>
  <c r="P346" i="12" a="1"/>
  <c r="P346" i="12" s="1"/>
  <c r="P345" i="12" a="1"/>
  <c r="P345" i="12" s="1"/>
  <c r="P344" i="12"/>
  <c r="P344" i="12" a="1"/>
  <c r="P343" i="12" a="1"/>
  <c r="P343" i="12" s="1"/>
  <c r="P342" i="12" a="1"/>
  <c r="P342" i="12" s="1"/>
  <c r="P341" i="12" a="1"/>
  <c r="P341" i="12" s="1"/>
  <c r="P340" i="12"/>
  <c r="P340" i="12" a="1"/>
  <c r="P339" i="12" a="1"/>
  <c r="P339" i="12" s="1"/>
  <c r="P338" i="12" a="1"/>
  <c r="P338" i="12" s="1"/>
  <c r="P337" i="12" a="1"/>
  <c r="P337" i="12" s="1"/>
  <c r="Q336" i="12" a="1"/>
  <c r="Q336" i="12" s="1"/>
  <c r="P336" i="12" a="1"/>
  <c r="P336" i="12" s="1"/>
  <c r="Q335" i="12"/>
  <c r="Q335" i="12" a="1"/>
  <c r="P335" i="12" a="1"/>
  <c r="P335" i="12" s="1"/>
  <c r="Q334" i="12" a="1"/>
  <c r="Q334" i="12" s="1"/>
  <c r="P334" i="12"/>
  <c r="P334" i="12" a="1"/>
  <c r="Q333" i="12" a="1"/>
  <c r="Q333" i="12" s="1"/>
  <c r="P333" i="12" a="1"/>
  <c r="P333" i="12" s="1"/>
  <c r="Q332" i="12"/>
  <c r="Q332" i="12" a="1"/>
  <c r="P332" i="12" a="1"/>
  <c r="P332" i="12" s="1"/>
  <c r="Q331" i="12" a="1"/>
  <c r="Q331" i="12" s="1"/>
  <c r="P331" i="12" a="1"/>
  <c r="P331" i="12" s="1"/>
  <c r="Q330" i="12" a="1"/>
  <c r="Q330" i="12" s="1"/>
  <c r="P330" i="12" a="1"/>
  <c r="P330" i="12" s="1"/>
  <c r="Q329" i="12"/>
  <c r="Q329" i="12" a="1"/>
  <c r="P329" i="12" a="1"/>
  <c r="P329" i="12" s="1"/>
  <c r="Q328" i="12"/>
  <c r="Q328" i="12" a="1"/>
  <c r="P328" i="12"/>
  <c r="P328" i="12" a="1"/>
  <c r="Q327" i="12" a="1"/>
  <c r="Q327" i="12" s="1"/>
  <c r="P327" i="12" a="1"/>
  <c r="P327" i="12" s="1"/>
  <c r="Q326" i="12" a="1"/>
  <c r="Q326" i="12" s="1"/>
  <c r="P326" i="12" a="1"/>
  <c r="P326" i="12" s="1"/>
  <c r="Q325" i="12" a="1"/>
  <c r="Q325" i="12" s="1"/>
  <c r="P325" i="12" a="1"/>
  <c r="P325" i="12" s="1"/>
  <c r="Q324" i="12" a="1"/>
  <c r="Q324" i="12" s="1"/>
  <c r="P324" i="12"/>
  <c r="P324" i="12" a="1"/>
  <c r="Q323" i="12"/>
  <c r="Q323" i="12" a="1"/>
  <c r="P323" i="12" a="1"/>
  <c r="P323" i="12" s="1"/>
  <c r="Q322" i="12"/>
  <c r="Q322" i="12" a="1"/>
  <c r="P322" i="12" a="1"/>
  <c r="P322" i="12" s="1"/>
  <c r="Q321" i="12" a="1"/>
  <c r="Q321" i="12" s="1"/>
  <c r="P321" i="12" a="1"/>
  <c r="P321" i="12" s="1"/>
  <c r="Q320" i="12" a="1"/>
  <c r="Q320" i="12" s="1"/>
  <c r="P320" i="12" a="1"/>
  <c r="P320" i="12" s="1"/>
  <c r="Q319" i="12"/>
  <c r="Q319" i="12" a="1"/>
  <c r="P319" i="12" a="1"/>
  <c r="P319" i="12" s="1"/>
  <c r="Q318" i="12" a="1"/>
  <c r="Q318" i="12" s="1"/>
  <c r="P318" i="12"/>
  <c r="P318" i="12" a="1"/>
  <c r="Q317" i="12" a="1"/>
  <c r="Q317" i="12" s="1"/>
  <c r="P317" i="12" a="1"/>
  <c r="P317" i="12" s="1"/>
  <c r="Q316" i="12"/>
  <c r="Q316" i="12" a="1"/>
  <c r="P316" i="12" a="1"/>
  <c r="P316" i="12" s="1"/>
  <c r="Q315" i="12" a="1"/>
  <c r="Q315" i="12" s="1"/>
  <c r="P315" i="12" a="1"/>
  <c r="P315" i="12" s="1"/>
  <c r="Q314" i="12" a="1"/>
  <c r="Q314" i="12" s="1"/>
  <c r="P314" i="12" a="1"/>
  <c r="P314" i="12" s="1"/>
  <c r="Q313" i="12"/>
  <c r="Q313" i="12" a="1"/>
  <c r="P313" i="12" a="1"/>
  <c r="P313" i="12" s="1"/>
  <c r="Q312" i="12"/>
  <c r="Q312" i="12" a="1"/>
  <c r="P312" i="12"/>
  <c r="P312" i="12" a="1"/>
  <c r="Q311" i="12" a="1"/>
  <c r="Q311" i="12" s="1"/>
  <c r="P311" i="12" a="1"/>
  <c r="P311" i="12" s="1"/>
  <c r="Q310" i="12" a="1"/>
  <c r="Q310" i="12" s="1"/>
  <c r="P310" i="12" a="1"/>
  <c r="P310" i="12" s="1"/>
  <c r="Q309" i="12" a="1"/>
  <c r="Q309" i="12" s="1"/>
  <c r="P309" i="12" a="1"/>
  <c r="P309" i="12" s="1"/>
  <c r="Q308" i="12" a="1"/>
  <c r="Q308" i="12" s="1"/>
  <c r="P308" i="12"/>
  <c r="P308" i="12" a="1"/>
  <c r="Q307" i="12"/>
  <c r="Q307" i="12" a="1"/>
  <c r="P307" i="12" a="1"/>
  <c r="P307" i="12" s="1"/>
  <c r="Q306" i="12"/>
  <c r="Q306" i="12" a="1"/>
  <c r="P306" i="12" a="1"/>
  <c r="P306" i="12" s="1"/>
  <c r="Q305" i="12" a="1"/>
  <c r="Q305" i="12" s="1"/>
  <c r="P305" i="12" a="1"/>
  <c r="P305" i="12" s="1"/>
  <c r="Q304" i="12" a="1"/>
  <c r="Q304" i="12" s="1"/>
  <c r="P304" i="12" a="1"/>
  <c r="P304" i="12" s="1"/>
  <c r="Q303" i="12"/>
  <c r="Q303" i="12" a="1"/>
  <c r="P303" i="12" a="1"/>
  <c r="P303" i="12" s="1"/>
  <c r="Q302" i="12" a="1"/>
  <c r="Q302" i="12" s="1"/>
  <c r="P302" i="12"/>
  <c r="P302" i="12" a="1"/>
  <c r="Q301" i="12" a="1"/>
  <c r="Q301" i="12" s="1"/>
  <c r="P301" i="12" a="1"/>
  <c r="P301" i="12" s="1"/>
  <c r="Q300" i="12"/>
  <c r="Q300" i="12" a="1"/>
  <c r="P300" i="12" a="1"/>
  <c r="P300" i="12" s="1"/>
  <c r="Q299" i="12" a="1"/>
  <c r="Q299" i="12" s="1"/>
  <c r="P299" i="12" a="1"/>
  <c r="P299" i="12" s="1"/>
  <c r="Q298" i="12" a="1"/>
  <c r="Q298" i="12" s="1"/>
  <c r="P298" i="12" a="1"/>
  <c r="P298" i="12" s="1"/>
  <c r="Q297" i="12"/>
  <c r="Q297" i="12" a="1"/>
  <c r="P297" i="12" a="1"/>
  <c r="P297" i="12" s="1"/>
  <c r="Q296" i="12"/>
  <c r="Q296" i="12" a="1"/>
  <c r="P296" i="12"/>
  <c r="P296" i="12" a="1"/>
  <c r="Q295" i="12" a="1"/>
  <c r="Q295" i="12" s="1"/>
  <c r="P295" i="12" a="1"/>
  <c r="P295" i="12" s="1"/>
  <c r="Q294" i="12" a="1"/>
  <c r="Q294" i="12" s="1"/>
  <c r="P294" i="12" a="1"/>
  <c r="P294" i="12" s="1"/>
  <c r="Q293" i="12" a="1"/>
  <c r="Q293" i="12" s="1"/>
  <c r="P293" i="12" a="1"/>
  <c r="P293" i="12" s="1"/>
  <c r="Q292" i="12" a="1"/>
  <c r="Q292" i="12" s="1"/>
  <c r="P292" i="12"/>
  <c r="P292" i="12" a="1"/>
  <c r="Q291" i="12"/>
  <c r="Q291" i="12" a="1"/>
  <c r="P291" i="12" a="1"/>
  <c r="P291" i="12" s="1"/>
  <c r="Q290" i="12"/>
  <c r="Q290" i="12" a="1"/>
  <c r="P290" i="12" a="1"/>
  <c r="P290" i="12" s="1"/>
  <c r="Q289" i="12" a="1"/>
  <c r="Q289" i="12" s="1"/>
  <c r="P289" i="12" a="1"/>
  <c r="P289" i="12" s="1"/>
  <c r="Q288" i="12" a="1"/>
  <c r="Q288" i="12" s="1"/>
  <c r="P288" i="12" a="1"/>
  <c r="P288" i="12" s="1"/>
  <c r="Q287" i="12"/>
  <c r="Q287" i="12" a="1"/>
  <c r="P287" i="12" a="1"/>
  <c r="P287" i="12" s="1"/>
  <c r="Q286" i="12" a="1"/>
  <c r="Q286" i="12" s="1"/>
  <c r="P286" i="12"/>
  <c r="P286" i="12" a="1"/>
  <c r="Q285" i="12" a="1"/>
  <c r="Q285" i="12" s="1"/>
  <c r="P285" i="12" a="1"/>
  <c r="P285" i="12" s="1"/>
  <c r="Q284" i="12"/>
  <c r="Q284" i="12" a="1"/>
  <c r="P284" i="12" a="1"/>
  <c r="P284" i="12" s="1"/>
  <c r="Q283" i="12" a="1"/>
  <c r="Q283" i="12" s="1"/>
  <c r="P283" i="12" a="1"/>
  <c r="P283" i="12" s="1"/>
  <c r="Q282" i="12" a="1"/>
  <c r="Q282" i="12" s="1"/>
  <c r="P282" i="12" a="1"/>
  <c r="P282" i="12" s="1"/>
  <c r="Q281" i="12"/>
  <c r="Q281" i="12" a="1"/>
  <c r="P281" i="12" a="1"/>
  <c r="P281" i="12" s="1"/>
  <c r="Q280" i="12"/>
  <c r="Q280" i="12" a="1"/>
  <c r="P280" i="12"/>
  <c r="P280" i="12" a="1"/>
  <c r="Q279" i="12" a="1"/>
  <c r="Q279" i="12" s="1"/>
  <c r="P279" i="12" a="1"/>
  <c r="P279" i="12" s="1"/>
  <c r="Q278" i="12" a="1"/>
  <c r="Q278" i="12" s="1"/>
  <c r="P278" i="12" a="1"/>
  <c r="P278" i="12" s="1"/>
  <c r="Q277" i="12" a="1"/>
  <c r="Q277" i="12" s="1"/>
  <c r="P277" i="12" a="1"/>
  <c r="P277" i="12" s="1"/>
  <c r="Q276" i="12" a="1"/>
  <c r="Q276" i="12" s="1"/>
  <c r="P276" i="12"/>
  <c r="P276" i="12" a="1"/>
  <c r="Q275" i="12"/>
  <c r="Q275" i="12" a="1"/>
  <c r="P275" i="12" a="1"/>
  <c r="P275" i="12" s="1"/>
  <c r="Q274" i="12"/>
  <c r="Q274" i="12" a="1"/>
  <c r="P274" i="12" a="1"/>
  <c r="P274" i="12" s="1"/>
  <c r="Q273" i="12" a="1"/>
  <c r="Q273" i="12" s="1"/>
  <c r="P273" i="12" a="1"/>
  <c r="P273" i="12" s="1"/>
  <c r="Q272" i="12" a="1"/>
  <c r="Q272" i="12" s="1"/>
  <c r="P272" i="12" a="1"/>
  <c r="P272" i="12" s="1"/>
  <c r="Q271" i="12"/>
  <c r="Q271" i="12" a="1"/>
  <c r="P271" i="12" a="1"/>
  <c r="P271" i="12" s="1"/>
  <c r="Q270" i="12" a="1"/>
  <c r="Q270" i="12" s="1"/>
  <c r="P270" i="12"/>
  <c r="P270" i="12" a="1"/>
  <c r="Q269" i="12" a="1"/>
  <c r="Q269" i="12" s="1"/>
  <c r="P269" i="12" a="1"/>
  <c r="P269" i="12" s="1"/>
  <c r="Q268" i="12"/>
  <c r="Q268" i="12" a="1"/>
  <c r="P268" i="12" a="1"/>
  <c r="P268" i="12" s="1"/>
  <c r="Q267" i="12" a="1"/>
  <c r="Q267" i="12" s="1"/>
  <c r="P267" i="12" a="1"/>
  <c r="P267" i="12" s="1"/>
  <c r="Q266" i="12" a="1"/>
  <c r="Q266" i="12" s="1"/>
  <c r="P266" i="12" a="1"/>
  <c r="P266" i="12" s="1"/>
  <c r="Q265" i="12"/>
  <c r="Q265" i="12" a="1"/>
  <c r="P265" i="12" a="1"/>
  <c r="P265" i="12" s="1"/>
  <c r="Q264" i="12"/>
  <c r="Q264" i="12" a="1"/>
  <c r="P264" i="12"/>
  <c r="P264" i="12" a="1"/>
  <c r="Q263" i="12" a="1"/>
  <c r="Q263" i="12" s="1"/>
  <c r="P263" i="12" a="1"/>
  <c r="P263" i="12" s="1"/>
  <c r="Q262" i="12" a="1"/>
  <c r="Q262" i="12" s="1"/>
  <c r="P262" i="12" a="1"/>
  <c r="P262" i="12" s="1"/>
  <c r="Q261" i="12" a="1"/>
  <c r="Q261" i="12" s="1"/>
  <c r="P261" i="12" a="1"/>
  <c r="P261" i="12" s="1"/>
  <c r="Q260" i="12" a="1"/>
  <c r="Q260" i="12" s="1"/>
  <c r="P260" i="12"/>
  <c r="P260" i="12" a="1"/>
  <c r="Q259" i="12"/>
  <c r="Q259" i="12" a="1"/>
  <c r="P259" i="12" a="1"/>
  <c r="P259" i="12" s="1"/>
  <c r="Q258" i="12"/>
  <c r="Q258" i="12" a="1"/>
  <c r="P258" i="12" a="1"/>
  <c r="P258" i="12" s="1"/>
  <c r="Q257" i="12" a="1"/>
  <c r="Q257" i="12" s="1"/>
  <c r="P257" i="12" a="1"/>
  <c r="P257" i="12" s="1"/>
  <c r="Q256" i="12" a="1"/>
  <c r="Q256" i="12" s="1"/>
  <c r="P256" i="12" a="1"/>
  <c r="P256" i="12" s="1"/>
  <c r="Q255" i="12"/>
  <c r="Q255" i="12" a="1"/>
  <c r="P255" i="12" a="1"/>
  <c r="P255" i="12" s="1"/>
  <c r="Q254" i="12" a="1"/>
  <c r="Q254" i="12" s="1"/>
  <c r="P254" i="12"/>
  <c r="P254" i="12" a="1"/>
  <c r="Q253" i="12" a="1"/>
  <c r="Q253" i="12" s="1"/>
  <c r="P253" i="12" a="1"/>
  <c r="P253" i="12" s="1"/>
  <c r="Q252" i="12"/>
  <c r="Q252" i="12" a="1"/>
  <c r="P252" i="12" a="1"/>
  <c r="P252" i="12" s="1"/>
  <c r="Q251" i="12" a="1"/>
  <c r="Q251" i="12" s="1"/>
  <c r="P251" i="12" a="1"/>
  <c r="P251" i="12" s="1"/>
  <c r="Q250" i="12" a="1"/>
  <c r="Q250" i="12" s="1"/>
  <c r="P250" i="12" a="1"/>
  <c r="P250" i="12" s="1"/>
  <c r="Q249" i="12"/>
  <c r="Q249" i="12" a="1"/>
  <c r="P249" i="12" a="1"/>
  <c r="P249" i="12" s="1"/>
  <c r="Q248" i="12"/>
  <c r="Q248" i="12" a="1"/>
  <c r="P248" i="12"/>
  <c r="P248" i="12" a="1"/>
  <c r="Q247" i="12" a="1"/>
  <c r="Q247" i="12" s="1"/>
  <c r="P247" i="12" a="1"/>
  <c r="P247" i="12" s="1"/>
  <c r="Q246" i="12" a="1"/>
  <c r="Q246" i="12" s="1"/>
  <c r="P246" i="12" a="1"/>
  <c r="P246" i="12" s="1"/>
  <c r="Q245" i="12" a="1"/>
  <c r="Q245" i="12" s="1"/>
  <c r="P245" i="12" a="1"/>
  <c r="P245" i="12" s="1"/>
  <c r="Q244" i="12" a="1"/>
  <c r="Q244" i="12" s="1"/>
  <c r="P244" i="12"/>
  <c r="P244" i="12" a="1"/>
  <c r="Q243" i="12"/>
  <c r="Q243" i="12" a="1"/>
  <c r="P243" i="12" a="1"/>
  <c r="P243" i="12" s="1"/>
  <c r="Q242" i="12"/>
  <c r="Q242" i="12" a="1"/>
  <c r="P242" i="12" a="1"/>
  <c r="P242" i="12" s="1"/>
  <c r="Q241" i="12" a="1"/>
  <c r="Q241" i="12" s="1"/>
  <c r="P241" i="12" a="1"/>
  <c r="P241" i="12" s="1"/>
  <c r="Q240" i="12" a="1"/>
  <c r="Q240" i="12" s="1"/>
  <c r="P240" i="12" a="1"/>
  <c r="P240" i="12" s="1"/>
  <c r="Q239" i="12"/>
  <c r="Q239" i="12" a="1"/>
  <c r="P239" i="12" a="1"/>
  <c r="P239" i="12" s="1"/>
  <c r="Q238" i="12" a="1"/>
  <c r="Q238" i="12" s="1"/>
  <c r="P238" i="12"/>
  <c r="P238" i="12" a="1"/>
  <c r="Q237" i="12" a="1"/>
  <c r="Q237" i="12" s="1"/>
  <c r="P237" i="12" a="1"/>
  <c r="P237" i="12" s="1"/>
  <c r="Q236" i="12"/>
  <c r="Q236" i="12" a="1"/>
  <c r="P236" i="12" a="1"/>
  <c r="P236" i="12" s="1"/>
  <c r="Q235" i="12" a="1"/>
  <c r="Q235" i="12" s="1"/>
  <c r="P235" i="12" a="1"/>
  <c r="P235" i="12" s="1"/>
  <c r="Q234" i="12" a="1"/>
  <c r="Q234" i="12" s="1"/>
  <c r="P234" i="12" a="1"/>
  <c r="P234" i="12" s="1"/>
  <c r="Q233" i="12"/>
  <c r="Q233" i="12" a="1"/>
  <c r="P233" i="12" a="1"/>
  <c r="P233" i="12" s="1"/>
  <c r="Q232" i="12"/>
  <c r="Q232" i="12" a="1"/>
  <c r="P232" i="12"/>
  <c r="P232" i="12" a="1"/>
  <c r="Q231" i="12" a="1"/>
  <c r="Q231" i="12" s="1"/>
  <c r="P231" i="12" a="1"/>
  <c r="P231" i="12" s="1"/>
  <c r="Q230" i="12" a="1"/>
  <c r="Q230" i="12" s="1"/>
  <c r="P230" i="12" a="1"/>
  <c r="P230" i="12" s="1"/>
  <c r="Q229" i="12" a="1"/>
  <c r="Q229" i="12" s="1"/>
  <c r="P229" i="12" a="1"/>
  <c r="P229" i="12" s="1"/>
  <c r="Q228" i="12" a="1"/>
  <c r="Q228" i="12" s="1"/>
  <c r="P228" i="12"/>
  <c r="P228" i="12" a="1"/>
  <c r="Q227" i="12"/>
  <c r="Q227" i="12" a="1"/>
  <c r="P227" i="12" a="1"/>
  <c r="P227" i="12" s="1"/>
  <c r="Q226" i="12"/>
  <c r="Q226" i="12" a="1"/>
  <c r="P226" i="12" a="1"/>
  <c r="P226" i="12" s="1"/>
  <c r="Q225" i="12" a="1"/>
  <c r="Q225" i="12" s="1"/>
  <c r="P225" i="12" a="1"/>
  <c r="P225" i="12" s="1"/>
  <c r="Q224" i="12" a="1"/>
  <c r="Q224" i="12" s="1"/>
  <c r="P224" i="12" a="1"/>
  <c r="P224" i="12" s="1"/>
  <c r="Q223" i="12"/>
  <c r="Q223" i="12" a="1"/>
  <c r="P223" i="12" a="1"/>
  <c r="P223" i="12" s="1"/>
  <c r="Q222" i="12" a="1"/>
  <c r="Q222" i="12" s="1"/>
  <c r="P222" i="12"/>
  <c r="P222" i="12" a="1"/>
  <c r="Q221" i="12" a="1"/>
  <c r="Q221" i="12" s="1"/>
  <c r="P221" i="12" a="1"/>
  <c r="P221" i="12" s="1"/>
  <c r="Q220" i="12"/>
  <c r="Q220" i="12" a="1"/>
  <c r="P220" i="12" a="1"/>
  <c r="P220" i="12" s="1"/>
  <c r="Q219" i="12" a="1"/>
  <c r="Q219" i="12" s="1"/>
  <c r="P219" i="12" a="1"/>
  <c r="P219" i="12" s="1"/>
  <c r="Q218" i="12" a="1"/>
  <c r="Q218" i="12" s="1"/>
  <c r="P218" i="12" a="1"/>
  <c r="P218" i="12" s="1"/>
  <c r="Q217" i="12"/>
  <c r="Q217" i="12" a="1"/>
  <c r="P217" i="12" a="1"/>
  <c r="P217" i="12" s="1"/>
  <c r="Q216" i="12"/>
  <c r="Q216" i="12" a="1"/>
  <c r="P216" i="12"/>
  <c r="P216" i="12" a="1"/>
  <c r="Q215" i="12" a="1"/>
  <c r="Q215" i="12" s="1"/>
  <c r="P215" i="12" a="1"/>
  <c r="P215" i="12" s="1"/>
  <c r="Q214" i="12" a="1"/>
  <c r="Q214" i="12" s="1"/>
  <c r="P214" i="12" a="1"/>
  <c r="P214" i="12" s="1"/>
  <c r="Q213" i="12" a="1"/>
  <c r="Q213" i="12" s="1"/>
  <c r="P213" i="12" a="1"/>
  <c r="P213" i="12" s="1"/>
  <c r="Q212" i="12" a="1"/>
  <c r="Q212" i="12" s="1"/>
  <c r="P212" i="12"/>
  <c r="P212" i="12" a="1"/>
  <c r="Q211" i="12"/>
  <c r="Q211" i="12" a="1"/>
  <c r="P211" i="12" a="1"/>
  <c r="P211" i="12" s="1"/>
  <c r="Q210" i="12"/>
  <c r="Q210" i="12" a="1"/>
  <c r="P210" i="12" a="1"/>
  <c r="P210" i="12" s="1"/>
  <c r="Q209" i="12" a="1"/>
  <c r="Q209" i="12" s="1"/>
  <c r="P209" i="12" a="1"/>
  <c r="P209" i="12" s="1"/>
  <c r="Q208" i="12" a="1"/>
  <c r="Q208" i="12" s="1"/>
  <c r="P208" i="12" a="1"/>
  <c r="P208" i="12" s="1"/>
  <c r="Q207" i="12"/>
  <c r="Q207" i="12" a="1"/>
  <c r="P207" i="12" a="1"/>
  <c r="P207" i="12" s="1"/>
  <c r="Q206" i="12" a="1"/>
  <c r="Q206" i="12" s="1"/>
  <c r="P206" i="12"/>
  <c r="P206" i="12" a="1"/>
  <c r="Q205" i="12" a="1"/>
  <c r="Q205" i="12" s="1"/>
  <c r="P205" i="12" a="1"/>
  <c r="P205" i="12" s="1"/>
  <c r="Q204" i="12"/>
  <c r="Q204" i="12" a="1"/>
  <c r="P204" i="12" a="1"/>
  <c r="P204" i="12" s="1"/>
  <c r="Q203" i="12" a="1"/>
  <c r="Q203" i="12" s="1"/>
  <c r="P203" i="12" a="1"/>
  <c r="P203" i="12" s="1"/>
  <c r="Q202" i="12" a="1"/>
  <c r="Q202" i="12" s="1"/>
  <c r="P202" i="12" a="1"/>
  <c r="P202" i="12" s="1"/>
  <c r="Q201" i="12"/>
  <c r="Q201" i="12" a="1"/>
  <c r="P201" i="12" a="1"/>
  <c r="P201" i="12" s="1"/>
  <c r="Q200" i="12"/>
  <c r="Q200" i="12" a="1"/>
  <c r="P200" i="12"/>
  <c r="P200" i="12" a="1"/>
  <c r="Q199" i="12" a="1"/>
  <c r="Q199" i="12" s="1"/>
  <c r="P199" i="12" a="1"/>
  <c r="P199" i="12" s="1"/>
  <c r="Q198" i="12" a="1"/>
  <c r="Q198" i="12" s="1"/>
  <c r="P198" i="12" a="1"/>
  <c r="P198" i="12" s="1"/>
  <c r="Q197" i="12" a="1"/>
  <c r="Q197" i="12" s="1"/>
  <c r="P197" i="12" a="1"/>
  <c r="P197" i="12" s="1"/>
  <c r="Q196" i="12" a="1"/>
  <c r="Q196" i="12" s="1"/>
  <c r="P196" i="12"/>
  <c r="P196" i="12" a="1"/>
  <c r="Q195" i="12"/>
  <c r="Q195" i="12" a="1"/>
  <c r="P195" i="12" a="1"/>
  <c r="P195" i="12" s="1"/>
  <c r="Q194" i="12"/>
  <c r="Q194" i="12" a="1"/>
  <c r="P194" i="12" a="1"/>
  <c r="P194" i="12" s="1"/>
  <c r="Q193" i="12" a="1"/>
  <c r="Q193" i="12" s="1"/>
  <c r="P193" i="12" a="1"/>
  <c r="P193" i="12" s="1"/>
  <c r="Q192" i="12" a="1"/>
  <c r="Q192" i="12" s="1"/>
  <c r="P192" i="12" a="1"/>
  <c r="P192" i="12" s="1"/>
  <c r="Q191" i="12"/>
  <c r="Q191" i="12" a="1"/>
  <c r="P191" i="12" a="1"/>
  <c r="P191" i="12" s="1"/>
  <c r="Q190" i="12" a="1"/>
  <c r="Q190" i="12" s="1"/>
  <c r="P190" i="12"/>
  <c r="P190" i="12" a="1"/>
  <c r="Q189" i="12" a="1"/>
  <c r="Q189" i="12" s="1"/>
  <c r="P189" i="12" a="1"/>
  <c r="P189" i="12" s="1"/>
  <c r="Q188" i="12"/>
  <c r="Q188" i="12" a="1"/>
  <c r="P188" i="12" a="1"/>
  <c r="P188" i="12" s="1"/>
  <c r="Q187" i="12" a="1"/>
  <c r="Q187" i="12" s="1"/>
  <c r="P187" i="12" a="1"/>
  <c r="P187" i="12" s="1"/>
  <c r="Q186" i="12" a="1"/>
  <c r="Q186" i="12" s="1"/>
  <c r="P186" i="12" a="1"/>
  <c r="P186" i="12" s="1"/>
  <c r="Q185" i="12"/>
  <c r="Q185" i="12" a="1"/>
  <c r="P185" i="12" a="1"/>
  <c r="P185" i="12" s="1"/>
  <c r="Q184" i="12"/>
  <c r="Q184" i="12" a="1"/>
  <c r="P184" i="12"/>
  <c r="P184" i="12" a="1"/>
  <c r="Q183" i="12" a="1"/>
  <c r="Q183" i="12" s="1"/>
  <c r="P183" i="12" a="1"/>
  <c r="P183" i="12" s="1"/>
  <c r="Q182" i="12" a="1"/>
  <c r="Q182" i="12" s="1"/>
  <c r="P182" i="12" a="1"/>
  <c r="P182" i="12" s="1"/>
  <c r="Q181" i="12" a="1"/>
  <c r="Q181" i="12" s="1"/>
  <c r="P181" i="12" a="1"/>
  <c r="P181" i="12" s="1"/>
  <c r="Q180" i="12" a="1"/>
  <c r="Q180" i="12" s="1"/>
  <c r="P180" i="12"/>
  <c r="P180" i="12" a="1"/>
  <c r="Q179" i="12"/>
  <c r="Q179" i="12" a="1"/>
  <c r="P179" i="12" a="1"/>
  <c r="P179" i="12" s="1"/>
  <c r="Q178" i="12"/>
  <c r="Q178" i="12" a="1"/>
  <c r="P178" i="12" a="1"/>
  <c r="P178" i="12" s="1"/>
  <c r="Q177" i="12" a="1"/>
  <c r="Q177" i="12" s="1"/>
  <c r="P177" i="12" a="1"/>
  <c r="P177" i="12" s="1"/>
  <c r="Q176" i="12" a="1"/>
  <c r="Q176" i="12" s="1"/>
  <c r="P176" i="12" a="1"/>
  <c r="P176" i="12" s="1"/>
  <c r="Q175" i="12"/>
  <c r="Q175" i="12" a="1"/>
  <c r="P175" i="12" a="1"/>
  <c r="P175" i="12" s="1"/>
  <c r="Q174" i="12" a="1"/>
  <c r="Q174" i="12" s="1"/>
  <c r="P174" i="12"/>
  <c r="P174" i="12" a="1"/>
  <c r="Q173" i="12" a="1"/>
  <c r="Q173" i="12" s="1"/>
  <c r="P173" i="12" a="1"/>
  <c r="P173" i="12" s="1"/>
  <c r="Q172" i="12"/>
  <c r="Q172" i="12" a="1"/>
  <c r="P172" i="12" a="1"/>
  <c r="P172" i="12" s="1"/>
  <c r="Q171" i="12" a="1"/>
  <c r="Q171" i="12" s="1"/>
  <c r="P171" i="12" a="1"/>
  <c r="P171" i="12" s="1"/>
  <c r="Q170" i="12" a="1"/>
  <c r="Q170" i="12" s="1"/>
  <c r="P170" i="12" a="1"/>
  <c r="P170" i="12" s="1"/>
  <c r="Q169" i="12"/>
  <c r="Q169" i="12" a="1"/>
  <c r="P169" i="12" a="1"/>
  <c r="P169" i="12" s="1"/>
  <c r="Q168" i="12"/>
  <c r="Q168" i="12" a="1"/>
  <c r="P168" i="12"/>
  <c r="P168" i="12" a="1"/>
  <c r="Q167" i="12" a="1"/>
  <c r="Q167" i="12" s="1"/>
  <c r="P167" i="12" a="1"/>
  <c r="P167" i="12" s="1"/>
  <c r="Q166" i="12" a="1"/>
  <c r="Q166" i="12" s="1"/>
  <c r="P166" i="12" a="1"/>
  <c r="P166" i="12" s="1"/>
  <c r="Q165" i="12" a="1"/>
  <c r="Q165" i="12" s="1"/>
  <c r="P165" i="12" a="1"/>
  <c r="P165" i="12" s="1"/>
  <c r="Q164" i="12" a="1"/>
  <c r="Q164" i="12" s="1"/>
  <c r="P164" i="12"/>
  <c r="P164" i="12" a="1"/>
  <c r="Q163" i="12"/>
  <c r="Q163" i="12" a="1"/>
  <c r="P163" i="12" a="1"/>
  <c r="P163" i="12" s="1"/>
  <c r="Q162" i="12"/>
  <c r="Q162" i="12" a="1"/>
  <c r="P162" i="12" a="1"/>
  <c r="P162" i="12" s="1"/>
  <c r="Q161" i="12" a="1"/>
  <c r="Q161" i="12" s="1"/>
  <c r="P161" i="12" a="1"/>
  <c r="P161" i="12" s="1"/>
  <c r="Q160" i="12" a="1"/>
  <c r="Q160" i="12" s="1"/>
  <c r="P160" i="12" a="1"/>
  <c r="P160" i="12" s="1"/>
  <c r="Q159" i="12"/>
  <c r="Q159" i="12" a="1"/>
  <c r="P159" i="12" a="1"/>
  <c r="P159" i="12" s="1"/>
  <c r="Q158" i="12" a="1"/>
  <c r="Q158" i="12" s="1"/>
  <c r="P158" i="12"/>
  <c r="P158" i="12" a="1"/>
  <c r="Q157" i="12" a="1"/>
  <c r="Q157" i="12" s="1"/>
  <c r="P157" i="12" a="1"/>
  <c r="P157" i="12" s="1"/>
  <c r="Q156" i="12"/>
  <c r="Q156" i="12" a="1"/>
  <c r="P156" i="12" a="1"/>
  <c r="P156" i="12" s="1"/>
  <c r="Q155" i="12" a="1"/>
  <c r="Q155" i="12" s="1"/>
  <c r="P155" i="12" a="1"/>
  <c r="P155" i="12" s="1"/>
  <c r="Q154" i="12" a="1"/>
  <c r="Q154" i="12" s="1"/>
  <c r="P154" i="12" a="1"/>
  <c r="P154" i="12" s="1"/>
  <c r="Q153" i="12"/>
  <c r="Q153" i="12" a="1"/>
  <c r="P153" i="12" a="1"/>
  <c r="P153" i="12" s="1"/>
  <c r="Q152" i="12" a="1"/>
  <c r="Q152" i="12" s="1"/>
  <c r="P152" i="12" a="1"/>
  <c r="P152" i="12" s="1"/>
  <c r="Q151" i="12"/>
  <c r="Q151" i="12" a="1"/>
  <c r="P151" i="12" a="1"/>
  <c r="P151" i="12" s="1"/>
  <c r="Q150" i="12" a="1"/>
  <c r="Q150" i="12" s="1"/>
  <c r="P150" i="12" a="1"/>
  <c r="P150" i="12" s="1"/>
  <c r="Q149" i="12"/>
  <c r="Q149" i="12" a="1"/>
  <c r="P149" i="12" a="1"/>
  <c r="P149" i="12" s="1"/>
  <c r="Q148" i="12" a="1"/>
  <c r="Q148" i="12" s="1"/>
  <c r="P148" i="12" a="1"/>
  <c r="P148" i="12" s="1"/>
  <c r="Q147" i="12"/>
  <c r="Q147" i="12" a="1"/>
  <c r="P147" i="12" a="1"/>
  <c r="P147" i="12" s="1"/>
  <c r="Q146" i="12" a="1"/>
  <c r="Q146" i="12" s="1"/>
  <c r="P146" i="12" a="1"/>
  <c r="P146" i="12" s="1"/>
  <c r="Q145" i="12"/>
  <c r="Q145" i="12" a="1"/>
  <c r="P145" i="12" a="1"/>
  <c r="P145" i="12" s="1"/>
  <c r="Q144" i="12" a="1"/>
  <c r="Q144" i="12" s="1"/>
  <c r="P144" i="12" a="1"/>
  <c r="P144" i="12" s="1"/>
  <c r="Q143" i="12"/>
  <c r="Q143" i="12" a="1"/>
  <c r="P143" i="12" a="1"/>
  <c r="P143" i="12" s="1"/>
  <c r="Q142" i="12" a="1"/>
  <c r="Q142" i="12" s="1"/>
  <c r="P142" i="12" a="1"/>
  <c r="P142" i="12" s="1"/>
  <c r="Q141" i="12"/>
  <c r="Q141" i="12" a="1"/>
  <c r="P141" i="12" a="1"/>
  <c r="P141" i="12" s="1"/>
  <c r="Q140" i="12" a="1"/>
  <c r="Q140" i="12" s="1"/>
  <c r="P140" i="12" a="1"/>
  <c r="P140" i="12" s="1"/>
  <c r="Q139" i="12"/>
  <c r="Q139" i="12" a="1"/>
  <c r="P139" i="12" a="1"/>
  <c r="P139" i="12" s="1"/>
  <c r="Q138" i="12" a="1"/>
  <c r="Q138" i="12" s="1"/>
  <c r="P138" i="12" a="1"/>
  <c r="P138" i="12" s="1"/>
  <c r="Q137" i="12"/>
  <c r="Q137" i="12" a="1"/>
  <c r="P137" i="12" a="1"/>
  <c r="P137" i="12" s="1"/>
  <c r="Q136" i="12" a="1"/>
  <c r="Q136" i="12" s="1"/>
  <c r="P136" i="12" a="1"/>
  <c r="P136" i="12" s="1"/>
  <c r="Q135" i="12" a="1"/>
  <c r="Q135" i="12" s="1"/>
  <c r="P135" i="12" a="1"/>
  <c r="P135" i="12" s="1"/>
  <c r="Q134" i="12" a="1"/>
  <c r="Q134" i="12" s="1"/>
  <c r="P134" i="12" a="1"/>
  <c r="P134" i="12" s="1"/>
  <c r="Q133" i="12" a="1"/>
  <c r="Q133" i="12" s="1"/>
  <c r="P133" i="12" a="1"/>
  <c r="P133" i="12" s="1"/>
  <c r="Q132" i="12" a="1"/>
  <c r="Q132" i="12" s="1"/>
  <c r="P132" i="12" a="1"/>
  <c r="P132" i="12" s="1"/>
  <c r="Q131" i="12" a="1"/>
  <c r="Q131" i="12" s="1"/>
  <c r="P131" i="12" a="1"/>
  <c r="P131" i="12" s="1"/>
  <c r="Q130" i="12" a="1"/>
  <c r="Q130" i="12" s="1"/>
  <c r="P130" i="12" a="1"/>
  <c r="P130" i="12" s="1"/>
  <c r="Q129" i="12" a="1"/>
  <c r="Q129" i="12" s="1"/>
  <c r="P129" i="12" a="1"/>
  <c r="P129" i="12" s="1"/>
  <c r="Q128" i="12" a="1"/>
  <c r="Q128" i="12" s="1"/>
  <c r="P128" i="12" a="1"/>
  <c r="P128" i="12" s="1"/>
  <c r="Q127" i="12" a="1"/>
  <c r="Q127" i="12" s="1"/>
  <c r="P127" i="12" a="1"/>
  <c r="P127" i="12" s="1"/>
  <c r="Q126" i="12" a="1"/>
  <c r="Q126" i="12" s="1"/>
  <c r="P126" i="12" a="1"/>
  <c r="P126" i="12" s="1"/>
  <c r="Q125" i="12" a="1"/>
  <c r="Q125" i="12" s="1"/>
  <c r="P125" i="12" a="1"/>
  <c r="P125" i="12" s="1"/>
  <c r="Q124" i="12" a="1"/>
  <c r="Q124" i="12" s="1"/>
  <c r="P124" i="12" a="1"/>
  <c r="P124" i="12" s="1"/>
  <c r="Q123" i="12" a="1"/>
  <c r="Q123" i="12" s="1"/>
  <c r="P123" i="12" a="1"/>
  <c r="P123" i="12" s="1"/>
  <c r="Q122" i="12" a="1"/>
  <c r="Q122" i="12" s="1"/>
  <c r="P122" i="12" a="1"/>
  <c r="P122" i="12" s="1"/>
  <c r="Q121" i="12" a="1"/>
  <c r="Q121" i="12" s="1"/>
  <c r="P121" i="12" a="1"/>
  <c r="P121" i="12" s="1"/>
  <c r="Q120" i="12" a="1"/>
  <c r="Q120" i="12" s="1"/>
  <c r="P120" i="12" a="1"/>
  <c r="P120" i="12" s="1"/>
  <c r="Q119" i="12" a="1"/>
  <c r="Q119" i="12" s="1"/>
  <c r="P119" i="12" a="1"/>
  <c r="P119" i="12" s="1"/>
  <c r="Q118" i="12" a="1"/>
  <c r="Q118" i="12" s="1"/>
  <c r="P118" i="12" a="1"/>
  <c r="P118" i="12" s="1"/>
  <c r="Q117" i="12" a="1"/>
  <c r="Q117" i="12" s="1"/>
  <c r="P117" i="12" a="1"/>
  <c r="P117" i="12" s="1"/>
  <c r="Q116" i="12" a="1"/>
  <c r="Q116" i="12" s="1"/>
  <c r="P116" i="12" a="1"/>
  <c r="P116" i="12" s="1"/>
  <c r="Q115" i="12" a="1"/>
  <c r="Q115" i="12" s="1"/>
  <c r="P115" i="12" a="1"/>
  <c r="P115" i="12" s="1"/>
  <c r="Q114" i="12" a="1"/>
  <c r="Q114" i="12" s="1"/>
  <c r="P114" i="12" a="1"/>
  <c r="P114" i="12" s="1"/>
  <c r="Q113" i="12" a="1"/>
  <c r="Q113" i="12" s="1"/>
  <c r="P113" i="12" a="1"/>
  <c r="P113" i="12" s="1"/>
  <c r="Q112" i="12" a="1"/>
  <c r="Q112" i="12" s="1"/>
  <c r="P112" i="12" a="1"/>
  <c r="P112" i="12" s="1"/>
  <c r="Q111" i="12" a="1"/>
  <c r="Q111" i="12" s="1"/>
  <c r="P111" i="12" a="1"/>
  <c r="P111" i="12" s="1"/>
  <c r="Q110" i="12" a="1"/>
  <c r="Q110" i="12" s="1"/>
  <c r="P110" i="12" a="1"/>
  <c r="P110" i="12" s="1"/>
  <c r="Q109" i="12" a="1"/>
  <c r="Q109" i="12" s="1"/>
  <c r="P109" i="12" a="1"/>
  <c r="P109" i="12" s="1"/>
  <c r="Q108" i="12" a="1"/>
  <c r="Q108" i="12" s="1"/>
  <c r="P108" i="12" a="1"/>
  <c r="P108" i="12" s="1"/>
  <c r="Q107" i="12" a="1"/>
  <c r="Q107" i="12" s="1"/>
  <c r="P107" i="12" a="1"/>
  <c r="P107" i="12" s="1"/>
  <c r="Q106" i="12" a="1"/>
  <c r="Q106" i="12" s="1"/>
  <c r="P106" i="12" a="1"/>
  <c r="P106" i="12" s="1"/>
  <c r="Q105" i="12" a="1"/>
  <c r="Q105" i="12" s="1"/>
  <c r="P105" i="12" a="1"/>
  <c r="P105" i="12" s="1"/>
  <c r="Q104" i="12" a="1"/>
  <c r="Q104" i="12" s="1"/>
  <c r="P104" i="12" a="1"/>
  <c r="P104" i="12" s="1"/>
  <c r="Q103" i="12" a="1"/>
  <c r="Q103" i="12" s="1"/>
  <c r="P103" i="12" a="1"/>
  <c r="P103" i="12" s="1"/>
  <c r="Q102" i="12" a="1"/>
  <c r="Q102" i="12" s="1"/>
  <c r="P102" i="12" a="1"/>
  <c r="P102" i="12" s="1"/>
  <c r="Q101" i="12" a="1"/>
  <c r="Q101" i="12" s="1"/>
  <c r="P101" i="12" a="1"/>
  <c r="P101" i="12" s="1"/>
  <c r="Q100" i="12" a="1"/>
  <c r="Q100" i="12" s="1"/>
  <c r="P100" i="12" a="1"/>
  <c r="P100" i="12" s="1"/>
  <c r="Q99" i="12" a="1"/>
  <c r="Q99" i="12" s="1"/>
  <c r="P99" i="12" a="1"/>
  <c r="P99" i="12" s="1"/>
  <c r="Q98" i="12" a="1"/>
  <c r="Q98" i="12" s="1"/>
  <c r="P98" i="12" a="1"/>
  <c r="P98" i="12" s="1"/>
  <c r="Q97" i="12" a="1"/>
  <c r="Q97" i="12" s="1"/>
  <c r="P97" i="12" a="1"/>
  <c r="P97" i="12" s="1"/>
  <c r="Q96" i="12" a="1"/>
  <c r="Q96" i="12" s="1"/>
  <c r="P96" i="12" a="1"/>
  <c r="P96" i="12" s="1"/>
  <c r="Q95" i="12" a="1"/>
  <c r="Q95" i="12" s="1"/>
  <c r="P95" i="12" a="1"/>
  <c r="P95" i="12" s="1"/>
  <c r="Q94" i="12" a="1"/>
  <c r="Q94" i="12" s="1"/>
  <c r="P94" i="12" a="1"/>
  <c r="P94" i="12" s="1"/>
  <c r="Q93" i="12" a="1"/>
  <c r="Q93" i="12" s="1"/>
  <c r="P93" i="12" a="1"/>
  <c r="P93" i="12" s="1"/>
  <c r="Q92" i="12" a="1"/>
  <c r="Q92" i="12" s="1"/>
  <c r="P92" i="12" a="1"/>
  <c r="P92" i="12" s="1"/>
  <c r="Q91" i="12" a="1"/>
  <c r="Q91" i="12" s="1"/>
  <c r="P91" i="12" a="1"/>
  <c r="P91" i="12" s="1"/>
  <c r="Q90" i="12" a="1"/>
  <c r="Q90" i="12" s="1"/>
  <c r="P90" i="12" a="1"/>
  <c r="P90" i="12" s="1"/>
  <c r="Q89" i="12" a="1"/>
  <c r="Q89" i="12" s="1"/>
  <c r="P89" i="12" a="1"/>
  <c r="P89" i="12" s="1"/>
  <c r="Q88" i="12" a="1"/>
  <c r="Q88" i="12" s="1"/>
  <c r="P88" i="12" a="1"/>
  <c r="P88" i="12" s="1"/>
  <c r="Q87" i="12" a="1"/>
  <c r="Q87" i="12" s="1"/>
  <c r="P87" i="12" a="1"/>
  <c r="P87" i="12" s="1"/>
  <c r="Q86" i="12" a="1"/>
  <c r="Q86" i="12" s="1"/>
  <c r="P86" i="12" a="1"/>
  <c r="P86" i="12" s="1"/>
  <c r="Q85" i="12" a="1"/>
  <c r="Q85" i="12" s="1"/>
  <c r="P85" i="12" a="1"/>
  <c r="P85" i="12" s="1"/>
  <c r="Q84" i="12" a="1"/>
  <c r="Q84" i="12" s="1"/>
  <c r="P84" i="12" a="1"/>
  <c r="P84" i="12" s="1"/>
  <c r="Q83" i="12" a="1"/>
  <c r="Q83" i="12" s="1"/>
  <c r="P83" i="12" a="1"/>
  <c r="P83" i="12" s="1"/>
  <c r="Q82" i="12" a="1"/>
  <c r="Q82" i="12" s="1"/>
  <c r="P82" i="12" a="1"/>
  <c r="P82" i="12" s="1"/>
  <c r="Q81" i="12" a="1"/>
  <c r="Q81" i="12" s="1"/>
  <c r="P81" i="12" a="1"/>
  <c r="P81" i="12" s="1"/>
  <c r="Q80" i="12" a="1"/>
  <c r="Q80" i="12" s="1"/>
  <c r="P80" i="12" a="1"/>
  <c r="P80" i="12" s="1"/>
  <c r="Q79" i="12" a="1"/>
  <c r="Q79" i="12" s="1"/>
  <c r="P79" i="12" a="1"/>
  <c r="P79" i="12" s="1"/>
  <c r="Q78" i="12" a="1"/>
  <c r="Q78" i="12" s="1"/>
  <c r="P78" i="12" a="1"/>
  <c r="P78" i="12" s="1"/>
  <c r="Q77" i="12" a="1"/>
  <c r="Q77" i="12" s="1"/>
  <c r="P77" i="12" a="1"/>
  <c r="P77" i="12" s="1"/>
  <c r="Q76" i="12" a="1"/>
  <c r="Q76" i="12" s="1"/>
  <c r="P76" i="12" a="1"/>
  <c r="P76" i="12" s="1"/>
  <c r="Q75" i="12" a="1"/>
  <c r="Q75" i="12" s="1"/>
  <c r="P75" i="12" a="1"/>
  <c r="P75" i="12" s="1"/>
  <c r="Q74" i="12" a="1"/>
  <c r="Q74" i="12" s="1"/>
  <c r="P74" i="12" a="1"/>
  <c r="P74" i="12" s="1"/>
  <c r="Q73" i="12" a="1"/>
  <c r="Q73" i="12" s="1"/>
  <c r="P73" i="12" a="1"/>
  <c r="P73" i="12" s="1"/>
  <c r="Q72" i="12" a="1"/>
  <c r="Q72" i="12" s="1"/>
  <c r="P72" i="12" a="1"/>
  <c r="P72" i="12" s="1"/>
  <c r="Q71" i="12" a="1"/>
  <c r="Q71" i="12" s="1"/>
  <c r="P71" i="12" a="1"/>
  <c r="P71" i="12" s="1"/>
  <c r="Q70" i="12" a="1"/>
  <c r="Q70" i="12" s="1"/>
  <c r="P70" i="12" a="1"/>
  <c r="P70" i="12" s="1"/>
  <c r="Q69" i="12" a="1"/>
  <c r="Q69" i="12" s="1"/>
  <c r="P69" i="12" a="1"/>
  <c r="P69" i="12" s="1"/>
  <c r="Q68" i="12" a="1"/>
  <c r="Q68" i="12" s="1"/>
  <c r="P68" i="12" a="1"/>
  <c r="P68" i="12" s="1"/>
  <c r="Q67" i="12" a="1"/>
  <c r="Q67" i="12" s="1"/>
  <c r="P67" i="12" a="1"/>
  <c r="P67" i="12" s="1"/>
  <c r="Q66" i="12" a="1"/>
  <c r="Q66" i="12" s="1"/>
  <c r="P66" i="12" a="1"/>
  <c r="P66" i="12" s="1"/>
  <c r="Q65" i="12" a="1"/>
  <c r="Q65" i="12" s="1"/>
  <c r="P65" i="12" a="1"/>
  <c r="P65" i="12" s="1"/>
  <c r="Q64" i="12" a="1"/>
  <c r="Q64" i="12" s="1"/>
  <c r="P64" i="12" a="1"/>
  <c r="P64" i="12" s="1"/>
  <c r="Q63" i="12" a="1"/>
  <c r="Q63" i="12" s="1"/>
  <c r="P63" i="12" a="1"/>
  <c r="P63" i="12" s="1"/>
  <c r="Q62" i="12" a="1"/>
  <c r="Q62" i="12" s="1"/>
  <c r="P62" i="12" a="1"/>
  <c r="P62" i="12" s="1"/>
  <c r="Q61" i="12" a="1"/>
  <c r="Q61" i="12" s="1"/>
  <c r="P61" i="12" a="1"/>
  <c r="P61" i="12" s="1"/>
  <c r="Q60" i="12" a="1"/>
  <c r="Q60" i="12" s="1"/>
  <c r="P60" i="12" a="1"/>
  <c r="P60" i="12" s="1"/>
  <c r="Q59" i="12" a="1"/>
  <c r="Q59" i="12" s="1"/>
  <c r="P59" i="12" a="1"/>
  <c r="P59" i="12" s="1"/>
  <c r="Q58" i="12" a="1"/>
  <c r="Q58" i="12" s="1"/>
  <c r="P58" i="12" a="1"/>
  <c r="P58" i="12" s="1"/>
  <c r="Q57" i="12" a="1"/>
  <c r="Q57" i="12" s="1"/>
  <c r="P57" i="12" a="1"/>
  <c r="P57" i="12" s="1"/>
  <c r="Q56" i="12" a="1"/>
  <c r="Q56" i="12" s="1"/>
  <c r="P56" i="12" a="1"/>
  <c r="P56" i="12" s="1"/>
  <c r="Q55" i="12" a="1"/>
  <c r="Q55" i="12" s="1"/>
  <c r="P55" i="12" a="1"/>
  <c r="P55" i="12" s="1"/>
  <c r="Q54" i="12" a="1"/>
  <c r="Q54" i="12" s="1"/>
  <c r="P54" i="12" a="1"/>
  <c r="P54" i="12" s="1"/>
  <c r="Q53" i="12" a="1"/>
  <c r="Q53" i="12" s="1"/>
  <c r="P53" i="12" a="1"/>
  <c r="P53" i="12" s="1"/>
  <c r="Q52" i="12" a="1"/>
  <c r="Q52" i="12" s="1"/>
  <c r="P52" i="12" a="1"/>
  <c r="P52" i="12" s="1"/>
  <c r="Q51" i="12" a="1"/>
  <c r="Q51" i="12" s="1"/>
  <c r="P51" i="12" a="1"/>
  <c r="P51" i="12" s="1"/>
  <c r="Q50" i="12" a="1"/>
  <c r="Q50" i="12" s="1"/>
  <c r="P50" i="12" a="1"/>
  <c r="P50" i="12" s="1"/>
  <c r="Q49" i="12" a="1"/>
  <c r="Q49" i="12" s="1"/>
  <c r="P49" i="12" a="1"/>
  <c r="P49" i="12" s="1"/>
  <c r="Q48" i="12" a="1"/>
  <c r="Q48" i="12" s="1"/>
  <c r="P48" i="12" a="1"/>
  <c r="P48" i="12" s="1"/>
  <c r="Q47" i="12" a="1"/>
  <c r="Q47" i="12" s="1"/>
  <c r="P47" i="12" a="1"/>
  <c r="P47" i="12" s="1"/>
  <c r="Q46" i="12" a="1"/>
  <c r="Q46" i="12" s="1"/>
  <c r="P46" i="12" a="1"/>
  <c r="P46" i="12" s="1"/>
  <c r="Q45" i="12" a="1"/>
  <c r="Q45" i="12" s="1"/>
  <c r="P45" i="12" a="1"/>
  <c r="P45" i="12" s="1"/>
  <c r="Q44" i="12" a="1"/>
  <c r="Q44" i="12" s="1"/>
  <c r="P44" i="12" a="1"/>
  <c r="P44" i="12" s="1"/>
  <c r="Q43" i="12" a="1"/>
  <c r="Q43" i="12" s="1"/>
  <c r="P43" i="12" a="1"/>
  <c r="P43" i="12" s="1"/>
  <c r="Q42" i="12" a="1"/>
  <c r="Q42" i="12" s="1"/>
  <c r="P42" i="12" a="1"/>
  <c r="P42" i="12" s="1"/>
  <c r="Q41" i="12" a="1"/>
  <c r="Q41" i="12" s="1"/>
  <c r="P41" i="12" a="1"/>
  <c r="P41" i="12" s="1"/>
  <c r="Q40" i="12" a="1"/>
  <c r="Q40" i="12" s="1"/>
  <c r="P40" i="12" a="1"/>
  <c r="P40" i="12" s="1"/>
  <c r="Q39" i="12" a="1"/>
  <c r="Q39" i="12" s="1"/>
  <c r="P39" i="12" a="1"/>
  <c r="P39" i="12" s="1"/>
  <c r="Q38" i="12" a="1"/>
  <c r="Q38" i="12" s="1"/>
  <c r="P38" i="12" a="1"/>
  <c r="P38" i="12" s="1"/>
  <c r="Q37" i="12" a="1"/>
  <c r="Q37" i="12" s="1"/>
  <c r="P37" i="12" a="1"/>
  <c r="P37" i="12" s="1"/>
  <c r="Q36" i="12" a="1"/>
  <c r="Q36" i="12" s="1"/>
  <c r="P36" i="12" a="1"/>
  <c r="P36" i="12" s="1"/>
  <c r="Q35" i="12" a="1"/>
  <c r="Q35" i="12" s="1"/>
  <c r="P35" i="12" a="1"/>
  <c r="P35" i="12" s="1"/>
  <c r="Q34" i="12" a="1"/>
  <c r="Q34" i="12" s="1"/>
  <c r="P34" i="12" a="1"/>
  <c r="P34" i="12" s="1"/>
  <c r="Q33" i="12" a="1"/>
  <c r="Q33" i="12" s="1"/>
  <c r="P33" i="12" a="1"/>
  <c r="P33" i="12" s="1"/>
  <c r="Q32" i="12" a="1"/>
  <c r="Q32" i="12" s="1"/>
  <c r="P32" i="12" a="1"/>
  <c r="P32" i="12" s="1"/>
  <c r="Q31" i="12" a="1"/>
  <c r="Q31" i="12" s="1"/>
  <c r="P31" i="12" a="1"/>
  <c r="P31" i="12" s="1"/>
  <c r="Q30" i="12" a="1"/>
  <c r="Q30" i="12" s="1"/>
  <c r="P30" i="12" a="1"/>
  <c r="P30" i="12" s="1"/>
  <c r="Q29" i="12" a="1"/>
  <c r="Q29" i="12" s="1"/>
  <c r="P29" i="12" a="1"/>
  <c r="P29" i="12" s="1"/>
  <c r="Q28" i="12" a="1"/>
  <c r="Q28" i="12" s="1"/>
  <c r="P28" i="12" a="1"/>
  <c r="P28" i="12" s="1"/>
  <c r="Q27" i="12" a="1"/>
  <c r="Q27" i="12" s="1"/>
  <c r="P27" i="12" a="1"/>
  <c r="P27" i="12" s="1"/>
  <c r="Q26" i="12" a="1"/>
  <c r="Q26" i="12" s="1"/>
  <c r="P26" i="12" a="1"/>
  <c r="P26" i="12" s="1"/>
  <c r="Q25" i="12" a="1"/>
  <c r="Q25" i="12" s="1"/>
  <c r="P25" i="12" a="1"/>
  <c r="P25" i="12" s="1"/>
  <c r="Q24" i="12" a="1"/>
  <c r="Q24" i="12" s="1"/>
  <c r="P24" i="12" a="1"/>
  <c r="P24" i="12" s="1"/>
  <c r="Q23" i="12" a="1"/>
  <c r="Q23" i="12" s="1"/>
  <c r="P23" i="12" a="1"/>
  <c r="P23" i="12" s="1"/>
  <c r="Q22" i="12" a="1"/>
  <c r="Q22" i="12" s="1"/>
  <c r="P22" i="12" a="1"/>
  <c r="P22" i="12" s="1"/>
  <c r="Q21" i="12" a="1"/>
  <c r="Q21" i="12" s="1"/>
  <c r="P21" i="12" a="1"/>
  <c r="P21" i="12" s="1"/>
  <c r="Q20" i="12" a="1"/>
  <c r="Q20" i="12" s="1"/>
  <c r="P20" i="12" a="1"/>
  <c r="P20" i="12" s="1"/>
  <c r="Q19" i="12" a="1"/>
  <c r="Q19" i="12" s="1"/>
  <c r="P19" i="12" a="1"/>
  <c r="P19" i="12" s="1"/>
  <c r="Q18" i="12" a="1"/>
  <c r="Q18" i="12" s="1"/>
  <c r="P18" i="12" a="1"/>
  <c r="P18" i="12" s="1"/>
  <c r="Q17" i="12" a="1"/>
  <c r="Q17" i="12" s="1"/>
  <c r="P17" i="12" a="1"/>
  <c r="P17" i="12" s="1"/>
  <c r="Q16" i="12" a="1"/>
  <c r="Q16" i="12" s="1"/>
  <c r="P16" i="12" a="1"/>
  <c r="P16" i="12" s="1"/>
  <c r="Q15" i="12" a="1"/>
  <c r="Q15" i="12" s="1"/>
  <c r="P15" i="12" a="1"/>
  <c r="P15" i="12" s="1"/>
  <c r="Q14" i="12" a="1"/>
  <c r="Q14" i="12" s="1"/>
  <c r="P14" i="12" a="1"/>
  <c r="P14" i="12" s="1"/>
  <c r="Q13" i="12" a="1"/>
  <c r="Q13" i="12" s="1"/>
  <c r="P13" i="12" a="1"/>
  <c r="P13" i="12" s="1"/>
  <c r="Q12" i="12" a="1"/>
  <c r="Q12" i="12" s="1"/>
  <c r="P12" i="12" a="1"/>
  <c r="P12" i="12" s="1"/>
  <c r="Q11" i="12" a="1"/>
  <c r="Q11" i="12"/>
  <c r="F2527" i="12"/>
  <c r="G3985" i="12"/>
  <c r="F3985" i="12"/>
  <c r="E3985" i="12"/>
  <c r="D3985" i="12"/>
  <c r="H3985" i="12" s="1"/>
  <c r="J3985" i="12" s="1"/>
  <c r="C3985" i="12"/>
  <c r="G3984" i="12"/>
  <c r="F3984" i="12"/>
  <c r="E3984" i="12"/>
  <c r="D3984" i="12"/>
  <c r="C3984" i="12"/>
  <c r="G3983" i="12"/>
  <c r="F3983" i="12"/>
  <c r="E3983" i="12"/>
  <c r="D3983" i="12"/>
  <c r="C3983" i="12"/>
  <c r="G3982" i="12"/>
  <c r="F3982" i="12"/>
  <c r="E3982" i="12"/>
  <c r="H3982" i="12" s="1"/>
  <c r="D3982" i="12"/>
  <c r="C3982" i="12"/>
  <c r="G3981" i="12"/>
  <c r="F3981" i="12"/>
  <c r="E3981" i="12"/>
  <c r="D3981" i="12"/>
  <c r="C3981" i="12"/>
  <c r="G3980" i="12"/>
  <c r="F3980" i="12"/>
  <c r="C3980" i="12"/>
  <c r="G3979" i="12"/>
  <c r="H3979" i="12" s="1"/>
  <c r="C3979" i="12"/>
  <c r="G3978" i="12"/>
  <c r="F3978" i="12"/>
  <c r="E3978" i="12"/>
  <c r="D3978" i="12"/>
  <c r="C3978" i="12"/>
  <c r="G3977" i="12"/>
  <c r="F3977" i="12"/>
  <c r="E3977" i="12"/>
  <c r="D3977" i="12"/>
  <c r="C3977" i="12"/>
  <c r="G3976" i="12"/>
  <c r="F3976" i="12"/>
  <c r="E3976" i="12"/>
  <c r="D3976" i="12"/>
  <c r="H3976" i="12" s="1"/>
  <c r="J3976" i="12" s="1"/>
  <c r="C3976" i="12"/>
  <c r="G3975" i="12"/>
  <c r="F3975" i="12"/>
  <c r="E3975" i="12"/>
  <c r="D3975" i="12"/>
  <c r="H3975" i="12" s="1"/>
  <c r="C3975" i="12"/>
  <c r="G3974" i="12"/>
  <c r="F3974" i="12"/>
  <c r="E3974" i="12"/>
  <c r="D3974" i="12"/>
  <c r="C3974" i="12"/>
  <c r="G3973" i="12"/>
  <c r="F3973" i="12"/>
  <c r="E3973" i="12"/>
  <c r="D3973" i="12"/>
  <c r="H3973" i="12" s="1"/>
  <c r="J3973" i="12" s="1"/>
  <c r="C3973" i="12"/>
  <c r="G3972" i="12"/>
  <c r="F3972" i="12"/>
  <c r="E3972" i="12"/>
  <c r="D3972" i="12"/>
  <c r="C3972" i="12"/>
  <c r="G3971" i="12"/>
  <c r="F3971" i="12"/>
  <c r="E3971" i="12"/>
  <c r="D3971" i="12"/>
  <c r="C3971" i="12"/>
  <c r="G3970" i="12"/>
  <c r="F3970" i="12"/>
  <c r="E3970" i="12"/>
  <c r="D3970" i="12"/>
  <c r="C3970" i="12"/>
  <c r="G3969" i="12"/>
  <c r="F3969" i="12"/>
  <c r="E3969" i="12"/>
  <c r="D3969" i="12"/>
  <c r="C3969" i="12"/>
  <c r="G3968" i="12"/>
  <c r="F3968" i="12"/>
  <c r="E3968" i="12"/>
  <c r="D3968" i="12"/>
  <c r="C3968" i="12"/>
  <c r="G3967" i="12"/>
  <c r="F3967" i="12"/>
  <c r="E3967" i="12"/>
  <c r="D3967" i="12"/>
  <c r="H3967" i="12" s="1"/>
  <c r="C3967" i="12"/>
  <c r="G3966" i="12"/>
  <c r="F3966" i="12"/>
  <c r="E3966" i="12"/>
  <c r="D3966" i="12"/>
  <c r="C3966" i="12"/>
  <c r="G3965" i="12"/>
  <c r="F3965" i="12"/>
  <c r="E3965" i="12"/>
  <c r="D3965" i="12"/>
  <c r="C3965" i="12"/>
  <c r="G3964" i="12"/>
  <c r="F3964" i="12"/>
  <c r="E3964" i="12"/>
  <c r="D3964" i="12"/>
  <c r="C3964" i="12"/>
  <c r="G3963" i="12"/>
  <c r="F3963" i="12"/>
  <c r="E3963" i="12"/>
  <c r="H3963" i="12" s="1"/>
  <c r="D3963" i="12"/>
  <c r="C3963" i="12"/>
  <c r="G3962" i="12"/>
  <c r="D3962" i="12"/>
  <c r="H3962" i="12" s="1"/>
  <c r="C3962" i="12"/>
  <c r="G3961" i="12"/>
  <c r="F3961" i="12"/>
  <c r="E3961" i="12"/>
  <c r="D3961" i="12"/>
  <c r="C3961" i="12"/>
  <c r="G3960" i="12"/>
  <c r="D3960" i="12"/>
  <c r="H3960" i="12" s="1"/>
  <c r="C3960" i="12"/>
  <c r="G3959" i="12"/>
  <c r="F3959" i="12"/>
  <c r="E3959" i="12"/>
  <c r="D3959" i="12"/>
  <c r="C3959" i="12"/>
  <c r="G3958" i="12"/>
  <c r="F3958" i="12"/>
  <c r="E3958" i="12"/>
  <c r="D3958" i="12"/>
  <c r="C3958" i="12"/>
  <c r="G3957" i="12"/>
  <c r="F3957" i="12"/>
  <c r="E3957" i="12"/>
  <c r="D3957" i="12"/>
  <c r="C3957" i="12"/>
  <c r="G3956" i="12"/>
  <c r="F3956" i="12"/>
  <c r="E3956" i="12"/>
  <c r="D3956" i="12"/>
  <c r="C3956" i="12"/>
  <c r="G3955" i="12"/>
  <c r="F3955" i="12"/>
  <c r="E3955" i="12"/>
  <c r="D3955" i="12"/>
  <c r="C3955" i="12"/>
  <c r="G3954" i="12"/>
  <c r="F3954" i="12"/>
  <c r="E3954" i="12"/>
  <c r="D3954" i="12"/>
  <c r="C3954" i="12"/>
  <c r="G3953" i="12"/>
  <c r="F3953" i="12"/>
  <c r="E3953" i="12"/>
  <c r="H3953" i="12" s="1"/>
  <c r="J3953" i="12" s="1"/>
  <c r="D3953" i="12"/>
  <c r="C3953" i="12"/>
  <c r="G3952" i="12"/>
  <c r="F3952" i="12"/>
  <c r="E3952" i="12"/>
  <c r="D3952" i="12"/>
  <c r="C3952" i="12"/>
  <c r="G3951" i="12"/>
  <c r="F3951" i="12"/>
  <c r="E3951" i="12"/>
  <c r="D3951" i="12"/>
  <c r="C3951" i="12"/>
  <c r="G3950" i="12"/>
  <c r="F3950" i="12"/>
  <c r="E3950" i="12"/>
  <c r="D3950" i="12"/>
  <c r="C3950" i="12"/>
  <c r="G3949" i="12"/>
  <c r="F3949" i="12"/>
  <c r="E3949" i="12"/>
  <c r="D3949" i="12"/>
  <c r="H3949" i="12" s="1"/>
  <c r="C3949" i="12"/>
  <c r="G3948" i="12"/>
  <c r="F3948" i="12"/>
  <c r="E3948" i="12"/>
  <c r="D3948" i="12"/>
  <c r="C3948" i="12"/>
  <c r="G3947" i="12"/>
  <c r="F3947" i="12"/>
  <c r="E3947" i="12"/>
  <c r="D3947" i="12"/>
  <c r="C3947" i="12"/>
  <c r="G3946" i="12"/>
  <c r="F3946" i="12"/>
  <c r="E3946" i="12"/>
  <c r="D3946" i="12"/>
  <c r="C3946" i="12"/>
  <c r="G3945" i="12"/>
  <c r="F3945" i="12"/>
  <c r="E3945" i="12"/>
  <c r="D3945" i="12"/>
  <c r="C3945" i="12"/>
  <c r="G3944" i="12"/>
  <c r="F3944" i="12"/>
  <c r="E3944" i="12"/>
  <c r="D3944" i="12"/>
  <c r="C3944" i="12"/>
  <c r="G3943" i="12"/>
  <c r="F3943" i="12"/>
  <c r="E3943" i="12"/>
  <c r="D3943" i="12"/>
  <c r="C3943" i="12"/>
  <c r="G3942" i="12"/>
  <c r="F3942" i="12"/>
  <c r="E3942" i="12"/>
  <c r="D3942" i="12"/>
  <c r="C3942" i="12"/>
  <c r="G3941" i="12"/>
  <c r="F3941" i="12"/>
  <c r="E3941" i="12"/>
  <c r="D3941" i="12"/>
  <c r="H3941" i="12" s="1"/>
  <c r="J3941" i="12" s="1"/>
  <c r="C3941" i="12"/>
  <c r="G3940" i="12"/>
  <c r="F3940" i="12"/>
  <c r="E3940" i="12"/>
  <c r="D3940" i="12"/>
  <c r="C3940" i="12"/>
  <c r="G3939" i="12"/>
  <c r="F3939" i="12"/>
  <c r="E3939" i="12"/>
  <c r="D3939" i="12"/>
  <c r="C3939" i="12"/>
  <c r="G3938" i="12"/>
  <c r="F3938" i="12"/>
  <c r="E3938" i="12"/>
  <c r="D3938" i="12"/>
  <c r="C3938" i="12"/>
  <c r="G3937" i="12"/>
  <c r="F3937" i="12"/>
  <c r="E3937" i="12"/>
  <c r="D3937" i="12"/>
  <c r="C3937" i="12"/>
  <c r="G3936" i="12"/>
  <c r="F3936" i="12"/>
  <c r="E3936" i="12"/>
  <c r="D3936" i="12"/>
  <c r="C3936" i="12"/>
  <c r="G3935" i="12"/>
  <c r="F3935" i="12"/>
  <c r="E3935" i="12"/>
  <c r="D3935" i="12"/>
  <c r="C3935" i="12"/>
  <c r="G3934" i="12"/>
  <c r="F3934" i="12"/>
  <c r="E3934" i="12"/>
  <c r="D3934" i="12"/>
  <c r="C3934" i="12"/>
  <c r="G3933" i="12"/>
  <c r="E3933" i="12"/>
  <c r="D3933" i="12"/>
  <c r="H3933" i="12" s="1"/>
  <c r="C3933" i="12"/>
  <c r="G3932" i="12"/>
  <c r="F3932" i="12"/>
  <c r="E3932" i="12"/>
  <c r="D3932" i="12"/>
  <c r="C3932" i="12"/>
  <c r="G3931" i="12"/>
  <c r="F3931" i="12"/>
  <c r="E3931" i="12"/>
  <c r="D3931" i="12"/>
  <c r="H3931" i="12" s="1"/>
  <c r="C3931" i="12"/>
  <c r="G3930" i="12"/>
  <c r="F3930" i="12"/>
  <c r="E3930" i="12"/>
  <c r="D3930" i="12"/>
  <c r="C3930" i="12"/>
  <c r="G3929" i="12"/>
  <c r="F3929" i="12"/>
  <c r="H3929" i="12" s="1"/>
  <c r="E3929" i="12"/>
  <c r="D3929" i="12"/>
  <c r="C3929" i="12"/>
  <c r="G3928" i="12"/>
  <c r="F3928" i="12"/>
  <c r="E3928" i="12"/>
  <c r="D3928" i="12"/>
  <c r="C3928" i="12"/>
  <c r="G3927" i="12"/>
  <c r="F3927" i="12"/>
  <c r="E3927" i="12"/>
  <c r="D3927" i="12"/>
  <c r="C3927" i="12"/>
  <c r="G3926" i="12"/>
  <c r="F3926" i="12"/>
  <c r="E3926" i="12"/>
  <c r="D3926" i="12"/>
  <c r="C3926" i="12"/>
  <c r="G3925" i="12"/>
  <c r="D3925" i="12"/>
  <c r="C3925" i="12"/>
  <c r="G3924" i="12"/>
  <c r="F3924" i="12"/>
  <c r="E3924" i="12"/>
  <c r="D3924" i="12"/>
  <c r="C3924" i="12"/>
  <c r="G3923" i="12"/>
  <c r="F3923" i="12"/>
  <c r="E3923" i="12"/>
  <c r="D3923" i="12"/>
  <c r="H3923" i="12" s="1"/>
  <c r="C3923" i="12"/>
  <c r="G3922" i="12"/>
  <c r="F3922" i="12"/>
  <c r="E3922" i="12"/>
  <c r="D3922" i="12"/>
  <c r="C3922" i="12"/>
  <c r="G3921" i="12"/>
  <c r="F3921" i="12"/>
  <c r="E3921" i="12"/>
  <c r="D3921" i="12"/>
  <c r="H3921" i="12" s="1"/>
  <c r="C3921" i="12"/>
  <c r="G3920" i="12"/>
  <c r="F3920" i="12"/>
  <c r="E3920" i="12"/>
  <c r="D3920" i="12"/>
  <c r="C3920" i="12"/>
  <c r="G3919" i="12"/>
  <c r="F3919" i="12"/>
  <c r="E3919" i="12"/>
  <c r="D3919" i="12"/>
  <c r="C3919" i="12"/>
  <c r="G3918" i="12"/>
  <c r="F3918" i="12"/>
  <c r="E3918" i="12"/>
  <c r="D3918" i="12"/>
  <c r="C3918" i="12"/>
  <c r="G3917" i="12"/>
  <c r="F3917" i="12"/>
  <c r="E3917" i="12"/>
  <c r="D3917" i="12"/>
  <c r="C3917" i="12"/>
  <c r="G3916" i="12"/>
  <c r="F3916" i="12"/>
  <c r="E3916" i="12"/>
  <c r="D3916" i="12"/>
  <c r="C3916" i="12"/>
  <c r="G3915" i="12"/>
  <c r="F3915" i="12"/>
  <c r="E3915" i="12"/>
  <c r="D3915" i="12"/>
  <c r="H3915" i="12" s="1"/>
  <c r="C3915" i="12"/>
  <c r="G3914" i="12"/>
  <c r="F3914" i="12"/>
  <c r="E3914" i="12"/>
  <c r="D3914" i="12"/>
  <c r="C3914" i="12"/>
  <c r="G3913" i="12"/>
  <c r="F3913" i="12"/>
  <c r="E3913" i="12"/>
  <c r="D3913" i="12"/>
  <c r="C3913" i="12"/>
  <c r="G3912" i="12"/>
  <c r="F3912" i="12"/>
  <c r="E3912" i="12"/>
  <c r="D3912" i="12"/>
  <c r="C3912" i="12"/>
  <c r="G3911" i="12"/>
  <c r="F3911" i="12"/>
  <c r="E3911" i="12"/>
  <c r="D3911" i="12"/>
  <c r="C3911" i="12"/>
  <c r="G3910" i="12"/>
  <c r="F3910" i="12"/>
  <c r="E3910" i="12"/>
  <c r="D3910" i="12"/>
  <c r="C3910" i="12"/>
  <c r="G3909" i="12"/>
  <c r="F3909" i="12"/>
  <c r="E3909" i="12"/>
  <c r="D3909" i="12"/>
  <c r="C3909" i="12"/>
  <c r="G3908" i="12"/>
  <c r="F3908" i="12"/>
  <c r="E3908" i="12"/>
  <c r="D3908" i="12"/>
  <c r="C3908" i="12"/>
  <c r="G3907" i="12"/>
  <c r="F3907" i="12"/>
  <c r="E3907" i="12"/>
  <c r="D3907" i="12"/>
  <c r="H3907" i="12" s="1"/>
  <c r="C3907" i="12"/>
  <c r="G3906" i="12"/>
  <c r="F3906" i="12"/>
  <c r="E3906" i="12"/>
  <c r="D3906" i="12"/>
  <c r="C3906" i="12"/>
  <c r="G3905" i="12"/>
  <c r="D3905" i="12"/>
  <c r="H3905" i="12" s="1"/>
  <c r="C3905" i="12"/>
  <c r="G3904" i="12"/>
  <c r="F3904" i="12"/>
  <c r="E3904" i="12"/>
  <c r="D3904" i="12"/>
  <c r="C3904" i="12"/>
  <c r="G3903" i="12"/>
  <c r="F3903" i="12"/>
  <c r="E3903" i="12"/>
  <c r="D3903" i="12"/>
  <c r="C3903" i="12"/>
  <c r="G3902" i="12"/>
  <c r="F3902" i="12"/>
  <c r="E3902" i="12"/>
  <c r="D3902" i="12"/>
  <c r="C3902" i="12"/>
  <c r="G3901" i="12"/>
  <c r="F3901" i="12"/>
  <c r="E3901" i="12"/>
  <c r="D3901" i="12"/>
  <c r="C3901" i="12"/>
  <c r="G3900" i="12"/>
  <c r="F3900" i="12"/>
  <c r="E3900" i="12"/>
  <c r="D3900" i="12"/>
  <c r="C3900" i="12"/>
  <c r="G3899" i="12"/>
  <c r="F3899" i="12"/>
  <c r="E3899" i="12"/>
  <c r="D3899" i="12"/>
  <c r="C3899" i="12"/>
  <c r="G3898" i="12"/>
  <c r="F3898" i="12"/>
  <c r="E3898" i="12"/>
  <c r="D3898" i="12"/>
  <c r="C3898" i="12"/>
  <c r="G3897" i="12"/>
  <c r="F3897" i="12"/>
  <c r="E3897" i="12"/>
  <c r="D3897" i="12"/>
  <c r="C3897" i="12"/>
  <c r="G3896" i="12"/>
  <c r="F3896" i="12"/>
  <c r="E3896" i="12"/>
  <c r="D3896" i="12"/>
  <c r="C3896" i="12"/>
  <c r="G3895" i="12"/>
  <c r="F3895" i="12"/>
  <c r="E3895" i="12"/>
  <c r="D3895" i="12"/>
  <c r="C3895" i="12"/>
  <c r="G3894" i="12"/>
  <c r="F3894" i="12"/>
  <c r="E3894" i="12"/>
  <c r="D3894" i="12"/>
  <c r="C3894" i="12"/>
  <c r="G3893" i="12"/>
  <c r="F3893" i="12"/>
  <c r="E3893" i="12"/>
  <c r="D3893" i="12"/>
  <c r="C3893" i="12"/>
  <c r="G3892" i="12"/>
  <c r="F3892" i="12"/>
  <c r="E3892" i="12"/>
  <c r="D3892" i="12"/>
  <c r="C3892" i="12"/>
  <c r="G3891" i="12"/>
  <c r="F3891" i="12"/>
  <c r="E3891" i="12"/>
  <c r="D3891" i="12"/>
  <c r="C3891" i="12"/>
  <c r="G3890" i="12"/>
  <c r="F3890" i="12"/>
  <c r="E3890" i="12"/>
  <c r="D3890" i="12"/>
  <c r="C3890" i="12"/>
  <c r="G3889" i="12"/>
  <c r="F3889" i="12"/>
  <c r="E3889" i="12"/>
  <c r="D3889" i="12"/>
  <c r="C3889" i="12"/>
  <c r="G3888" i="12"/>
  <c r="F3888" i="12"/>
  <c r="E3888" i="12"/>
  <c r="D3888" i="12"/>
  <c r="C3888" i="12"/>
  <c r="G3887" i="12"/>
  <c r="F3887" i="12"/>
  <c r="E3887" i="12"/>
  <c r="D3887" i="12"/>
  <c r="C3887" i="12"/>
  <c r="G3886" i="12"/>
  <c r="F3886" i="12"/>
  <c r="E3886" i="12"/>
  <c r="D3886" i="12"/>
  <c r="C3886" i="12"/>
  <c r="G3885" i="12"/>
  <c r="F3885" i="12"/>
  <c r="E3885" i="12"/>
  <c r="D3885" i="12"/>
  <c r="C3885" i="12"/>
  <c r="G3884" i="12"/>
  <c r="F3884" i="12"/>
  <c r="E3884" i="12"/>
  <c r="D3884" i="12"/>
  <c r="C3884" i="12"/>
  <c r="G3883" i="12"/>
  <c r="F3883" i="12"/>
  <c r="E3883" i="12"/>
  <c r="D3883" i="12"/>
  <c r="C3883" i="12"/>
  <c r="G3882" i="12"/>
  <c r="F3882" i="12"/>
  <c r="E3882" i="12"/>
  <c r="D3882" i="12"/>
  <c r="C3882" i="12"/>
  <c r="G3881" i="12"/>
  <c r="F3881" i="12"/>
  <c r="E3881" i="12"/>
  <c r="D3881" i="12"/>
  <c r="C3881" i="12"/>
  <c r="G3880" i="12"/>
  <c r="F3880" i="12"/>
  <c r="E3880" i="12"/>
  <c r="D3880" i="12"/>
  <c r="C3880" i="12"/>
  <c r="G3879" i="12"/>
  <c r="F3879" i="12"/>
  <c r="E3879" i="12"/>
  <c r="D3879" i="12"/>
  <c r="C3879" i="12"/>
  <c r="G3878" i="12"/>
  <c r="F3878" i="12"/>
  <c r="E3878" i="12"/>
  <c r="D3878" i="12"/>
  <c r="C3878" i="12"/>
  <c r="G3877" i="12"/>
  <c r="F3877" i="12"/>
  <c r="E3877" i="12"/>
  <c r="D3877" i="12"/>
  <c r="C3877" i="12"/>
  <c r="G3876" i="12"/>
  <c r="F3876" i="12"/>
  <c r="E3876" i="12"/>
  <c r="D3876" i="12"/>
  <c r="C3876" i="12"/>
  <c r="G3875" i="12"/>
  <c r="F3875" i="12"/>
  <c r="E3875" i="12"/>
  <c r="D3875" i="12"/>
  <c r="C3875" i="12"/>
  <c r="G3874" i="12"/>
  <c r="F3874" i="12"/>
  <c r="D3874" i="12"/>
  <c r="C3874" i="12"/>
  <c r="G3873" i="12"/>
  <c r="F3873" i="12"/>
  <c r="E3873" i="12"/>
  <c r="D3873" i="12"/>
  <c r="C3873" i="12"/>
  <c r="G3872" i="12"/>
  <c r="F3872" i="12"/>
  <c r="H3872" i="12" s="1"/>
  <c r="E3872" i="12"/>
  <c r="D3872" i="12"/>
  <c r="C3872" i="12"/>
  <c r="G3871" i="12"/>
  <c r="F3871" i="12"/>
  <c r="E3871" i="12"/>
  <c r="D3871" i="12"/>
  <c r="C3871" i="12"/>
  <c r="G3870" i="12"/>
  <c r="F3870" i="12"/>
  <c r="E3870" i="12"/>
  <c r="D3870" i="12"/>
  <c r="C3870" i="12"/>
  <c r="G3869" i="12"/>
  <c r="F3869" i="12"/>
  <c r="E3869" i="12"/>
  <c r="D3869" i="12"/>
  <c r="C3869" i="12"/>
  <c r="G3868" i="12"/>
  <c r="F3868" i="12"/>
  <c r="E3868" i="12"/>
  <c r="D3868" i="12"/>
  <c r="C3868" i="12"/>
  <c r="G3867" i="12"/>
  <c r="F3867" i="12"/>
  <c r="E3867" i="12"/>
  <c r="D3867" i="12"/>
  <c r="C3867" i="12"/>
  <c r="G3866" i="12"/>
  <c r="F3866" i="12"/>
  <c r="E3866" i="12"/>
  <c r="D3866" i="12"/>
  <c r="C3866" i="12"/>
  <c r="G3865" i="12"/>
  <c r="F3865" i="12"/>
  <c r="E3865" i="12"/>
  <c r="D3865" i="12"/>
  <c r="H3865" i="12" s="1"/>
  <c r="C3865" i="12"/>
  <c r="H3864" i="12"/>
  <c r="J3864" i="12" s="1"/>
  <c r="G3864" i="12"/>
  <c r="F3864" i="12"/>
  <c r="E3864" i="12"/>
  <c r="D3864" i="12"/>
  <c r="C3864" i="12"/>
  <c r="G3863" i="12"/>
  <c r="F3863" i="12"/>
  <c r="E3863" i="12"/>
  <c r="D3863" i="12"/>
  <c r="C3863" i="12"/>
  <c r="G3862" i="12"/>
  <c r="F3862" i="12"/>
  <c r="E3862" i="12"/>
  <c r="D3862" i="12"/>
  <c r="H3862" i="12" s="1"/>
  <c r="C3862" i="12"/>
  <c r="G3861" i="12"/>
  <c r="F3861" i="12"/>
  <c r="E3861" i="12"/>
  <c r="D3861" i="12"/>
  <c r="C3861" i="12"/>
  <c r="G3860" i="12"/>
  <c r="F3860" i="12"/>
  <c r="E3860" i="12"/>
  <c r="C3860" i="12"/>
  <c r="G3859" i="12"/>
  <c r="F3859" i="12"/>
  <c r="E3859" i="12"/>
  <c r="D3859" i="12"/>
  <c r="C3859" i="12"/>
  <c r="G3858" i="12"/>
  <c r="F3858" i="12"/>
  <c r="E3858" i="12"/>
  <c r="D3858" i="12"/>
  <c r="C3858" i="12"/>
  <c r="G3857" i="12"/>
  <c r="F3857" i="12"/>
  <c r="E3857" i="12"/>
  <c r="D3857" i="12"/>
  <c r="C3857" i="12"/>
  <c r="G3856" i="12"/>
  <c r="F3856" i="12"/>
  <c r="E3856" i="12"/>
  <c r="D3856" i="12"/>
  <c r="C3856" i="12"/>
  <c r="G3855" i="12"/>
  <c r="F3855" i="12"/>
  <c r="E3855" i="12"/>
  <c r="D3855" i="12"/>
  <c r="C3855" i="12"/>
  <c r="G3854" i="12"/>
  <c r="F3854" i="12"/>
  <c r="E3854" i="12"/>
  <c r="D3854" i="12"/>
  <c r="H3854" i="12" s="1"/>
  <c r="C3854" i="12"/>
  <c r="G3853" i="12"/>
  <c r="F3853" i="12"/>
  <c r="E3853" i="12"/>
  <c r="D3853" i="12"/>
  <c r="C3853" i="12"/>
  <c r="G3852" i="12"/>
  <c r="F3852" i="12"/>
  <c r="E3852" i="12"/>
  <c r="D3852" i="12"/>
  <c r="C3852" i="12"/>
  <c r="G3851" i="12"/>
  <c r="F3851" i="12"/>
  <c r="E3851" i="12"/>
  <c r="D3851" i="12"/>
  <c r="C3851" i="12"/>
  <c r="G3850" i="12"/>
  <c r="F3850" i="12"/>
  <c r="E3850" i="12"/>
  <c r="D3850" i="12"/>
  <c r="C3850" i="12"/>
  <c r="G3849" i="12"/>
  <c r="F3849" i="12"/>
  <c r="E3849" i="12"/>
  <c r="D3849" i="12"/>
  <c r="C3849" i="12"/>
  <c r="G3848" i="12"/>
  <c r="F3848" i="12"/>
  <c r="E3848" i="12"/>
  <c r="D3848" i="12"/>
  <c r="C3848" i="12"/>
  <c r="G3847" i="12"/>
  <c r="D3847" i="12"/>
  <c r="C3847" i="12"/>
  <c r="G3846" i="12"/>
  <c r="F3846" i="12"/>
  <c r="E3846" i="12"/>
  <c r="D3846" i="12"/>
  <c r="C3846" i="12"/>
  <c r="G3845" i="12"/>
  <c r="F3845" i="12"/>
  <c r="E3845" i="12"/>
  <c r="D3845" i="12"/>
  <c r="C3845" i="12"/>
  <c r="G3844" i="12"/>
  <c r="F3844" i="12"/>
  <c r="E3844" i="12"/>
  <c r="D3844" i="12"/>
  <c r="C3844" i="12"/>
  <c r="G3843" i="12"/>
  <c r="F3843" i="12"/>
  <c r="E3843" i="12"/>
  <c r="D3843" i="12"/>
  <c r="C3843" i="12"/>
  <c r="G3842" i="12"/>
  <c r="F3842" i="12"/>
  <c r="E3842" i="12"/>
  <c r="D3842" i="12"/>
  <c r="C3842" i="12"/>
  <c r="G3841" i="12"/>
  <c r="F3841" i="12"/>
  <c r="E3841" i="12"/>
  <c r="D3841" i="12"/>
  <c r="C3841" i="12"/>
  <c r="G3840" i="12"/>
  <c r="F3840" i="12"/>
  <c r="E3840" i="12"/>
  <c r="D3840" i="12"/>
  <c r="C3840" i="12"/>
  <c r="G3839" i="12"/>
  <c r="F3839" i="12"/>
  <c r="E3839" i="12"/>
  <c r="D3839" i="12"/>
  <c r="C3839" i="12"/>
  <c r="G3838" i="12"/>
  <c r="F3838" i="12"/>
  <c r="E3838" i="12"/>
  <c r="D3838" i="12"/>
  <c r="C3838" i="12"/>
  <c r="G3837" i="12"/>
  <c r="F3837" i="12"/>
  <c r="E3837" i="12"/>
  <c r="D3837" i="12"/>
  <c r="C3837" i="12"/>
  <c r="G3836" i="12"/>
  <c r="F3836" i="12"/>
  <c r="E3836" i="12"/>
  <c r="D3836" i="12"/>
  <c r="C3836" i="12"/>
  <c r="G3835" i="12"/>
  <c r="F3835" i="12"/>
  <c r="E3835" i="12"/>
  <c r="D3835" i="12"/>
  <c r="C3835" i="12"/>
  <c r="G3834" i="12"/>
  <c r="F3834" i="12"/>
  <c r="E3834" i="12"/>
  <c r="D3834" i="12"/>
  <c r="C3834" i="12"/>
  <c r="G3833" i="12"/>
  <c r="F3833" i="12"/>
  <c r="E3833" i="12"/>
  <c r="D3833" i="12"/>
  <c r="C3833" i="12"/>
  <c r="G3832" i="12"/>
  <c r="F3832" i="12"/>
  <c r="E3832" i="12"/>
  <c r="D3832" i="12"/>
  <c r="C3832" i="12"/>
  <c r="G3831" i="12"/>
  <c r="F3831" i="12"/>
  <c r="E3831" i="12"/>
  <c r="D3831" i="12"/>
  <c r="C3831" i="12"/>
  <c r="G3830" i="12"/>
  <c r="F3830" i="12"/>
  <c r="E3830" i="12"/>
  <c r="D3830" i="12"/>
  <c r="C3830" i="12"/>
  <c r="G3829" i="12"/>
  <c r="F3829" i="12"/>
  <c r="E3829" i="12"/>
  <c r="D3829" i="12"/>
  <c r="C3829" i="12"/>
  <c r="G3828" i="12"/>
  <c r="F3828" i="12"/>
  <c r="E3828" i="12"/>
  <c r="D3828" i="12"/>
  <c r="C3828" i="12"/>
  <c r="G3827" i="12"/>
  <c r="F3827" i="12"/>
  <c r="E3827" i="12"/>
  <c r="D3827" i="12"/>
  <c r="C3827" i="12"/>
  <c r="G3826" i="12"/>
  <c r="E3826" i="12"/>
  <c r="D3826" i="12"/>
  <c r="C3826" i="12"/>
  <c r="G3825" i="12"/>
  <c r="F3825" i="12"/>
  <c r="E3825" i="12"/>
  <c r="D3825" i="12"/>
  <c r="C3825" i="12"/>
  <c r="G3824" i="12"/>
  <c r="F3824" i="12"/>
  <c r="E3824" i="12"/>
  <c r="D3824" i="12"/>
  <c r="C3824" i="12"/>
  <c r="G3823" i="12"/>
  <c r="F3823" i="12"/>
  <c r="E3823" i="12"/>
  <c r="D3823" i="12"/>
  <c r="H3823" i="12" s="1"/>
  <c r="C3823" i="12"/>
  <c r="G3822" i="12"/>
  <c r="F3822" i="12"/>
  <c r="H3822" i="12" s="1"/>
  <c r="E3822" i="12"/>
  <c r="D3822" i="12"/>
  <c r="C3822" i="12"/>
  <c r="G3821" i="12"/>
  <c r="F3821" i="12"/>
  <c r="E3821" i="12"/>
  <c r="D3821" i="12"/>
  <c r="C3821" i="12"/>
  <c r="G3820" i="12"/>
  <c r="F3820" i="12"/>
  <c r="E3820" i="12"/>
  <c r="D3820" i="12"/>
  <c r="C3820" i="12"/>
  <c r="G3819" i="12"/>
  <c r="F3819" i="12"/>
  <c r="E3819" i="12"/>
  <c r="D3819" i="12"/>
  <c r="C3819" i="12"/>
  <c r="G3818" i="12"/>
  <c r="F3818" i="12"/>
  <c r="E3818" i="12"/>
  <c r="H3818" i="12" s="1"/>
  <c r="D3818" i="12"/>
  <c r="C3818" i="12"/>
  <c r="G3817" i="12"/>
  <c r="F3817" i="12"/>
  <c r="E3817" i="12"/>
  <c r="D3817" i="12"/>
  <c r="C3817" i="12"/>
  <c r="G3816" i="12"/>
  <c r="F3816" i="12"/>
  <c r="E3816" i="12"/>
  <c r="D3816" i="12"/>
  <c r="C3816" i="12"/>
  <c r="G3815" i="12"/>
  <c r="F3815" i="12"/>
  <c r="E3815" i="12"/>
  <c r="D3815" i="12"/>
  <c r="C3815" i="12"/>
  <c r="G3814" i="12"/>
  <c r="F3814" i="12"/>
  <c r="E3814" i="12"/>
  <c r="D3814" i="12"/>
  <c r="C3814" i="12"/>
  <c r="G3813" i="12"/>
  <c r="F3813" i="12"/>
  <c r="E3813" i="12"/>
  <c r="D3813" i="12"/>
  <c r="C3813" i="12"/>
  <c r="G3812" i="12"/>
  <c r="F3812" i="12"/>
  <c r="E3812" i="12"/>
  <c r="D3812" i="12"/>
  <c r="C3812" i="12"/>
  <c r="G3811" i="12"/>
  <c r="F3811" i="12"/>
  <c r="E3811" i="12"/>
  <c r="D3811" i="12"/>
  <c r="C3811" i="12"/>
  <c r="G3810" i="12"/>
  <c r="F3810" i="12"/>
  <c r="E3810" i="12"/>
  <c r="D3810" i="12"/>
  <c r="H3810" i="12" s="1"/>
  <c r="I3810" i="12" s="1"/>
  <c r="C3810" i="12"/>
  <c r="G3809" i="12"/>
  <c r="F3809" i="12"/>
  <c r="E3809" i="12"/>
  <c r="D3809" i="12"/>
  <c r="C3809" i="12"/>
  <c r="G3808" i="12"/>
  <c r="F3808" i="12"/>
  <c r="E3808" i="12"/>
  <c r="D3808" i="12"/>
  <c r="C3808" i="12"/>
  <c r="G3807" i="12"/>
  <c r="F3807" i="12"/>
  <c r="E3807" i="12"/>
  <c r="D3807" i="12"/>
  <c r="C3807" i="12"/>
  <c r="G3806" i="12"/>
  <c r="F3806" i="12"/>
  <c r="E3806" i="12"/>
  <c r="D3806" i="12"/>
  <c r="C3806" i="12"/>
  <c r="G3805" i="12"/>
  <c r="F3805" i="12"/>
  <c r="E3805" i="12"/>
  <c r="D3805" i="12"/>
  <c r="C3805" i="12"/>
  <c r="G3804" i="12"/>
  <c r="F3804" i="12"/>
  <c r="E3804" i="12"/>
  <c r="D3804" i="12"/>
  <c r="C3804" i="12"/>
  <c r="G3803" i="12"/>
  <c r="F3803" i="12"/>
  <c r="E3803" i="12"/>
  <c r="D3803" i="12"/>
  <c r="C3803" i="12"/>
  <c r="G3802" i="12"/>
  <c r="F3802" i="12"/>
  <c r="E3802" i="12"/>
  <c r="D3802" i="12"/>
  <c r="H3802" i="12" s="1"/>
  <c r="C3802" i="12"/>
  <c r="G3801" i="12"/>
  <c r="F3801" i="12"/>
  <c r="E3801" i="12"/>
  <c r="D3801" i="12"/>
  <c r="C3801" i="12"/>
  <c r="G3800" i="12"/>
  <c r="F3800" i="12"/>
  <c r="E3800" i="12"/>
  <c r="D3800" i="12"/>
  <c r="C3800" i="12"/>
  <c r="G3799" i="12"/>
  <c r="F3799" i="12"/>
  <c r="E3799" i="12"/>
  <c r="D3799" i="12"/>
  <c r="C3799" i="12"/>
  <c r="H3798" i="12"/>
  <c r="G3798" i="12"/>
  <c r="F3798" i="12"/>
  <c r="E3798" i="12"/>
  <c r="D3798" i="12"/>
  <c r="C3798" i="12"/>
  <c r="G3797" i="12"/>
  <c r="F3797" i="12"/>
  <c r="E3797" i="12"/>
  <c r="D3797" i="12"/>
  <c r="C3797" i="12"/>
  <c r="G3796" i="12"/>
  <c r="F3796" i="12"/>
  <c r="E3796" i="12"/>
  <c r="D3796" i="12"/>
  <c r="C3796" i="12"/>
  <c r="H3795" i="12"/>
  <c r="G3795" i="12"/>
  <c r="F3795" i="12"/>
  <c r="D3795" i="12"/>
  <c r="C3795" i="12"/>
  <c r="G3794" i="12"/>
  <c r="F3794" i="12"/>
  <c r="E3794" i="12"/>
  <c r="D3794" i="12"/>
  <c r="C3794" i="12"/>
  <c r="G3793" i="12"/>
  <c r="F3793" i="12"/>
  <c r="E3793" i="12"/>
  <c r="D3793" i="12"/>
  <c r="C3793" i="12"/>
  <c r="G3792" i="12"/>
  <c r="F3792" i="12"/>
  <c r="E3792" i="12"/>
  <c r="D3792" i="12"/>
  <c r="C3792" i="12"/>
  <c r="G3791" i="12"/>
  <c r="F3791" i="12"/>
  <c r="E3791" i="12"/>
  <c r="D3791" i="12"/>
  <c r="C3791" i="12"/>
  <c r="G3790" i="12"/>
  <c r="F3790" i="12"/>
  <c r="E3790" i="12"/>
  <c r="D3790" i="12"/>
  <c r="C3790" i="12"/>
  <c r="G3789" i="12"/>
  <c r="F3789" i="12"/>
  <c r="E3789" i="12"/>
  <c r="D3789" i="12"/>
  <c r="C3789" i="12"/>
  <c r="G3788" i="12"/>
  <c r="F3788" i="12"/>
  <c r="E3788" i="12"/>
  <c r="D3788" i="12"/>
  <c r="C3788" i="12"/>
  <c r="G3787" i="12"/>
  <c r="F3787" i="12"/>
  <c r="E3787" i="12"/>
  <c r="D3787" i="12"/>
  <c r="C3787" i="12"/>
  <c r="G3786" i="12"/>
  <c r="F3786" i="12"/>
  <c r="E3786" i="12"/>
  <c r="D3786" i="12"/>
  <c r="C3786" i="12"/>
  <c r="G3785" i="12"/>
  <c r="F3785" i="12"/>
  <c r="E3785" i="12"/>
  <c r="D3785" i="12"/>
  <c r="C3785" i="12"/>
  <c r="G3784" i="12"/>
  <c r="F3784" i="12"/>
  <c r="E3784" i="12"/>
  <c r="D3784" i="12"/>
  <c r="C3784" i="12"/>
  <c r="G3783" i="12"/>
  <c r="F3783" i="12"/>
  <c r="E3783" i="12"/>
  <c r="D3783" i="12"/>
  <c r="C3783" i="12"/>
  <c r="G3782" i="12"/>
  <c r="F3782" i="12"/>
  <c r="E3782" i="12"/>
  <c r="D3782" i="12"/>
  <c r="C3782" i="12"/>
  <c r="G3781" i="12"/>
  <c r="F3781" i="12"/>
  <c r="E3781" i="12"/>
  <c r="D3781" i="12"/>
  <c r="C3781" i="12"/>
  <c r="G3780" i="12"/>
  <c r="F3780" i="12"/>
  <c r="E3780" i="12"/>
  <c r="D3780" i="12"/>
  <c r="C3780" i="12"/>
  <c r="G3779" i="12"/>
  <c r="F3779" i="12"/>
  <c r="E3779" i="12"/>
  <c r="D3779" i="12"/>
  <c r="C3779" i="12"/>
  <c r="G3778" i="12"/>
  <c r="F3778" i="12"/>
  <c r="E3778" i="12"/>
  <c r="D3778" i="12"/>
  <c r="C3778" i="12"/>
  <c r="G3777" i="12"/>
  <c r="F3777" i="12"/>
  <c r="E3777" i="12"/>
  <c r="D3777" i="12"/>
  <c r="C3777" i="12"/>
  <c r="G3776" i="12"/>
  <c r="F3776" i="12"/>
  <c r="E3776" i="12"/>
  <c r="D3776" i="12"/>
  <c r="C3776" i="12"/>
  <c r="G3775" i="12"/>
  <c r="F3775" i="12"/>
  <c r="E3775" i="12"/>
  <c r="D3775" i="12"/>
  <c r="C3775" i="12"/>
  <c r="G3774" i="12"/>
  <c r="F3774" i="12"/>
  <c r="E3774" i="12"/>
  <c r="D3774" i="12"/>
  <c r="C3774" i="12"/>
  <c r="G3773" i="12"/>
  <c r="F3773" i="12"/>
  <c r="E3773" i="12"/>
  <c r="D3773" i="12"/>
  <c r="C3773" i="12"/>
  <c r="G3772" i="12"/>
  <c r="F3772" i="12"/>
  <c r="E3772" i="12"/>
  <c r="D3772" i="12"/>
  <c r="C3772" i="12"/>
  <c r="G3771" i="12"/>
  <c r="F3771" i="12"/>
  <c r="E3771" i="12"/>
  <c r="D3771" i="12"/>
  <c r="C3771" i="12"/>
  <c r="G3770" i="12"/>
  <c r="F3770" i="12"/>
  <c r="E3770" i="12"/>
  <c r="D3770" i="12"/>
  <c r="C3770" i="12"/>
  <c r="G3769" i="12"/>
  <c r="F3769" i="12"/>
  <c r="C3769" i="12"/>
  <c r="G3768" i="12"/>
  <c r="F3768" i="12"/>
  <c r="E3768" i="12"/>
  <c r="D3768" i="12"/>
  <c r="C3768" i="12"/>
  <c r="G3767" i="12"/>
  <c r="F3767" i="12"/>
  <c r="E3767" i="12"/>
  <c r="D3767" i="12"/>
  <c r="C3767" i="12"/>
  <c r="G3766" i="12"/>
  <c r="F3766" i="12"/>
  <c r="E3766" i="12"/>
  <c r="D3766" i="12"/>
  <c r="C3766" i="12"/>
  <c r="G3765" i="12"/>
  <c r="F3765" i="12"/>
  <c r="E3765" i="12"/>
  <c r="D3765" i="12"/>
  <c r="C3765" i="12"/>
  <c r="G3764" i="12"/>
  <c r="F3764" i="12"/>
  <c r="E3764" i="12"/>
  <c r="D3764" i="12"/>
  <c r="C3764" i="12"/>
  <c r="G3763" i="12"/>
  <c r="F3763" i="12"/>
  <c r="E3763" i="12"/>
  <c r="D3763" i="12"/>
  <c r="C3763" i="12"/>
  <c r="G3762" i="12"/>
  <c r="F3762" i="12"/>
  <c r="E3762" i="12"/>
  <c r="D3762" i="12"/>
  <c r="C3762" i="12"/>
  <c r="G3761" i="12"/>
  <c r="F3761" i="12"/>
  <c r="E3761" i="12"/>
  <c r="D3761" i="12"/>
  <c r="C3761" i="12"/>
  <c r="G3760" i="12"/>
  <c r="F3760" i="12"/>
  <c r="E3760" i="12"/>
  <c r="D3760" i="12"/>
  <c r="C3760" i="12"/>
  <c r="G3759" i="12"/>
  <c r="F3759" i="12"/>
  <c r="E3759" i="12"/>
  <c r="D3759" i="12"/>
  <c r="C3759" i="12"/>
  <c r="G3758" i="12"/>
  <c r="F3758" i="12"/>
  <c r="E3758" i="12"/>
  <c r="D3758" i="12"/>
  <c r="C3758" i="12"/>
  <c r="G3757" i="12"/>
  <c r="F3757" i="12"/>
  <c r="E3757" i="12"/>
  <c r="D3757" i="12"/>
  <c r="C3757" i="12"/>
  <c r="G3756" i="12"/>
  <c r="F3756" i="12"/>
  <c r="E3756" i="12"/>
  <c r="D3756" i="12"/>
  <c r="C3756" i="12"/>
  <c r="G3755" i="12"/>
  <c r="E3755" i="12"/>
  <c r="D3755" i="12"/>
  <c r="C3755" i="12"/>
  <c r="G3754" i="12"/>
  <c r="F3754" i="12"/>
  <c r="E3754" i="12"/>
  <c r="D3754" i="12"/>
  <c r="C3754" i="12"/>
  <c r="G3753" i="12"/>
  <c r="F3753" i="12"/>
  <c r="E3753" i="12"/>
  <c r="D3753" i="12"/>
  <c r="C3753" i="12"/>
  <c r="G3752" i="12"/>
  <c r="F3752" i="12"/>
  <c r="E3752" i="12"/>
  <c r="D3752" i="12"/>
  <c r="H3752" i="12" s="1"/>
  <c r="C3752" i="12"/>
  <c r="G3751" i="12"/>
  <c r="F3751" i="12"/>
  <c r="E3751" i="12"/>
  <c r="D3751" i="12"/>
  <c r="C3751" i="12"/>
  <c r="G3750" i="12"/>
  <c r="F3750" i="12"/>
  <c r="E3750" i="12"/>
  <c r="D3750" i="12"/>
  <c r="C3750" i="12"/>
  <c r="G3749" i="12"/>
  <c r="F3749" i="12"/>
  <c r="E3749" i="12"/>
  <c r="D3749" i="12"/>
  <c r="C3749" i="12"/>
  <c r="H3748" i="12"/>
  <c r="G3748" i="12"/>
  <c r="F3748" i="12"/>
  <c r="E3748" i="12"/>
  <c r="D3748" i="12"/>
  <c r="C3748" i="12"/>
  <c r="G3747" i="12"/>
  <c r="F3747" i="12"/>
  <c r="H3747" i="12" s="1"/>
  <c r="E3747" i="12"/>
  <c r="D3747" i="12"/>
  <c r="C3747" i="12"/>
  <c r="G3746" i="12"/>
  <c r="F3746" i="12"/>
  <c r="E3746" i="12"/>
  <c r="D3746" i="12"/>
  <c r="C3746" i="12"/>
  <c r="G3745" i="12"/>
  <c r="F3745" i="12"/>
  <c r="E3745" i="12"/>
  <c r="D3745" i="12"/>
  <c r="C3745" i="12"/>
  <c r="G3744" i="12"/>
  <c r="F3744" i="12"/>
  <c r="E3744" i="12"/>
  <c r="H3744" i="12" s="1"/>
  <c r="D3744" i="12"/>
  <c r="C3744" i="12"/>
  <c r="G3743" i="12"/>
  <c r="F3743" i="12"/>
  <c r="E3743" i="12"/>
  <c r="D3743" i="12"/>
  <c r="C3743" i="12"/>
  <c r="G3742" i="12"/>
  <c r="E3742" i="12"/>
  <c r="D3742" i="12"/>
  <c r="C3742" i="12"/>
  <c r="G3741" i="12"/>
  <c r="H3741" i="12" s="1"/>
  <c r="C3741" i="12"/>
  <c r="G3740" i="12"/>
  <c r="F3740" i="12"/>
  <c r="E3740" i="12"/>
  <c r="D3740" i="12"/>
  <c r="C3740" i="12"/>
  <c r="G3739" i="12"/>
  <c r="F3739" i="12"/>
  <c r="E3739" i="12"/>
  <c r="D3739" i="12"/>
  <c r="C3739" i="12"/>
  <c r="H3738" i="12"/>
  <c r="J3738" i="12" s="1"/>
  <c r="G3738" i="12"/>
  <c r="F3738" i="12"/>
  <c r="E3738" i="12"/>
  <c r="D3738" i="12"/>
  <c r="C3738" i="12"/>
  <c r="G3737" i="12"/>
  <c r="F3737" i="12"/>
  <c r="E3737" i="12"/>
  <c r="D3737" i="12"/>
  <c r="C3737" i="12"/>
  <c r="G3736" i="12"/>
  <c r="F3736" i="12"/>
  <c r="E3736" i="12"/>
  <c r="D3736" i="12"/>
  <c r="C3736" i="12"/>
  <c r="G3735" i="12"/>
  <c r="F3735" i="12"/>
  <c r="E3735" i="12"/>
  <c r="D3735" i="12"/>
  <c r="C3735" i="12"/>
  <c r="G3734" i="12"/>
  <c r="F3734" i="12"/>
  <c r="E3734" i="12"/>
  <c r="D3734" i="12"/>
  <c r="C3734" i="12"/>
  <c r="G3733" i="12"/>
  <c r="F3733" i="12"/>
  <c r="E3733" i="12"/>
  <c r="D3733" i="12"/>
  <c r="C3733" i="12"/>
  <c r="G3732" i="12"/>
  <c r="F3732" i="12"/>
  <c r="E3732" i="12"/>
  <c r="D3732" i="12"/>
  <c r="C3732" i="12"/>
  <c r="G3731" i="12"/>
  <c r="F3731" i="12"/>
  <c r="E3731" i="12"/>
  <c r="D3731" i="12"/>
  <c r="C3731" i="12"/>
  <c r="G3730" i="12"/>
  <c r="F3730" i="12"/>
  <c r="E3730" i="12"/>
  <c r="D3730" i="12"/>
  <c r="C3730" i="12"/>
  <c r="G3729" i="12"/>
  <c r="F3729" i="12"/>
  <c r="E3729" i="12"/>
  <c r="D3729" i="12"/>
  <c r="C3729" i="12"/>
  <c r="G3728" i="12"/>
  <c r="F3728" i="12"/>
  <c r="E3728" i="12"/>
  <c r="D3728" i="12"/>
  <c r="C3728" i="12"/>
  <c r="G3727" i="12"/>
  <c r="F3727" i="12"/>
  <c r="E3727" i="12"/>
  <c r="D3727" i="12"/>
  <c r="C3727" i="12"/>
  <c r="G3726" i="12"/>
  <c r="F3726" i="12"/>
  <c r="E3726" i="12"/>
  <c r="D3726" i="12"/>
  <c r="H3726" i="12" s="1"/>
  <c r="C3726" i="12"/>
  <c r="G3725" i="12"/>
  <c r="F3725" i="12"/>
  <c r="E3725" i="12"/>
  <c r="D3725" i="12"/>
  <c r="C3725" i="12"/>
  <c r="G3724" i="12"/>
  <c r="F3724" i="12"/>
  <c r="E3724" i="12"/>
  <c r="D3724" i="12"/>
  <c r="C3724" i="12"/>
  <c r="G3723" i="12"/>
  <c r="F3723" i="12"/>
  <c r="E3723" i="12"/>
  <c r="D3723" i="12"/>
  <c r="C3723" i="12"/>
  <c r="G3722" i="12"/>
  <c r="F3722" i="12"/>
  <c r="E3722" i="12"/>
  <c r="D3722" i="12"/>
  <c r="H3722" i="12" s="1"/>
  <c r="C3722" i="12"/>
  <c r="G3721" i="12"/>
  <c r="F3721" i="12"/>
  <c r="E3721" i="12"/>
  <c r="D3721" i="12"/>
  <c r="C3721" i="12"/>
  <c r="G3720" i="12"/>
  <c r="F3720" i="12"/>
  <c r="C3720" i="12"/>
  <c r="G3719" i="12"/>
  <c r="F3719" i="12"/>
  <c r="E3719" i="12"/>
  <c r="D3719" i="12"/>
  <c r="C3719" i="12"/>
  <c r="G3718" i="12"/>
  <c r="F3718" i="12"/>
  <c r="E3718" i="12"/>
  <c r="D3718" i="12"/>
  <c r="C3718" i="12"/>
  <c r="G3717" i="12"/>
  <c r="H3717" i="12" s="1"/>
  <c r="C3717" i="12"/>
  <c r="G3716" i="12"/>
  <c r="E3716" i="12"/>
  <c r="D3716" i="12"/>
  <c r="C3716" i="12"/>
  <c r="G3715" i="12"/>
  <c r="F3715" i="12"/>
  <c r="E3715" i="12"/>
  <c r="D3715" i="12"/>
  <c r="C3715" i="12"/>
  <c r="G3714" i="12"/>
  <c r="F3714" i="12"/>
  <c r="E3714" i="12"/>
  <c r="D3714" i="12"/>
  <c r="C3714" i="12"/>
  <c r="G3713" i="12"/>
  <c r="F3713" i="12"/>
  <c r="E3713" i="12"/>
  <c r="D3713" i="12"/>
  <c r="C3713" i="12"/>
  <c r="G3712" i="12"/>
  <c r="F3712" i="12"/>
  <c r="E3712" i="12"/>
  <c r="D3712" i="12"/>
  <c r="C3712" i="12"/>
  <c r="G3711" i="12"/>
  <c r="F3711" i="12"/>
  <c r="E3711" i="12"/>
  <c r="D3711" i="12"/>
  <c r="C3711" i="12"/>
  <c r="G3710" i="12"/>
  <c r="F3710" i="12"/>
  <c r="E3710" i="12"/>
  <c r="D3710" i="12"/>
  <c r="C3710" i="12"/>
  <c r="G3709" i="12"/>
  <c r="F3709" i="12"/>
  <c r="E3709" i="12"/>
  <c r="D3709" i="12"/>
  <c r="C3709" i="12"/>
  <c r="G3708" i="12"/>
  <c r="F3708" i="12"/>
  <c r="E3708" i="12"/>
  <c r="D3708" i="12"/>
  <c r="C3708" i="12"/>
  <c r="G3707" i="12"/>
  <c r="F3707" i="12"/>
  <c r="E3707" i="12"/>
  <c r="D3707" i="12"/>
  <c r="C3707" i="12"/>
  <c r="G3706" i="12"/>
  <c r="F3706" i="12"/>
  <c r="E3706" i="12"/>
  <c r="D3706" i="12"/>
  <c r="C3706" i="12"/>
  <c r="H3705" i="12"/>
  <c r="G3705" i="12"/>
  <c r="F3705" i="12"/>
  <c r="E3705" i="12"/>
  <c r="D3705" i="12"/>
  <c r="C3705" i="12"/>
  <c r="G3704" i="12"/>
  <c r="F3704" i="12"/>
  <c r="E3704" i="12"/>
  <c r="D3704" i="12"/>
  <c r="C3704" i="12"/>
  <c r="G3703" i="12"/>
  <c r="F3703" i="12"/>
  <c r="E3703" i="12"/>
  <c r="D3703" i="12"/>
  <c r="C3703" i="12"/>
  <c r="G3702" i="12"/>
  <c r="F3702" i="12"/>
  <c r="E3702" i="12"/>
  <c r="D3702" i="12"/>
  <c r="C3702" i="12"/>
  <c r="G3701" i="12"/>
  <c r="F3701" i="12"/>
  <c r="E3701" i="12"/>
  <c r="D3701" i="12"/>
  <c r="C3701" i="12"/>
  <c r="G3700" i="12"/>
  <c r="F3700" i="12"/>
  <c r="E3700" i="12"/>
  <c r="D3700" i="12"/>
  <c r="C3700" i="12"/>
  <c r="G3699" i="12"/>
  <c r="F3699" i="12"/>
  <c r="E3699" i="12"/>
  <c r="D3699" i="12"/>
  <c r="C3699" i="12"/>
  <c r="G3698" i="12"/>
  <c r="F3698" i="12"/>
  <c r="E3698" i="12"/>
  <c r="D3698" i="12"/>
  <c r="H3698" i="12" s="1"/>
  <c r="C3698" i="12"/>
  <c r="G3697" i="12"/>
  <c r="F3697" i="12"/>
  <c r="E3697" i="12"/>
  <c r="D3697" i="12"/>
  <c r="H3697" i="12" s="1"/>
  <c r="C3697" i="12"/>
  <c r="G3696" i="12"/>
  <c r="F3696" i="12"/>
  <c r="E3696" i="12"/>
  <c r="D3696" i="12"/>
  <c r="C3696" i="12"/>
  <c r="G3695" i="12"/>
  <c r="F3695" i="12"/>
  <c r="E3695" i="12"/>
  <c r="D3695" i="12"/>
  <c r="C3695" i="12"/>
  <c r="G3694" i="12"/>
  <c r="F3694" i="12"/>
  <c r="E3694" i="12"/>
  <c r="D3694" i="12"/>
  <c r="C3694" i="12"/>
  <c r="G3693" i="12"/>
  <c r="F3693" i="12"/>
  <c r="E3693" i="12"/>
  <c r="H3693" i="12" s="1"/>
  <c r="D3693" i="12"/>
  <c r="C3693" i="12"/>
  <c r="G3692" i="12"/>
  <c r="F3692" i="12"/>
  <c r="E3692" i="12"/>
  <c r="D3692" i="12"/>
  <c r="C3692" i="12"/>
  <c r="G3691" i="12"/>
  <c r="F3691" i="12"/>
  <c r="E3691" i="12"/>
  <c r="D3691" i="12"/>
  <c r="C3691" i="12"/>
  <c r="G3690" i="12"/>
  <c r="F3690" i="12"/>
  <c r="E3690" i="12"/>
  <c r="D3690" i="12"/>
  <c r="C3690" i="12"/>
  <c r="G3689" i="12"/>
  <c r="F3689" i="12"/>
  <c r="E3689" i="12"/>
  <c r="D3689" i="12"/>
  <c r="H3689" i="12" s="1"/>
  <c r="C3689" i="12"/>
  <c r="G3688" i="12"/>
  <c r="F3688" i="12"/>
  <c r="E3688" i="12"/>
  <c r="D3688" i="12"/>
  <c r="C3688" i="12"/>
  <c r="G3687" i="12"/>
  <c r="F3687" i="12"/>
  <c r="E3687" i="12"/>
  <c r="D3687" i="12"/>
  <c r="C3687" i="12"/>
  <c r="G3686" i="12"/>
  <c r="F3686" i="12"/>
  <c r="E3686" i="12"/>
  <c r="D3686" i="12"/>
  <c r="C3686" i="12"/>
  <c r="G3685" i="12"/>
  <c r="F3685" i="12"/>
  <c r="E3685" i="12"/>
  <c r="H3685" i="12" s="1"/>
  <c r="D3685" i="12"/>
  <c r="C3685" i="12"/>
  <c r="G3684" i="12"/>
  <c r="F3684" i="12"/>
  <c r="E3684" i="12"/>
  <c r="D3684" i="12"/>
  <c r="C3684" i="12"/>
  <c r="G3683" i="12"/>
  <c r="F3683" i="12"/>
  <c r="E3683" i="12"/>
  <c r="D3683" i="12"/>
  <c r="C3683" i="12"/>
  <c r="G3682" i="12"/>
  <c r="F3682" i="12"/>
  <c r="E3682" i="12"/>
  <c r="D3682" i="12"/>
  <c r="C3682" i="12"/>
  <c r="G3681" i="12"/>
  <c r="F3681" i="12"/>
  <c r="E3681" i="12"/>
  <c r="D3681" i="12"/>
  <c r="C3681" i="12"/>
  <c r="G3680" i="12"/>
  <c r="F3680" i="12"/>
  <c r="E3680" i="12"/>
  <c r="D3680" i="12"/>
  <c r="C3680" i="12"/>
  <c r="G3679" i="12"/>
  <c r="F3679" i="12"/>
  <c r="E3679" i="12"/>
  <c r="D3679" i="12"/>
  <c r="C3679" i="12"/>
  <c r="G3678" i="12"/>
  <c r="F3678" i="12"/>
  <c r="E3678" i="12"/>
  <c r="D3678" i="12"/>
  <c r="C3678" i="12"/>
  <c r="G3677" i="12"/>
  <c r="F3677" i="12"/>
  <c r="E3677" i="12"/>
  <c r="D3677" i="12"/>
  <c r="C3677" i="12"/>
  <c r="G3676" i="12"/>
  <c r="F3676" i="12"/>
  <c r="E3676" i="12"/>
  <c r="D3676" i="12"/>
  <c r="C3676" i="12"/>
  <c r="G3675" i="12"/>
  <c r="F3675" i="12"/>
  <c r="E3675" i="12"/>
  <c r="D3675" i="12"/>
  <c r="C3675" i="12"/>
  <c r="G3674" i="12"/>
  <c r="F3674" i="12"/>
  <c r="E3674" i="12"/>
  <c r="D3674" i="12"/>
  <c r="C3674" i="12"/>
  <c r="G3673" i="12"/>
  <c r="F3673" i="12"/>
  <c r="E3673" i="12"/>
  <c r="H3673" i="12" s="1"/>
  <c r="J3673" i="12" s="1"/>
  <c r="D3673" i="12"/>
  <c r="C3673" i="12"/>
  <c r="G3672" i="12"/>
  <c r="F3672" i="12"/>
  <c r="E3672" i="12"/>
  <c r="D3672" i="12"/>
  <c r="C3672" i="12"/>
  <c r="G3671" i="12"/>
  <c r="F3671" i="12"/>
  <c r="E3671" i="12"/>
  <c r="D3671" i="12"/>
  <c r="C3671" i="12"/>
  <c r="G3670" i="12"/>
  <c r="F3670" i="12"/>
  <c r="E3670" i="12"/>
  <c r="D3670" i="12"/>
  <c r="C3670" i="12"/>
  <c r="G3669" i="12"/>
  <c r="F3669" i="12"/>
  <c r="E3669" i="12"/>
  <c r="D3669" i="12"/>
  <c r="C3669" i="12"/>
  <c r="G3668" i="12"/>
  <c r="F3668" i="12"/>
  <c r="E3668" i="12"/>
  <c r="D3668" i="12"/>
  <c r="C3668" i="12"/>
  <c r="G3667" i="12"/>
  <c r="F3667" i="12"/>
  <c r="E3667" i="12"/>
  <c r="D3667" i="12"/>
  <c r="C3667" i="12"/>
  <c r="G3666" i="12"/>
  <c r="F3666" i="12"/>
  <c r="E3666" i="12"/>
  <c r="D3666" i="12"/>
  <c r="C3666" i="12"/>
  <c r="G3665" i="12"/>
  <c r="F3665" i="12"/>
  <c r="E3665" i="12"/>
  <c r="D3665" i="12"/>
  <c r="C3665" i="12"/>
  <c r="G3664" i="12"/>
  <c r="F3664" i="12"/>
  <c r="E3664" i="12"/>
  <c r="D3664" i="12"/>
  <c r="C3664" i="12"/>
  <c r="G3663" i="12"/>
  <c r="F3663" i="12"/>
  <c r="E3663" i="12"/>
  <c r="D3663" i="12"/>
  <c r="C3663" i="12"/>
  <c r="G3662" i="12"/>
  <c r="F3662" i="12"/>
  <c r="E3662" i="12"/>
  <c r="D3662" i="12"/>
  <c r="C3662" i="12"/>
  <c r="G3661" i="12"/>
  <c r="F3661" i="12"/>
  <c r="E3661" i="12"/>
  <c r="D3661" i="12"/>
  <c r="C3661" i="12"/>
  <c r="G3660" i="12"/>
  <c r="F3660" i="12"/>
  <c r="E3660" i="12"/>
  <c r="D3660" i="12"/>
  <c r="C3660" i="12"/>
  <c r="G3659" i="12"/>
  <c r="F3659" i="12"/>
  <c r="E3659" i="12"/>
  <c r="D3659" i="12"/>
  <c r="C3659" i="12"/>
  <c r="G3658" i="12"/>
  <c r="F3658" i="12"/>
  <c r="E3658" i="12"/>
  <c r="D3658" i="12"/>
  <c r="C3658" i="12"/>
  <c r="G3657" i="12"/>
  <c r="F3657" i="12"/>
  <c r="E3657" i="12"/>
  <c r="D3657" i="12"/>
  <c r="C3657" i="12"/>
  <c r="G3656" i="12"/>
  <c r="F3656" i="12"/>
  <c r="E3656" i="12"/>
  <c r="D3656" i="12"/>
  <c r="C3656" i="12"/>
  <c r="G3655" i="12"/>
  <c r="F3655" i="12"/>
  <c r="E3655" i="12"/>
  <c r="D3655" i="12"/>
  <c r="C3655" i="12"/>
  <c r="G3654" i="12"/>
  <c r="F3654" i="12"/>
  <c r="E3654" i="12"/>
  <c r="D3654" i="12"/>
  <c r="C3654" i="12"/>
  <c r="H3653" i="12"/>
  <c r="G3653" i="12"/>
  <c r="F3653" i="12"/>
  <c r="E3653" i="12"/>
  <c r="D3653" i="12"/>
  <c r="C3653" i="12"/>
  <c r="G3652" i="12"/>
  <c r="F3652" i="12"/>
  <c r="E3652" i="12"/>
  <c r="D3652" i="12"/>
  <c r="C3652" i="12"/>
  <c r="G3651" i="12"/>
  <c r="F3651" i="12"/>
  <c r="E3651" i="12"/>
  <c r="D3651" i="12"/>
  <c r="C3651" i="12"/>
  <c r="G3650" i="12"/>
  <c r="F3650" i="12"/>
  <c r="E3650" i="12"/>
  <c r="D3650" i="12"/>
  <c r="C3650" i="12"/>
  <c r="G3649" i="12"/>
  <c r="F3649" i="12"/>
  <c r="E3649" i="12"/>
  <c r="D3649" i="12"/>
  <c r="C3649" i="12"/>
  <c r="G3648" i="12"/>
  <c r="F3648" i="12"/>
  <c r="E3648" i="12"/>
  <c r="D3648" i="12"/>
  <c r="C3648" i="12"/>
  <c r="G3647" i="12"/>
  <c r="F3647" i="12"/>
  <c r="E3647" i="12"/>
  <c r="D3647" i="12"/>
  <c r="C3647" i="12"/>
  <c r="G3646" i="12"/>
  <c r="F3646" i="12"/>
  <c r="E3646" i="12"/>
  <c r="D3646" i="12"/>
  <c r="C3646" i="12"/>
  <c r="G3645" i="12"/>
  <c r="F3645" i="12"/>
  <c r="E3645" i="12"/>
  <c r="D3645" i="12"/>
  <c r="C3645" i="12"/>
  <c r="G3644" i="12"/>
  <c r="F3644" i="12"/>
  <c r="E3644" i="12"/>
  <c r="D3644" i="12"/>
  <c r="C3644" i="12"/>
  <c r="G3643" i="12"/>
  <c r="F3643" i="12"/>
  <c r="E3643" i="12"/>
  <c r="D3643" i="12"/>
  <c r="C3643" i="12"/>
  <c r="G3642" i="12"/>
  <c r="F3642" i="12"/>
  <c r="E3642" i="12"/>
  <c r="D3642" i="12"/>
  <c r="C3642" i="12"/>
  <c r="G3641" i="12"/>
  <c r="F3641" i="12"/>
  <c r="E3641" i="12"/>
  <c r="D3641" i="12"/>
  <c r="H3641" i="12" s="1"/>
  <c r="I3641" i="12" s="1"/>
  <c r="C3641" i="12"/>
  <c r="G3640" i="12"/>
  <c r="F3640" i="12"/>
  <c r="E3640" i="12"/>
  <c r="D3640" i="12"/>
  <c r="C3640" i="12"/>
  <c r="G3639" i="12"/>
  <c r="F3639" i="12"/>
  <c r="E3639" i="12"/>
  <c r="D3639" i="12"/>
  <c r="C3639" i="12"/>
  <c r="G3638" i="12"/>
  <c r="F3638" i="12"/>
  <c r="E3638" i="12"/>
  <c r="D3638" i="12"/>
  <c r="C3638" i="12"/>
  <c r="G3637" i="12"/>
  <c r="F3637" i="12"/>
  <c r="E3637" i="12"/>
  <c r="D3637" i="12"/>
  <c r="H3637" i="12" s="1"/>
  <c r="C3637" i="12"/>
  <c r="G3636" i="12"/>
  <c r="F3636" i="12"/>
  <c r="E3636" i="12"/>
  <c r="D3636" i="12"/>
  <c r="C3636" i="12"/>
  <c r="G3635" i="12"/>
  <c r="F3635" i="12"/>
  <c r="E3635" i="12"/>
  <c r="D3635" i="12"/>
  <c r="C3635" i="12"/>
  <c r="G3634" i="12"/>
  <c r="F3634" i="12"/>
  <c r="E3634" i="12"/>
  <c r="D3634" i="12"/>
  <c r="C3634" i="12"/>
  <c r="G3633" i="12"/>
  <c r="F3633" i="12"/>
  <c r="E3633" i="12"/>
  <c r="D3633" i="12"/>
  <c r="C3633" i="12"/>
  <c r="G3632" i="12"/>
  <c r="F3632" i="12"/>
  <c r="E3632" i="12"/>
  <c r="D3632" i="12"/>
  <c r="C3632" i="12"/>
  <c r="G3631" i="12"/>
  <c r="F3631" i="12"/>
  <c r="E3631" i="12"/>
  <c r="D3631" i="12"/>
  <c r="C3631" i="12"/>
  <c r="G3630" i="12"/>
  <c r="F3630" i="12"/>
  <c r="E3630" i="12"/>
  <c r="D3630" i="12"/>
  <c r="C3630" i="12"/>
  <c r="G3629" i="12"/>
  <c r="F3629" i="12"/>
  <c r="E3629" i="12"/>
  <c r="D3629" i="12"/>
  <c r="C3629" i="12"/>
  <c r="G3628" i="12"/>
  <c r="F3628" i="12"/>
  <c r="E3628" i="12"/>
  <c r="D3628" i="12"/>
  <c r="C3628" i="12"/>
  <c r="G3627" i="12"/>
  <c r="F3627" i="12"/>
  <c r="E3627" i="12"/>
  <c r="D3627" i="12"/>
  <c r="C3627" i="12"/>
  <c r="G3626" i="12"/>
  <c r="D3626" i="12"/>
  <c r="C3626" i="12"/>
  <c r="G3625" i="12"/>
  <c r="F3625" i="12"/>
  <c r="E3625" i="12"/>
  <c r="D3625" i="12"/>
  <c r="C3625" i="12"/>
  <c r="G3624" i="12"/>
  <c r="F3624" i="12"/>
  <c r="E3624" i="12"/>
  <c r="D3624" i="12"/>
  <c r="C3624" i="12"/>
  <c r="G3623" i="12"/>
  <c r="F3623" i="12"/>
  <c r="E3623" i="12"/>
  <c r="D3623" i="12"/>
  <c r="C3623" i="12"/>
  <c r="G3622" i="12"/>
  <c r="F3622" i="12"/>
  <c r="E3622" i="12"/>
  <c r="H3622" i="12" s="1"/>
  <c r="C3622" i="12"/>
  <c r="G3621" i="12"/>
  <c r="D3621" i="12"/>
  <c r="C3621" i="12"/>
  <c r="G3620" i="12"/>
  <c r="F3620" i="12"/>
  <c r="E3620" i="12"/>
  <c r="D3620" i="12"/>
  <c r="C3620" i="12"/>
  <c r="G3619" i="12"/>
  <c r="F3619" i="12"/>
  <c r="E3619" i="12"/>
  <c r="D3619" i="12"/>
  <c r="C3619" i="12"/>
  <c r="G3618" i="12"/>
  <c r="F3618" i="12"/>
  <c r="E3618" i="12"/>
  <c r="D3618" i="12"/>
  <c r="C3618" i="12"/>
  <c r="G3617" i="12"/>
  <c r="F3617" i="12"/>
  <c r="E3617" i="12"/>
  <c r="D3617" i="12"/>
  <c r="C3617" i="12"/>
  <c r="G3616" i="12"/>
  <c r="F3616" i="12"/>
  <c r="E3616" i="12"/>
  <c r="C3616" i="12"/>
  <c r="G3615" i="12"/>
  <c r="F3615" i="12"/>
  <c r="C3615" i="12"/>
  <c r="G3614" i="12"/>
  <c r="D3614" i="12"/>
  <c r="C3614" i="12"/>
  <c r="G3613" i="12"/>
  <c r="F3613" i="12"/>
  <c r="E3613" i="12"/>
  <c r="D3613" i="12"/>
  <c r="C3613" i="12"/>
  <c r="G3612" i="12"/>
  <c r="F3612" i="12"/>
  <c r="E3612" i="12"/>
  <c r="D3612" i="12"/>
  <c r="C3612" i="12"/>
  <c r="G3611" i="12"/>
  <c r="F3611" i="12"/>
  <c r="E3611" i="12"/>
  <c r="D3611" i="12"/>
  <c r="C3611" i="12"/>
  <c r="G3610" i="12"/>
  <c r="F3610" i="12"/>
  <c r="E3610" i="12"/>
  <c r="D3610" i="12"/>
  <c r="C3610" i="12"/>
  <c r="G3609" i="12"/>
  <c r="F3609" i="12"/>
  <c r="E3609" i="12"/>
  <c r="D3609" i="12"/>
  <c r="C3609" i="12"/>
  <c r="G3608" i="12"/>
  <c r="F3608" i="12"/>
  <c r="E3608" i="12"/>
  <c r="D3608" i="12"/>
  <c r="C3608" i="12"/>
  <c r="G3607" i="12"/>
  <c r="F3607" i="12"/>
  <c r="E3607" i="12"/>
  <c r="D3607" i="12"/>
  <c r="C3607" i="12"/>
  <c r="G3606" i="12"/>
  <c r="F3606" i="12"/>
  <c r="E3606" i="12"/>
  <c r="D3606" i="12"/>
  <c r="C3606" i="12"/>
  <c r="G3605" i="12"/>
  <c r="F3605" i="12"/>
  <c r="E3605" i="12"/>
  <c r="D3605" i="12"/>
  <c r="C3605" i="12"/>
  <c r="G3604" i="12"/>
  <c r="F3604" i="12"/>
  <c r="E3604" i="12"/>
  <c r="D3604" i="12"/>
  <c r="C3604" i="12"/>
  <c r="G3603" i="12"/>
  <c r="F3603" i="12"/>
  <c r="E3603" i="12"/>
  <c r="D3603" i="12"/>
  <c r="C3603" i="12"/>
  <c r="H3602" i="12"/>
  <c r="J3602" i="12" s="1"/>
  <c r="G3602" i="12"/>
  <c r="F3602" i="12"/>
  <c r="E3602" i="12"/>
  <c r="D3602" i="12"/>
  <c r="C3602" i="12"/>
  <c r="G3601" i="12"/>
  <c r="F3601" i="12"/>
  <c r="E3601" i="12"/>
  <c r="D3601" i="12"/>
  <c r="C3601" i="12"/>
  <c r="G3600" i="12"/>
  <c r="F3600" i="12"/>
  <c r="E3600" i="12"/>
  <c r="D3600" i="12"/>
  <c r="C3600" i="12"/>
  <c r="G3599" i="12"/>
  <c r="F3599" i="12"/>
  <c r="E3599" i="12"/>
  <c r="D3599" i="12"/>
  <c r="C3599" i="12"/>
  <c r="G3598" i="12"/>
  <c r="F3598" i="12"/>
  <c r="E3598" i="12"/>
  <c r="D3598" i="12"/>
  <c r="C3598" i="12"/>
  <c r="G3597" i="12"/>
  <c r="D3597" i="12"/>
  <c r="C3597" i="12"/>
  <c r="G3596" i="12"/>
  <c r="F3596" i="12"/>
  <c r="E3596" i="12"/>
  <c r="D3596" i="12"/>
  <c r="C3596" i="12"/>
  <c r="G3595" i="12"/>
  <c r="D3595" i="12"/>
  <c r="C3595" i="12"/>
  <c r="G3594" i="12"/>
  <c r="F3594" i="12"/>
  <c r="E3594" i="12"/>
  <c r="D3594" i="12"/>
  <c r="C3594" i="12"/>
  <c r="G3593" i="12"/>
  <c r="F3593" i="12"/>
  <c r="E3593" i="12"/>
  <c r="D3593" i="12"/>
  <c r="H3593" i="12" s="1"/>
  <c r="I3593" i="12" s="1"/>
  <c r="C3593" i="12"/>
  <c r="G3592" i="12"/>
  <c r="F3592" i="12"/>
  <c r="E3592" i="12"/>
  <c r="D3592" i="12"/>
  <c r="C3592" i="12"/>
  <c r="G3591" i="12"/>
  <c r="F3591" i="12"/>
  <c r="E3591" i="12"/>
  <c r="D3591" i="12"/>
  <c r="C3591" i="12"/>
  <c r="G3590" i="12"/>
  <c r="F3590" i="12"/>
  <c r="E3590" i="12"/>
  <c r="D3590" i="12"/>
  <c r="C3590" i="12"/>
  <c r="G3589" i="12"/>
  <c r="F3589" i="12"/>
  <c r="E3589" i="12"/>
  <c r="D3589" i="12"/>
  <c r="C3589" i="12"/>
  <c r="G3588" i="12"/>
  <c r="F3588" i="12"/>
  <c r="E3588" i="12"/>
  <c r="D3588" i="12"/>
  <c r="C3588" i="12"/>
  <c r="G3587" i="12"/>
  <c r="F3587" i="12"/>
  <c r="E3587" i="12"/>
  <c r="D3587" i="12"/>
  <c r="C3587" i="12"/>
  <c r="G3586" i="12"/>
  <c r="F3586" i="12"/>
  <c r="E3586" i="12"/>
  <c r="D3586" i="12"/>
  <c r="C3586" i="12"/>
  <c r="G3585" i="12"/>
  <c r="F3585" i="12"/>
  <c r="E3585" i="12"/>
  <c r="D3585" i="12"/>
  <c r="C3585" i="12"/>
  <c r="G3584" i="12"/>
  <c r="F3584" i="12"/>
  <c r="E3584" i="12"/>
  <c r="D3584" i="12"/>
  <c r="C3584" i="12"/>
  <c r="G3583" i="12"/>
  <c r="F3583" i="12"/>
  <c r="E3583" i="12"/>
  <c r="D3583" i="12"/>
  <c r="C3583" i="12"/>
  <c r="G3582" i="12"/>
  <c r="F3582" i="12"/>
  <c r="E3582" i="12"/>
  <c r="D3582" i="12"/>
  <c r="C3582" i="12"/>
  <c r="G3581" i="12"/>
  <c r="F3581" i="12"/>
  <c r="E3581" i="12"/>
  <c r="D3581" i="12"/>
  <c r="C3581" i="12"/>
  <c r="G3580" i="12"/>
  <c r="F3580" i="12"/>
  <c r="E3580" i="12"/>
  <c r="D3580" i="12"/>
  <c r="H3580" i="12" s="1"/>
  <c r="C3580" i="12"/>
  <c r="G3579" i="12"/>
  <c r="F3579" i="12"/>
  <c r="E3579" i="12"/>
  <c r="D3579" i="12"/>
  <c r="C3579" i="12"/>
  <c r="G3578" i="12"/>
  <c r="F3578" i="12"/>
  <c r="E3578" i="12"/>
  <c r="D3578" i="12"/>
  <c r="C3578" i="12"/>
  <c r="G3577" i="12"/>
  <c r="F3577" i="12"/>
  <c r="E3577" i="12"/>
  <c r="D3577" i="12"/>
  <c r="C3577" i="12"/>
  <c r="G3576" i="12"/>
  <c r="F3576" i="12"/>
  <c r="E3576" i="12"/>
  <c r="D3576" i="12"/>
  <c r="C3576" i="12"/>
  <c r="G3575" i="12"/>
  <c r="F3575" i="12"/>
  <c r="E3575" i="12"/>
  <c r="D3575" i="12"/>
  <c r="C3575" i="12"/>
  <c r="G3574" i="12"/>
  <c r="F3574" i="12"/>
  <c r="E3574" i="12"/>
  <c r="D3574" i="12"/>
  <c r="C3574" i="12"/>
  <c r="G3573" i="12"/>
  <c r="F3573" i="12"/>
  <c r="E3573" i="12"/>
  <c r="D3573" i="12"/>
  <c r="C3573" i="12"/>
  <c r="G3572" i="12"/>
  <c r="F3572" i="12"/>
  <c r="E3572" i="12"/>
  <c r="D3572" i="12"/>
  <c r="C3572" i="12"/>
  <c r="G3571" i="12"/>
  <c r="F3571" i="12"/>
  <c r="E3571" i="12"/>
  <c r="D3571" i="12"/>
  <c r="C3571" i="12"/>
  <c r="G3570" i="12"/>
  <c r="F3570" i="12"/>
  <c r="E3570" i="12"/>
  <c r="D3570" i="12"/>
  <c r="C3570" i="12"/>
  <c r="G3569" i="12"/>
  <c r="F3569" i="12"/>
  <c r="E3569" i="12"/>
  <c r="D3569" i="12"/>
  <c r="C3569" i="12"/>
  <c r="H3568" i="12"/>
  <c r="G3568" i="12"/>
  <c r="E3568" i="12"/>
  <c r="D3568" i="12"/>
  <c r="C3568" i="12"/>
  <c r="G3567" i="12"/>
  <c r="F3567" i="12"/>
  <c r="E3567" i="12"/>
  <c r="D3567" i="12"/>
  <c r="C3567" i="12"/>
  <c r="G3566" i="12"/>
  <c r="F3566" i="12"/>
  <c r="E3566" i="12"/>
  <c r="D3566" i="12"/>
  <c r="C3566" i="12"/>
  <c r="G3565" i="12"/>
  <c r="F3565" i="12"/>
  <c r="E3565" i="12"/>
  <c r="D3565" i="12"/>
  <c r="C3565" i="12"/>
  <c r="G3564" i="12"/>
  <c r="F3564" i="12"/>
  <c r="E3564" i="12"/>
  <c r="D3564" i="12"/>
  <c r="C3564" i="12"/>
  <c r="G3563" i="12"/>
  <c r="F3563" i="12"/>
  <c r="E3563" i="12"/>
  <c r="D3563" i="12"/>
  <c r="C3563" i="12"/>
  <c r="G3562" i="12"/>
  <c r="F3562" i="12"/>
  <c r="E3562" i="12"/>
  <c r="D3562" i="12"/>
  <c r="C3562" i="12"/>
  <c r="G3561" i="12"/>
  <c r="F3561" i="12"/>
  <c r="E3561" i="12"/>
  <c r="D3561" i="12"/>
  <c r="C3561" i="12"/>
  <c r="G3560" i="12"/>
  <c r="H3560" i="12" s="1"/>
  <c r="D3560" i="12"/>
  <c r="C3560" i="12"/>
  <c r="G3559" i="12"/>
  <c r="F3559" i="12"/>
  <c r="E3559" i="12"/>
  <c r="D3559" i="12"/>
  <c r="C3559" i="12"/>
  <c r="G3558" i="12"/>
  <c r="F3558" i="12"/>
  <c r="E3558" i="12"/>
  <c r="D3558" i="12"/>
  <c r="C3558" i="12"/>
  <c r="G3557" i="12"/>
  <c r="F3557" i="12"/>
  <c r="E3557" i="12"/>
  <c r="D3557" i="12"/>
  <c r="C3557" i="12"/>
  <c r="G3556" i="12"/>
  <c r="F3556" i="12"/>
  <c r="E3556" i="12"/>
  <c r="D3556" i="12"/>
  <c r="C3556" i="12"/>
  <c r="G3555" i="12"/>
  <c r="F3555" i="12"/>
  <c r="E3555" i="12"/>
  <c r="D3555" i="12"/>
  <c r="C3555" i="12"/>
  <c r="G3554" i="12"/>
  <c r="F3554" i="12"/>
  <c r="E3554" i="12"/>
  <c r="D3554" i="12"/>
  <c r="C3554" i="12"/>
  <c r="G3553" i="12"/>
  <c r="H3553" i="12" s="1"/>
  <c r="J3553" i="12" s="1"/>
  <c r="F3553" i="12"/>
  <c r="E3553" i="12"/>
  <c r="D3553" i="12"/>
  <c r="C3553" i="12"/>
  <c r="G3552" i="12"/>
  <c r="F3552" i="12"/>
  <c r="E3552" i="12"/>
  <c r="H3552" i="12" s="1"/>
  <c r="J3552" i="12" s="1"/>
  <c r="D3552" i="12"/>
  <c r="C3552" i="12"/>
  <c r="G3551" i="12"/>
  <c r="F3551" i="12"/>
  <c r="E3551" i="12"/>
  <c r="D3551" i="12"/>
  <c r="C3551" i="12"/>
  <c r="G3550" i="12"/>
  <c r="F3550" i="12"/>
  <c r="E3550" i="12"/>
  <c r="D3550" i="12"/>
  <c r="C3550" i="12"/>
  <c r="G3549" i="12"/>
  <c r="F3549" i="12"/>
  <c r="E3549" i="12"/>
  <c r="D3549" i="12"/>
  <c r="C3549" i="12"/>
  <c r="G3548" i="12"/>
  <c r="F3548" i="12"/>
  <c r="E3548" i="12"/>
  <c r="D3548" i="12"/>
  <c r="C3548" i="12"/>
  <c r="G3547" i="12"/>
  <c r="F3547" i="12"/>
  <c r="E3547" i="12"/>
  <c r="D3547" i="12"/>
  <c r="C3547" i="12"/>
  <c r="G3546" i="12"/>
  <c r="F3546" i="12"/>
  <c r="E3546" i="12"/>
  <c r="D3546" i="12"/>
  <c r="C3546" i="12"/>
  <c r="G3545" i="12"/>
  <c r="H3545" i="12" s="1"/>
  <c r="J3545" i="12" s="1"/>
  <c r="F3545" i="12"/>
  <c r="E3545" i="12"/>
  <c r="D3545" i="12"/>
  <c r="C3545" i="12"/>
  <c r="G3544" i="12"/>
  <c r="F3544" i="12"/>
  <c r="E3544" i="12"/>
  <c r="H3544" i="12" s="1"/>
  <c r="J3544" i="12" s="1"/>
  <c r="D3544" i="12"/>
  <c r="C3544" i="12"/>
  <c r="G3543" i="12"/>
  <c r="F3543" i="12"/>
  <c r="E3543" i="12"/>
  <c r="D3543" i="12"/>
  <c r="C3543" i="12"/>
  <c r="G3542" i="12"/>
  <c r="F3542" i="12"/>
  <c r="E3542" i="12"/>
  <c r="D3542" i="12"/>
  <c r="C3542" i="12"/>
  <c r="G3541" i="12"/>
  <c r="F3541" i="12"/>
  <c r="E3541" i="12"/>
  <c r="D3541" i="12"/>
  <c r="C3541" i="12"/>
  <c r="G3540" i="12"/>
  <c r="D3540" i="12"/>
  <c r="C3540" i="12"/>
  <c r="G3539" i="12"/>
  <c r="F3539" i="12"/>
  <c r="E3539" i="12"/>
  <c r="D3539" i="12"/>
  <c r="H3539" i="12" s="1"/>
  <c r="C3539" i="12"/>
  <c r="G3538" i="12"/>
  <c r="F3538" i="12"/>
  <c r="E3538" i="12"/>
  <c r="D3538" i="12"/>
  <c r="C3538" i="12"/>
  <c r="G3537" i="12"/>
  <c r="F3537" i="12"/>
  <c r="E3537" i="12"/>
  <c r="D3537" i="12"/>
  <c r="C3537" i="12"/>
  <c r="G3536" i="12"/>
  <c r="F3536" i="12"/>
  <c r="E3536" i="12"/>
  <c r="D3536" i="12"/>
  <c r="C3536" i="12"/>
  <c r="G3535" i="12"/>
  <c r="F3535" i="12"/>
  <c r="E3535" i="12"/>
  <c r="D3535" i="12"/>
  <c r="C3535" i="12"/>
  <c r="G3534" i="12"/>
  <c r="F3534" i="12"/>
  <c r="E3534" i="12"/>
  <c r="D3534" i="12"/>
  <c r="C3534" i="12"/>
  <c r="G3533" i="12"/>
  <c r="F3533" i="12"/>
  <c r="E3533" i="12"/>
  <c r="D3533" i="12"/>
  <c r="C3533" i="12"/>
  <c r="G3532" i="12"/>
  <c r="F3532" i="12"/>
  <c r="E3532" i="12"/>
  <c r="D3532" i="12"/>
  <c r="C3532" i="12"/>
  <c r="G3531" i="12"/>
  <c r="F3531" i="12"/>
  <c r="E3531" i="12"/>
  <c r="D3531" i="12"/>
  <c r="H3531" i="12" s="1"/>
  <c r="C3531" i="12"/>
  <c r="G3530" i="12"/>
  <c r="F3530" i="12"/>
  <c r="E3530" i="12"/>
  <c r="D3530" i="12"/>
  <c r="C3530" i="12"/>
  <c r="G3529" i="12"/>
  <c r="F3529" i="12"/>
  <c r="E3529" i="12"/>
  <c r="D3529" i="12"/>
  <c r="C3529" i="12"/>
  <c r="G3528" i="12"/>
  <c r="F3528" i="12"/>
  <c r="E3528" i="12"/>
  <c r="D3528" i="12"/>
  <c r="C3528" i="12"/>
  <c r="G3527" i="12"/>
  <c r="F3527" i="12"/>
  <c r="E3527" i="12"/>
  <c r="D3527" i="12"/>
  <c r="C3527" i="12"/>
  <c r="G3526" i="12"/>
  <c r="F3526" i="12"/>
  <c r="E3526" i="12"/>
  <c r="D3526" i="12"/>
  <c r="C3526" i="12"/>
  <c r="G3525" i="12"/>
  <c r="F3525" i="12"/>
  <c r="E3525" i="12"/>
  <c r="D3525" i="12"/>
  <c r="C3525" i="12"/>
  <c r="G3524" i="12"/>
  <c r="F3524" i="12"/>
  <c r="E3524" i="12"/>
  <c r="D3524" i="12"/>
  <c r="C3524" i="12"/>
  <c r="G3523" i="12"/>
  <c r="F3523" i="12"/>
  <c r="E3523" i="12"/>
  <c r="D3523" i="12"/>
  <c r="H3523" i="12" s="1"/>
  <c r="C3523" i="12"/>
  <c r="G3522" i="12"/>
  <c r="F3522" i="12"/>
  <c r="E3522" i="12"/>
  <c r="D3522" i="12"/>
  <c r="C3522" i="12"/>
  <c r="G3521" i="12"/>
  <c r="F3521" i="12"/>
  <c r="E3521" i="12"/>
  <c r="D3521" i="12"/>
  <c r="C3521" i="12"/>
  <c r="G3520" i="12"/>
  <c r="F3520" i="12"/>
  <c r="E3520" i="12"/>
  <c r="D3520" i="12"/>
  <c r="C3520" i="12"/>
  <c r="G3519" i="12"/>
  <c r="F3519" i="12"/>
  <c r="E3519" i="12"/>
  <c r="D3519" i="12"/>
  <c r="C3519" i="12"/>
  <c r="G3518" i="12"/>
  <c r="F3518" i="12"/>
  <c r="E3518" i="12"/>
  <c r="D3518" i="12"/>
  <c r="C3518" i="12"/>
  <c r="G3517" i="12"/>
  <c r="F3517" i="12"/>
  <c r="E3517" i="12"/>
  <c r="D3517" i="12"/>
  <c r="C3517" i="12"/>
  <c r="G3516" i="12"/>
  <c r="F3516" i="12"/>
  <c r="E3516" i="12"/>
  <c r="D3516" i="12"/>
  <c r="C3516" i="12"/>
  <c r="G3515" i="12"/>
  <c r="F3515" i="12"/>
  <c r="E3515" i="12"/>
  <c r="D3515" i="12"/>
  <c r="H3515" i="12" s="1"/>
  <c r="C3515" i="12"/>
  <c r="G3514" i="12"/>
  <c r="F3514" i="12"/>
  <c r="E3514" i="12"/>
  <c r="D3514" i="12"/>
  <c r="C3514" i="12"/>
  <c r="G3513" i="12"/>
  <c r="F3513" i="12"/>
  <c r="E3513" i="12"/>
  <c r="D3513" i="12"/>
  <c r="C3513" i="12"/>
  <c r="G3512" i="12"/>
  <c r="F3512" i="12"/>
  <c r="E3512" i="12"/>
  <c r="D3512" i="12"/>
  <c r="C3512" i="12"/>
  <c r="G3511" i="12"/>
  <c r="F3511" i="12"/>
  <c r="E3511" i="12"/>
  <c r="D3511" i="12"/>
  <c r="C3511" i="12"/>
  <c r="G3510" i="12"/>
  <c r="F3510" i="12"/>
  <c r="E3510" i="12"/>
  <c r="D3510" i="12"/>
  <c r="C3510" i="12"/>
  <c r="G3509" i="12"/>
  <c r="F3509" i="12"/>
  <c r="D3509" i="12"/>
  <c r="C3509" i="12"/>
  <c r="G3508" i="12"/>
  <c r="F3508" i="12"/>
  <c r="E3508" i="12"/>
  <c r="D3508" i="12"/>
  <c r="C3508" i="12"/>
  <c r="G3507" i="12"/>
  <c r="F3507" i="12"/>
  <c r="E3507" i="12"/>
  <c r="D3507" i="12"/>
  <c r="C3507" i="12"/>
  <c r="G3506" i="12"/>
  <c r="F3506" i="12"/>
  <c r="E3506" i="12"/>
  <c r="D3506" i="12"/>
  <c r="C3506" i="12"/>
  <c r="G3505" i="12"/>
  <c r="F3505" i="12"/>
  <c r="E3505" i="12"/>
  <c r="D3505" i="12"/>
  <c r="C3505" i="12"/>
  <c r="G3504" i="12"/>
  <c r="F3504" i="12"/>
  <c r="E3504" i="12"/>
  <c r="D3504" i="12"/>
  <c r="C3504" i="12"/>
  <c r="H3503" i="12"/>
  <c r="G3503" i="12"/>
  <c r="F3503" i="12"/>
  <c r="E3503" i="12"/>
  <c r="D3503" i="12"/>
  <c r="C3503" i="12"/>
  <c r="G3502" i="12"/>
  <c r="F3502" i="12"/>
  <c r="E3502" i="12"/>
  <c r="D3502" i="12"/>
  <c r="C3502" i="12"/>
  <c r="G3501" i="12"/>
  <c r="F3501" i="12"/>
  <c r="E3501" i="12"/>
  <c r="D3501" i="12"/>
  <c r="C3501" i="12"/>
  <c r="G3500" i="12"/>
  <c r="F3500" i="12"/>
  <c r="E3500" i="12"/>
  <c r="D3500" i="12"/>
  <c r="C3500" i="12"/>
  <c r="G3499" i="12"/>
  <c r="F3499" i="12"/>
  <c r="E3499" i="12"/>
  <c r="D3499" i="12"/>
  <c r="C3499" i="12"/>
  <c r="G3498" i="12"/>
  <c r="F3498" i="12"/>
  <c r="E3498" i="12"/>
  <c r="D3498" i="12"/>
  <c r="C3498" i="12"/>
  <c r="G3497" i="12"/>
  <c r="F3497" i="12"/>
  <c r="E3497" i="12"/>
  <c r="D3497" i="12"/>
  <c r="C3497" i="12"/>
  <c r="G3496" i="12"/>
  <c r="F3496" i="12"/>
  <c r="E3496" i="12"/>
  <c r="C3496" i="12"/>
  <c r="G3495" i="12"/>
  <c r="H3495" i="12" s="1"/>
  <c r="F3495" i="12"/>
  <c r="E3495" i="12"/>
  <c r="D3495" i="12"/>
  <c r="C3495" i="12"/>
  <c r="G3494" i="12"/>
  <c r="F3494" i="12"/>
  <c r="E3494" i="12"/>
  <c r="D3494" i="12"/>
  <c r="C3494" i="12"/>
  <c r="G3493" i="12"/>
  <c r="F3493" i="12"/>
  <c r="E3493" i="12"/>
  <c r="D3493" i="12"/>
  <c r="C3493" i="12"/>
  <c r="G3492" i="12"/>
  <c r="F3492" i="12"/>
  <c r="E3492" i="12"/>
  <c r="D3492" i="12"/>
  <c r="C3492" i="12"/>
  <c r="G3491" i="12"/>
  <c r="F3491" i="12"/>
  <c r="E3491" i="12"/>
  <c r="D3491" i="12"/>
  <c r="C3491" i="12"/>
  <c r="G3490" i="12"/>
  <c r="F3490" i="12"/>
  <c r="E3490" i="12"/>
  <c r="D3490" i="12"/>
  <c r="C3490" i="12"/>
  <c r="G3489" i="12"/>
  <c r="F3489" i="12"/>
  <c r="E3489" i="12"/>
  <c r="D3489" i="12"/>
  <c r="C3489" i="12"/>
  <c r="G3488" i="12"/>
  <c r="F3488" i="12"/>
  <c r="E3488" i="12"/>
  <c r="D3488" i="12"/>
  <c r="C3488" i="12"/>
  <c r="G3487" i="12"/>
  <c r="H3487" i="12" s="1"/>
  <c r="F3487" i="12"/>
  <c r="E3487" i="12"/>
  <c r="D3487" i="12"/>
  <c r="C3487" i="12"/>
  <c r="G3486" i="12"/>
  <c r="F3486" i="12"/>
  <c r="E3486" i="12"/>
  <c r="D3486" i="12"/>
  <c r="C3486" i="12"/>
  <c r="G3485" i="12"/>
  <c r="F3485" i="12"/>
  <c r="E3485" i="12"/>
  <c r="D3485" i="12"/>
  <c r="C3485" i="12"/>
  <c r="G3484" i="12"/>
  <c r="F3484" i="12"/>
  <c r="E3484" i="12"/>
  <c r="D3484" i="12"/>
  <c r="C3484" i="12"/>
  <c r="G3483" i="12"/>
  <c r="F3483" i="12"/>
  <c r="E3483" i="12"/>
  <c r="D3483" i="12"/>
  <c r="C3483" i="12"/>
  <c r="G3482" i="12"/>
  <c r="D3482" i="12"/>
  <c r="C3482" i="12"/>
  <c r="G3481" i="12"/>
  <c r="F3481" i="12"/>
  <c r="E3481" i="12"/>
  <c r="D3481" i="12"/>
  <c r="C3481" i="12"/>
  <c r="G3480" i="12"/>
  <c r="F3480" i="12"/>
  <c r="E3480" i="12"/>
  <c r="D3480" i="12"/>
  <c r="C3480" i="12"/>
  <c r="G3479" i="12"/>
  <c r="F3479" i="12"/>
  <c r="E3479" i="12"/>
  <c r="D3479" i="12"/>
  <c r="C3479" i="12"/>
  <c r="G3478" i="12"/>
  <c r="F3478" i="12"/>
  <c r="E3478" i="12"/>
  <c r="D3478" i="12"/>
  <c r="C3478" i="12"/>
  <c r="G3477" i="12"/>
  <c r="F3477" i="12"/>
  <c r="E3477" i="12"/>
  <c r="D3477" i="12"/>
  <c r="C3477" i="12"/>
  <c r="G3476" i="12"/>
  <c r="F3476" i="12"/>
  <c r="E3476" i="12"/>
  <c r="D3476" i="12"/>
  <c r="C3476" i="12"/>
  <c r="G3475" i="12"/>
  <c r="F3475" i="12"/>
  <c r="E3475" i="12"/>
  <c r="D3475" i="12"/>
  <c r="C3475" i="12"/>
  <c r="G3474" i="12"/>
  <c r="F3474" i="12"/>
  <c r="E3474" i="12"/>
  <c r="D3474" i="12"/>
  <c r="C3474" i="12"/>
  <c r="G3473" i="12"/>
  <c r="F3473" i="12"/>
  <c r="E3473" i="12"/>
  <c r="D3473" i="12"/>
  <c r="C3473" i="12"/>
  <c r="G3472" i="12"/>
  <c r="F3472" i="12"/>
  <c r="E3472" i="12"/>
  <c r="D3472" i="12"/>
  <c r="C3472" i="12"/>
  <c r="G3471" i="12"/>
  <c r="F3471" i="12"/>
  <c r="E3471" i="12"/>
  <c r="D3471" i="12"/>
  <c r="C3471" i="12"/>
  <c r="G3470" i="12"/>
  <c r="F3470" i="12"/>
  <c r="E3470" i="12"/>
  <c r="D3470" i="12"/>
  <c r="C3470" i="12"/>
  <c r="G3469" i="12"/>
  <c r="F3469" i="12"/>
  <c r="E3469" i="12"/>
  <c r="D3469" i="12"/>
  <c r="C3469" i="12"/>
  <c r="G3468" i="12"/>
  <c r="F3468" i="12"/>
  <c r="E3468" i="12"/>
  <c r="D3468" i="12"/>
  <c r="C3468" i="12"/>
  <c r="G3467" i="12"/>
  <c r="F3467" i="12"/>
  <c r="E3467" i="12"/>
  <c r="D3467" i="12"/>
  <c r="C3467" i="12"/>
  <c r="G3466" i="12"/>
  <c r="F3466" i="12"/>
  <c r="E3466" i="12"/>
  <c r="D3466" i="12"/>
  <c r="C3466" i="12"/>
  <c r="G3465" i="12"/>
  <c r="F3465" i="12"/>
  <c r="E3465" i="12"/>
  <c r="D3465" i="12"/>
  <c r="C3465" i="12"/>
  <c r="G3464" i="12"/>
  <c r="F3464" i="12"/>
  <c r="E3464" i="12"/>
  <c r="D3464" i="12"/>
  <c r="C3464" i="12"/>
  <c r="G3463" i="12"/>
  <c r="F3463" i="12"/>
  <c r="E3463" i="12"/>
  <c r="D3463" i="12"/>
  <c r="C3463" i="12"/>
  <c r="G3462" i="12"/>
  <c r="F3462" i="12"/>
  <c r="E3462" i="12"/>
  <c r="D3462" i="12"/>
  <c r="C3462" i="12"/>
  <c r="G3461" i="12"/>
  <c r="H3461" i="12" s="1"/>
  <c r="E3461" i="12"/>
  <c r="D3461" i="12"/>
  <c r="C3461" i="12"/>
  <c r="G3460" i="12"/>
  <c r="F3460" i="12"/>
  <c r="E3460" i="12"/>
  <c r="D3460" i="12"/>
  <c r="C3460" i="12"/>
  <c r="G3459" i="12"/>
  <c r="F3459" i="12"/>
  <c r="E3459" i="12"/>
  <c r="D3459" i="12"/>
  <c r="C3459" i="12"/>
  <c r="G3458" i="12"/>
  <c r="F3458" i="12"/>
  <c r="E3458" i="12"/>
  <c r="D3458" i="12"/>
  <c r="C3458" i="12"/>
  <c r="G3457" i="12"/>
  <c r="F3457" i="12"/>
  <c r="E3457" i="12"/>
  <c r="D3457" i="12"/>
  <c r="C3457" i="12"/>
  <c r="G3456" i="12"/>
  <c r="F3456" i="12"/>
  <c r="E3456" i="12"/>
  <c r="D3456" i="12"/>
  <c r="C3456" i="12"/>
  <c r="G3455" i="12"/>
  <c r="F3455" i="12"/>
  <c r="E3455" i="12"/>
  <c r="D3455" i="12"/>
  <c r="C3455" i="12"/>
  <c r="G3454" i="12"/>
  <c r="F3454" i="12"/>
  <c r="E3454" i="12"/>
  <c r="D3454" i="12"/>
  <c r="C3454" i="12"/>
  <c r="G3453" i="12"/>
  <c r="F3453" i="12"/>
  <c r="E3453" i="12"/>
  <c r="D3453" i="12"/>
  <c r="C3453" i="12"/>
  <c r="G3452" i="12"/>
  <c r="F3452" i="12"/>
  <c r="E3452" i="12"/>
  <c r="D3452" i="12"/>
  <c r="C3452" i="12"/>
  <c r="G3451" i="12"/>
  <c r="F3451" i="12"/>
  <c r="E3451" i="12"/>
  <c r="D3451" i="12"/>
  <c r="C3451" i="12"/>
  <c r="G3450" i="12"/>
  <c r="F3450" i="12"/>
  <c r="E3450" i="12"/>
  <c r="D3450" i="12"/>
  <c r="C3450" i="12"/>
  <c r="G3449" i="12"/>
  <c r="F3449" i="12"/>
  <c r="E3449" i="12"/>
  <c r="D3449" i="12"/>
  <c r="H3449" i="12" s="1"/>
  <c r="J3449" i="12" s="1"/>
  <c r="C3449" i="12"/>
  <c r="G3448" i="12"/>
  <c r="F3448" i="12"/>
  <c r="E3448" i="12"/>
  <c r="D3448" i="12"/>
  <c r="C3448" i="12"/>
  <c r="G3447" i="12"/>
  <c r="F3447" i="12"/>
  <c r="E3447" i="12"/>
  <c r="D3447" i="12"/>
  <c r="C3447" i="12"/>
  <c r="G3446" i="12"/>
  <c r="F3446" i="12"/>
  <c r="E3446" i="12"/>
  <c r="D3446" i="12"/>
  <c r="C3446" i="12"/>
  <c r="G3445" i="12"/>
  <c r="F3445" i="12"/>
  <c r="E3445" i="12"/>
  <c r="D3445" i="12"/>
  <c r="C3445" i="12"/>
  <c r="G3444" i="12"/>
  <c r="F3444" i="12"/>
  <c r="E3444" i="12"/>
  <c r="D3444" i="12"/>
  <c r="C3444" i="12"/>
  <c r="G3443" i="12"/>
  <c r="F3443" i="12"/>
  <c r="E3443" i="12"/>
  <c r="D3443" i="12"/>
  <c r="C3443" i="12"/>
  <c r="G3442" i="12"/>
  <c r="F3442" i="12"/>
  <c r="E3442" i="12"/>
  <c r="D3442" i="12"/>
  <c r="C3442" i="12"/>
  <c r="G3441" i="12"/>
  <c r="F3441" i="12"/>
  <c r="E3441" i="12"/>
  <c r="D3441" i="12"/>
  <c r="C3441" i="12"/>
  <c r="H3440" i="12"/>
  <c r="J3440" i="12" s="1"/>
  <c r="G3440" i="12"/>
  <c r="F3440" i="12"/>
  <c r="E3440" i="12"/>
  <c r="D3440" i="12"/>
  <c r="C3440" i="12"/>
  <c r="G3439" i="12"/>
  <c r="F3439" i="12"/>
  <c r="E3439" i="12"/>
  <c r="D3439" i="12"/>
  <c r="C3439" i="12"/>
  <c r="G3438" i="12"/>
  <c r="F3438" i="12"/>
  <c r="E3438" i="12"/>
  <c r="D3438" i="12"/>
  <c r="C3438" i="12"/>
  <c r="H3437" i="12"/>
  <c r="G3437" i="12"/>
  <c r="F3437" i="12"/>
  <c r="E3437" i="12"/>
  <c r="D3437" i="12"/>
  <c r="C3437" i="12"/>
  <c r="G3436" i="12"/>
  <c r="F3436" i="12"/>
  <c r="E3436" i="12"/>
  <c r="D3436" i="12"/>
  <c r="C3436" i="12"/>
  <c r="G3435" i="12"/>
  <c r="F3435" i="12"/>
  <c r="E3435" i="12"/>
  <c r="D3435" i="12"/>
  <c r="C3435" i="12"/>
  <c r="G3434" i="12"/>
  <c r="F3434" i="12"/>
  <c r="E3434" i="12"/>
  <c r="D3434" i="12"/>
  <c r="C3434" i="12"/>
  <c r="G3433" i="12"/>
  <c r="F3433" i="12"/>
  <c r="E3433" i="12"/>
  <c r="D3433" i="12"/>
  <c r="C3433" i="12"/>
  <c r="G3432" i="12"/>
  <c r="F3432" i="12"/>
  <c r="E3432" i="12"/>
  <c r="D3432" i="12"/>
  <c r="C3432" i="12"/>
  <c r="G3431" i="12"/>
  <c r="F3431" i="12"/>
  <c r="E3431" i="12"/>
  <c r="D3431" i="12"/>
  <c r="C3431" i="12"/>
  <c r="G3430" i="12"/>
  <c r="F3430" i="12"/>
  <c r="D3430" i="12"/>
  <c r="C3430" i="12"/>
  <c r="G3429" i="12"/>
  <c r="F3429" i="12"/>
  <c r="E3429" i="12"/>
  <c r="D3429" i="12"/>
  <c r="C3429" i="12"/>
  <c r="G3428" i="12"/>
  <c r="F3428" i="12"/>
  <c r="E3428" i="12"/>
  <c r="D3428" i="12"/>
  <c r="C3428" i="12"/>
  <c r="G3427" i="12"/>
  <c r="F3427" i="12"/>
  <c r="E3427" i="12"/>
  <c r="D3427" i="12"/>
  <c r="C3427" i="12"/>
  <c r="G3426" i="12"/>
  <c r="F3426" i="12"/>
  <c r="E3426" i="12"/>
  <c r="D3426" i="12"/>
  <c r="C3426" i="12"/>
  <c r="G3425" i="12"/>
  <c r="F3425" i="12"/>
  <c r="E3425" i="12"/>
  <c r="D3425" i="12"/>
  <c r="H3425" i="12" s="1"/>
  <c r="I3425" i="12" s="1"/>
  <c r="C3425" i="12"/>
  <c r="G3424" i="12"/>
  <c r="F3424" i="12"/>
  <c r="E3424" i="12"/>
  <c r="D3424" i="12"/>
  <c r="C3424" i="12"/>
  <c r="G3423" i="12"/>
  <c r="F3423" i="12"/>
  <c r="E3423" i="12"/>
  <c r="D3423" i="12"/>
  <c r="C3423" i="12"/>
  <c r="G3422" i="12"/>
  <c r="F3422" i="12"/>
  <c r="E3422" i="12"/>
  <c r="D3422" i="12"/>
  <c r="C3422" i="12"/>
  <c r="G3421" i="12"/>
  <c r="F3421" i="12"/>
  <c r="E3421" i="12"/>
  <c r="D3421" i="12"/>
  <c r="C3421" i="12"/>
  <c r="G3420" i="12"/>
  <c r="F3420" i="12"/>
  <c r="E3420" i="12"/>
  <c r="D3420" i="12"/>
  <c r="C3420" i="12"/>
  <c r="G3419" i="12"/>
  <c r="F3419" i="12"/>
  <c r="E3419" i="12"/>
  <c r="D3419" i="12"/>
  <c r="C3419" i="12"/>
  <c r="G3418" i="12"/>
  <c r="F3418" i="12"/>
  <c r="E3418" i="12"/>
  <c r="D3418" i="12"/>
  <c r="C3418" i="12"/>
  <c r="G3417" i="12"/>
  <c r="F3417" i="12"/>
  <c r="E3417" i="12"/>
  <c r="D3417" i="12"/>
  <c r="C3417" i="12"/>
  <c r="G3416" i="12"/>
  <c r="F3416" i="12"/>
  <c r="E3416" i="12"/>
  <c r="D3416" i="12"/>
  <c r="C3416" i="12"/>
  <c r="G3415" i="12"/>
  <c r="F3415" i="12"/>
  <c r="E3415" i="12"/>
  <c r="H3415" i="12" s="1"/>
  <c r="D3415" i="12"/>
  <c r="C3415" i="12"/>
  <c r="G3414" i="12"/>
  <c r="F3414" i="12"/>
  <c r="E3414" i="12"/>
  <c r="D3414" i="12"/>
  <c r="C3414" i="12"/>
  <c r="G3413" i="12"/>
  <c r="F3413" i="12"/>
  <c r="E3413" i="12"/>
  <c r="D3413" i="12"/>
  <c r="C3413" i="12"/>
  <c r="G3412" i="12"/>
  <c r="F3412" i="12"/>
  <c r="D3412" i="12"/>
  <c r="C3412" i="12"/>
  <c r="G3411" i="12"/>
  <c r="F3411" i="12"/>
  <c r="E3411" i="12"/>
  <c r="D3411" i="12"/>
  <c r="C3411" i="12"/>
  <c r="G3410" i="12"/>
  <c r="F3410" i="12"/>
  <c r="E3410" i="12"/>
  <c r="D3410" i="12"/>
  <c r="C3410" i="12"/>
  <c r="G3409" i="12"/>
  <c r="F3409" i="12"/>
  <c r="E3409" i="12"/>
  <c r="D3409" i="12"/>
  <c r="C3409" i="12"/>
  <c r="G3408" i="12"/>
  <c r="F3408" i="12"/>
  <c r="E3408" i="12"/>
  <c r="D3408" i="12"/>
  <c r="C3408" i="12"/>
  <c r="G3407" i="12"/>
  <c r="F3407" i="12"/>
  <c r="E3407" i="12"/>
  <c r="H3407" i="12" s="1"/>
  <c r="D3407" i="12"/>
  <c r="C3407" i="12"/>
  <c r="G3406" i="12"/>
  <c r="F3406" i="12"/>
  <c r="E3406" i="12"/>
  <c r="D3406" i="12"/>
  <c r="C3406" i="12"/>
  <c r="G3405" i="12"/>
  <c r="F3405" i="12"/>
  <c r="E3405" i="12"/>
  <c r="C3405" i="12"/>
  <c r="G3404" i="12"/>
  <c r="F3404" i="12"/>
  <c r="E3404" i="12"/>
  <c r="D3404" i="12"/>
  <c r="C3404" i="12"/>
  <c r="G3403" i="12"/>
  <c r="F3403" i="12"/>
  <c r="E3403" i="12"/>
  <c r="D3403" i="12"/>
  <c r="C3403" i="12"/>
  <c r="G3402" i="12"/>
  <c r="F3402" i="12"/>
  <c r="E3402" i="12"/>
  <c r="D3402" i="12"/>
  <c r="C3402" i="12"/>
  <c r="G3401" i="12"/>
  <c r="F3401" i="12"/>
  <c r="E3401" i="12"/>
  <c r="D3401" i="12"/>
  <c r="H3401" i="12" s="1"/>
  <c r="C3401" i="12"/>
  <c r="G3400" i="12"/>
  <c r="F3400" i="12"/>
  <c r="E3400" i="12"/>
  <c r="D3400" i="12"/>
  <c r="C3400" i="12"/>
  <c r="G3399" i="12"/>
  <c r="F3399" i="12"/>
  <c r="E3399" i="12"/>
  <c r="D3399" i="12"/>
  <c r="C3399" i="12"/>
  <c r="G3398" i="12"/>
  <c r="F3398" i="12"/>
  <c r="E3398" i="12"/>
  <c r="D3398" i="12"/>
  <c r="C3398" i="12"/>
  <c r="G3397" i="12"/>
  <c r="F3397" i="12"/>
  <c r="E3397" i="12"/>
  <c r="D3397" i="12"/>
  <c r="C3397" i="12"/>
  <c r="G3396" i="12"/>
  <c r="F3396" i="12"/>
  <c r="E3396" i="12"/>
  <c r="D3396" i="12"/>
  <c r="C3396" i="12"/>
  <c r="G3395" i="12"/>
  <c r="F3395" i="12"/>
  <c r="E3395" i="12"/>
  <c r="D3395" i="12"/>
  <c r="C3395" i="12"/>
  <c r="G3394" i="12"/>
  <c r="F3394" i="12"/>
  <c r="E3394" i="12"/>
  <c r="D3394" i="12"/>
  <c r="C3394" i="12"/>
  <c r="G3393" i="12"/>
  <c r="F3393" i="12"/>
  <c r="E3393" i="12"/>
  <c r="D3393" i="12"/>
  <c r="H3393" i="12" s="1"/>
  <c r="J3393" i="12" s="1"/>
  <c r="C3393" i="12"/>
  <c r="G3392" i="12"/>
  <c r="F3392" i="12"/>
  <c r="E3392" i="12"/>
  <c r="D3392" i="12"/>
  <c r="C3392" i="12"/>
  <c r="G3391" i="12"/>
  <c r="F3391" i="12"/>
  <c r="E3391" i="12"/>
  <c r="D3391" i="12"/>
  <c r="C3391" i="12"/>
  <c r="G3390" i="12"/>
  <c r="E3390" i="12"/>
  <c r="D3390" i="12"/>
  <c r="C3390" i="12"/>
  <c r="G3389" i="12"/>
  <c r="F3389" i="12"/>
  <c r="E3389" i="12"/>
  <c r="D3389" i="12"/>
  <c r="C3389" i="12"/>
  <c r="G3388" i="12"/>
  <c r="F3388" i="12"/>
  <c r="E3388" i="12"/>
  <c r="D3388" i="12"/>
  <c r="C3388" i="12"/>
  <c r="G3387" i="12"/>
  <c r="F3387" i="12"/>
  <c r="E3387" i="12"/>
  <c r="D3387" i="12"/>
  <c r="C3387" i="12"/>
  <c r="G3386" i="12"/>
  <c r="F3386" i="12"/>
  <c r="E3386" i="12"/>
  <c r="D3386" i="12"/>
  <c r="C3386" i="12"/>
  <c r="G3385" i="12"/>
  <c r="F3385" i="12"/>
  <c r="E3385" i="12"/>
  <c r="D3385" i="12"/>
  <c r="C3385" i="12"/>
  <c r="G3384" i="12"/>
  <c r="F3384" i="12"/>
  <c r="E3384" i="12"/>
  <c r="D3384" i="12"/>
  <c r="C3384" i="12"/>
  <c r="G3383" i="12"/>
  <c r="F3383" i="12"/>
  <c r="E3383" i="12"/>
  <c r="D3383" i="12"/>
  <c r="C3383" i="12"/>
  <c r="G3382" i="12"/>
  <c r="F3382" i="12"/>
  <c r="E3382" i="12"/>
  <c r="D3382" i="12"/>
  <c r="H3382" i="12" s="1"/>
  <c r="C3382" i="12"/>
  <c r="G3381" i="12"/>
  <c r="F3381" i="12"/>
  <c r="E3381" i="12"/>
  <c r="D3381" i="12"/>
  <c r="C3381" i="12"/>
  <c r="G3380" i="12"/>
  <c r="F3380" i="12"/>
  <c r="E3380" i="12"/>
  <c r="D3380" i="12"/>
  <c r="C3380" i="12"/>
  <c r="G3379" i="12"/>
  <c r="F3379" i="12"/>
  <c r="E3379" i="12"/>
  <c r="D3379" i="12"/>
  <c r="H3379" i="12" s="1"/>
  <c r="C3379" i="12"/>
  <c r="G3378" i="12"/>
  <c r="F3378" i="12"/>
  <c r="E3378" i="12"/>
  <c r="D3378" i="12"/>
  <c r="C3378" i="12"/>
  <c r="G3377" i="12"/>
  <c r="E3377" i="12"/>
  <c r="C3377" i="12"/>
  <c r="G3376" i="12"/>
  <c r="D3376" i="12"/>
  <c r="C3376" i="12"/>
  <c r="G3375" i="12"/>
  <c r="F3375" i="12"/>
  <c r="E3375" i="12"/>
  <c r="D3375" i="12"/>
  <c r="C3375" i="12"/>
  <c r="H3374" i="12"/>
  <c r="G3374" i="12"/>
  <c r="F3374" i="12"/>
  <c r="E3374" i="12"/>
  <c r="D3374" i="12"/>
  <c r="C3374" i="12"/>
  <c r="G3373" i="12"/>
  <c r="F3373" i="12"/>
  <c r="E3373" i="12"/>
  <c r="D3373" i="12"/>
  <c r="C3373" i="12"/>
  <c r="G3372" i="12"/>
  <c r="F3372" i="12"/>
  <c r="E3372" i="12"/>
  <c r="D3372" i="12"/>
  <c r="C3372" i="12"/>
  <c r="G3371" i="12"/>
  <c r="F3371" i="12"/>
  <c r="E3371" i="12"/>
  <c r="D3371" i="12"/>
  <c r="C3371" i="12"/>
  <c r="G3370" i="12"/>
  <c r="F3370" i="12"/>
  <c r="E3370" i="12"/>
  <c r="D3370" i="12"/>
  <c r="C3370" i="12"/>
  <c r="G3369" i="12"/>
  <c r="F3369" i="12"/>
  <c r="E3369" i="12"/>
  <c r="D3369" i="12"/>
  <c r="C3369" i="12"/>
  <c r="G3368" i="12"/>
  <c r="F3368" i="12"/>
  <c r="E3368" i="12"/>
  <c r="D3368" i="12"/>
  <c r="C3368" i="12"/>
  <c r="G3367" i="12"/>
  <c r="F3367" i="12"/>
  <c r="E3367" i="12"/>
  <c r="D3367" i="12"/>
  <c r="C3367" i="12"/>
  <c r="G3366" i="12"/>
  <c r="F3366" i="12"/>
  <c r="E3366" i="12"/>
  <c r="D3366" i="12"/>
  <c r="H3366" i="12" s="1"/>
  <c r="C3366" i="12"/>
  <c r="G3365" i="12"/>
  <c r="F3365" i="12"/>
  <c r="E3365" i="12"/>
  <c r="D3365" i="12"/>
  <c r="C3365" i="12"/>
  <c r="G3364" i="12"/>
  <c r="F3364" i="12"/>
  <c r="E3364" i="12"/>
  <c r="D3364" i="12"/>
  <c r="H3364" i="12" s="1"/>
  <c r="C3364" i="12"/>
  <c r="G3363" i="12"/>
  <c r="H3363" i="12" s="1"/>
  <c r="F3363" i="12"/>
  <c r="C3363" i="12"/>
  <c r="G3362" i="12"/>
  <c r="F3362" i="12"/>
  <c r="E3362" i="12"/>
  <c r="D3362" i="12"/>
  <c r="H3362" i="12" s="1"/>
  <c r="J3362" i="12" s="1"/>
  <c r="C3362" i="12"/>
  <c r="G3361" i="12"/>
  <c r="F3361" i="12"/>
  <c r="E3361" i="12"/>
  <c r="D3361" i="12"/>
  <c r="C3361" i="12"/>
  <c r="G3360" i="12"/>
  <c r="H3360" i="12" s="1"/>
  <c r="C3360" i="12"/>
  <c r="G3359" i="12"/>
  <c r="E3359" i="12"/>
  <c r="D3359" i="12"/>
  <c r="C3359" i="12"/>
  <c r="G3358" i="12"/>
  <c r="F3358" i="12"/>
  <c r="E3358" i="12"/>
  <c r="D3358" i="12"/>
  <c r="C3358" i="12"/>
  <c r="G3357" i="12"/>
  <c r="F3357" i="12"/>
  <c r="E3357" i="12"/>
  <c r="D3357" i="12"/>
  <c r="C3357" i="12"/>
  <c r="G3356" i="12"/>
  <c r="F3356" i="12"/>
  <c r="E3356" i="12"/>
  <c r="D3356" i="12"/>
  <c r="C3356" i="12"/>
  <c r="G3355" i="12"/>
  <c r="F3355" i="12"/>
  <c r="E3355" i="12"/>
  <c r="D3355" i="12"/>
  <c r="C3355" i="12"/>
  <c r="G3354" i="12"/>
  <c r="F3354" i="12"/>
  <c r="E3354" i="12"/>
  <c r="D3354" i="12"/>
  <c r="C3354" i="12"/>
  <c r="G3353" i="12"/>
  <c r="F3353" i="12"/>
  <c r="E3353" i="12"/>
  <c r="H3353" i="12" s="1"/>
  <c r="D3353" i="12"/>
  <c r="C3353" i="12"/>
  <c r="G3352" i="12"/>
  <c r="F3352" i="12"/>
  <c r="E3352" i="12"/>
  <c r="D3352" i="12"/>
  <c r="H3352" i="12" s="1"/>
  <c r="C3352" i="12"/>
  <c r="G3351" i="12"/>
  <c r="F3351" i="12"/>
  <c r="E3351" i="12"/>
  <c r="D3351" i="12"/>
  <c r="C3351" i="12"/>
  <c r="G3350" i="12"/>
  <c r="F3350" i="12"/>
  <c r="E3350" i="12"/>
  <c r="D3350" i="12"/>
  <c r="C3350" i="12"/>
  <c r="G3349" i="12"/>
  <c r="F3349" i="12"/>
  <c r="E3349" i="12"/>
  <c r="D3349" i="12"/>
  <c r="C3349" i="12"/>
  <c r="G3348" i="12"/>
  <c r="F3348" i="12"/>
  <c r="E3348" i="12"/>
  <c r="D3348" i="12"/>
  <c r="C3348" i="12"/>
  <c r="G3347" i="12"/>
  <c r="F3347" i="12"/>
  <c r="E3347" i="12"/>
  <c r="D3347" i="12"/>
  <c r="C3347" i="12"/>
  <c r="G3346" i="12"/>
  <c r="F3346" i="12"/>
  <c r="E3346" i="12"/>
  <c r="D3346" i="12"/>
  <c r="C3346" i="12"/>
  <c r="G3345" i="12"/>
  <c r="F3345" i="12"/>
  <c r="E3345" i="12"/>
  <c r="H3345" i="12" s="1"/>
  <c r="J3345" i="12" s="1"/>
  <c r="D3345" i="12"/>
  <c r="C3345" i="12"/>
  <c r="G3344" i="12"/>
  <c r="F3344" i="12"/>
  <c r="E3344" i="12"/>
  <c r="D3344" i="12"/>
  <c r="C3344" i="12"/>
  <c r="G3343" i="12"/>
  <c r="F3343" i="12"/>
  <c r="E3343" i="12"/>
  <c r="D3343" i="12"/>
  <c r="C3343" i="12"/>
  <c r="G3342" i="12"/>
  <c r="F3342" i="12"/>
  <c r="E3342" i="12"/>
  <c r="D3342" i="12"/>
  <c r="C3342" i="12"/>
  <c r="G3341" i="12"/>
  <c r="F3341" i="12"/>
  <c r="E3341" i="12"/>
  <c r="D3341" i="12"/>
  <c r="C3341" i="12"/>
  <c r="G3340" i="12"/>
  <c r="F3340" i="12"/>
  <c r="E3340" i="12"/>
  <c r="D3340" i="12"/>
  <c r="C3340" i="12"/>
  <c r="G3339" i="12"/>
  <c r="F3339" i="12"/>
  <c r="E3339" i="12"/>
  <c r="D3339" i="12"/>
  <c r="C3339" i="12"/>
  <c r="G3338" i="12"/>
  <c r="F3338" i="12"/>
  <c r="E3338" i="12"/>
  <c r="D3338" i="12"/>
  <c r="C3338" i="12"/>
  <c r="G3337" i="12"/>
  <c r="F3337" i="12"/>
  <c r="E3337" i="12"/>
  <c r="D3337" i="12"/>
  <c r="C3337" i="12"/>
  <c r="G3336" i="12"/>
  <c r="F3336" i="12"/>
  <c r="E3336" i="12"/>
  <c r="D3336" i="12"/>
  <c r="C3336" i="12"/>
  <c r="G3335" i="12"/>
  <c r="F3335" i="12"/>
  <c r="E3335" i="12"/>
  <c r="D3335" i="12"/>
  <c r="C3335" i="12"/>
  <c r="G3334" i="12"/>
  <c r="F3334" i="12"/>
  <c r="E3334" i="12"/>
  <c r="D3334" i="12"/>
  <c r="C3334" i="12"/>
  <c r="G3333" i="12"/>
  <c r="F3333" i="12"/>
  <c r="E3333" i="12"/>
  <c r="D3333" i="12"/>
  <c r="C3333" i="12"/>
  <c r="G3332" i="12"/>
  <c r="F3332" i="12"/>
  <c r="E3332" i="12"/>
  <c r="D3332" i="12"/>
  <c r="C3332" i="12"/>
  <c r="G3331" i="12"/>
  <c r="F3331" i="12"/>
  <c r="E3331" i="12"/>
  <c r="D3331" i="12"/>
  <c r="C3331" i="12"/>
  <c r="G3330" i="12"/>
  <c r="F3330" i="12"/>
  <c r="E3330" i="12"/>
  <c r="D3330" i="12"/>
  <c r="C3330" i="12"/>
  <c r="G3329" i="12"/>
  <c r="F3329" i="12"/>
  <c r="E3329" i="12"/>
  <c r="D3329" i="12"/>
  <c r="C3329" i="12"/>
  <c r="G3328" i="12"/>
  <c r="F3328" i="12"/>
  <c r="E3328" i="12"/>
  <c r="D3328" i="12"/>
  <c r="C3328" i="12"/>
  <c r="G3327" i="12"/>
  <c r="F3327" i="12"/>
  <c r="E3327" i="12"/>
  <c r="D3327" i="12"/>
  <c r="C3327" i="12"/>
  <c r="G3326" i="12"/>
  <c r="F3326" i="12"/>
  <c r="E3326" i="12"/>
  <c r="D3326" i="12"/>
  <c r="C3326" i="12"/>
  <c r="G3325" i="12"/>
  <c r="F3325" i="12"/>
  <c r="E3325" i="12"/>
  <c r="D3325" i="12"/>
  <c r="C3325" i="12"/>
  <c r="G3324" i="12"/>
  <c r="F3324" i="12"/>
  <c r="E3324" i="12"/>
  <c r="D3324" i="12"/>
  <c r="C3324" i="12"/>
  <c r="G3323" i="12"/>
  <c r="F3323" i="12"/>
  <c r="E3323" i="12"/>
  <c r="D3323" i="12"/>
  <c r="C3323" i="12"/>
  <c r="G3322" i="12"/>
  <c r="F3322" i="12"/>
  <c r="E3322" i="12"/>
  <c r="D3322" i="12"/>
  <c r="C3322" i="12"/>
  <c r="G3321" i="12"/>
  <c r="F3321" i="12"/>
  <c r="E3321" i="12"/>
  <c r="D3321" i="12"/>
  <c r="C3321" i="12"/>
  <c r="G3320" i="12"/>
  <c r="F3320" i="12"/>
  <c r="E3320" i="12"/>
  <c r="D3320" i="12"/>
  <c r="C3320" i="12"/>
  <c r="G3319" i="12"/>
  <c r="F3319" i="12"/>
  <c r="E3319" i="12"/>
  <c r="D3319" i="12"/>
  <c r="C3319" i="12"/>
  <c r="G3318" i="12"/>
  <c r="F3318" i="12"/>
  <c r="E3318" i="12"/>
  <c r="D3318" i="12"/>
  <c r="C3318" i="12"/>
  <c r="G3317" i="12"/>
  <c r="F3317" i="12"/>
  <c r="E3317" i="12"/>
  <c r="D3317" i="12"/>
  <c r="C3317" i="12"/>
  <c r="G3316" i="12"/>
  <c r="F3316" i="12"/>
  <c r="E3316" i="12"/>
  <c r="D3316" i="12"/>
  <c r="C3316" i="12"/>
  <c r="G3315" i="12"/>
  <c r="F3315" i="12"/>
  <c r="E3315" i="12"/>
  <c r="D3315" i="12"/>
  <c r="C3315" i="12"/>
  <c r="G3314" i="12"/>
  <c r="F3314" i="12"/>
  <c r="E3314" i="12"/>
  <c r="D3314" i="12"/>
  <c r="C3314" i="12"/>
  <c r="G3313" i="12"/>
  <c r="F3313" i="12"/>
  <c r="E3313" i="12"/>
  <c r="D3313" i="12"/>
  <c r="C3313" i="12"/>
  <c r="G3312" i="12"/>
  <c r="F3312" i="12"/>
  <c r="E3312" i="12"/>
  <c r="D3312" i="12"/>
  <c r="C3312" i="12"/>
  <c r="G3311" i="12"/>
  <c r="F3311" i="12"/>
  <c r="E3311" i="12"/>
  <c r="D3311" i="12"/>
  <c r="C3311" i="12"/>
  <c r="G3310" i="12"/>
  <c r="F3310" i="12"/>
  <c r="E3310" i="12"/>
  <c r="D3310" i="12"/>
  <c r="C3310" i="12"/>
  <c r="G3309" i="12"/>
  <c r="F3309" i="12"/>
  <c r="E3309" i="12"/>
  <c r="D3309" i="12"/>
  <c r="C3309" i="12"/>
  <c r="G3308" i="12"/>
  <c r="F3308" i="12"/>
  <c r="E3308" i="12"/>
  <c r="D3308" i="12"/>
  <c r="C3308" i="12"/>
  <c r="G3307" i="12"/>
  <c r="F3307" i="12"/>
  <c r="E3307" i="12"/>
  <c r="D3307" i="12"/>
  <c r="C3307" i="12"/>
  <c r="G3306" i="12"/>
  <c r="F3306" i="12"/>
  <c r="E3306" i="12"/>
  <c r="D3306" i="12"/>
  <c r="C3306" i="12"/>
  <c r="G3305" i="12"/>
  <c r="F3305" i="12"/>
  <c r="E3305" i="12"/>
  <c r="D3305" i="12"/>
  <c r="C3305" i="12"/>
  <c r="G3304" i="12"/>
  <c r="F3304" i="12"/>
  <c r="E3304" i="12"/>
  <c r="D3304" i="12"/>
  <c r="C3304" i="12"/>
  <c r="G3303" i="12"/>
  <c r="F3303" i="12"/>
  <c r="E3303" i="12"/>
  <c r="D3303" i="12"/>
  <c r="C3303" i="12"/>
  <c r="G3302" i="12"/>
  <c r="F3302" i="12"/>
  <c r="E3302" i="12"/>
  <c r="D3302" i="12"/>
  <c r="C3302" i="12"/>
  <c r="G3301" i="12"/>
  <c r="F3301" i="12"/>
  <c r="E3301" i="12"/>
  <c r="D3301" i="12"/>
  <c r="C3301" i="12"/>
  <c r="G3300" i="12"/>
  <c r="F3300" i="12"/>
  <c r="E3300" i="12"/>
  <c r="D3300" i="12"/>
  <c r="C3300" i="12"/>
  <c r="G3299" i="12"/>
  <c r="F3299" i="12"/>
  <c r="E3299" i="12"/>
  <c r="D3299" i="12"/>
  <c r="C3299" i="12"/>
  <c r="G3298" i="12"/>
  <c r="F3298" i="12"/>
  <c r="E3298" i="12"/>
  <c r="D3298" i="12"/>
  <c r="C3298" i="12"/>
  <c r="G3297" i="12"/>
  <c r="F3297" i="12"/>
  <c r="E3297" i="12"/>
  <c r="D3297" i="12"/>
  <c r="C3297" i="12"/>
  <c r="G3296" i="12"/>
  <c r="F3296" i="12"/>
  <c r="E3296" i="12"/>
  <c r="D3296" i="12"/>
  <c r="C3296" i="12"/>
  <c r="G3295" i="12"/>
  <c r="F3295" i="12"/>
  <c r="E3295" i="12"/>
  <c r="D3295" i="12"/>
  <c r="C3295" i="12"/>
  <c r="G3294" i="12"/>
  <c r="F3294" i="12"/>
  <c r="E3294" i="12"/>
  <c r="D3294" i="12"/>
  <c r="C3294" i="12"/>
  <c r="G3293" i="12"/>
  <c r="F3293" i="12"/>
  <c r="E3293" i="12"/>
  <c r="D3293" i="12"/>
  <c r="C3293" i="12"/>
  <c r="G3292" i="12"/>
  <c r="F3292" i="12"/>
  <c r="E3292" i="12"/>
  <c r="D3292" i="12"/>
  <c r="C3292" i="12"/>
  <c r="G3291" i="12"/>
  <c r="F3291" i="12"/>
  <c r="E3291" i="12"/>
  <c r="D3291" i="12"/>
  <c r="C3291" i="12"/>
  <c r="G3290" i="12"/>
  <c r="F3290" i="12"/>
  <c r="E3290" i="12"/>
  <c r="D3290" i="12"/>
  <c r="C3290" i="12"/>
  <c r="G3289" i="12"/>
  <c r="F3289" i="12"/>
  <c r="E3289" i="12"/>
  <c r="D3289" i="12"/>
  <c r="C3289" i="12"/>
  <c r="G3288" i="12"/>
  <c r="F3288" i="12"/>
  <c r="E3288" i="12"/>
  <c r="D3288" i="12"/>
  <c r="C3288" i="12"/>
  <c r="G3287" i="12"/>
  <c r="F3287" i="12"/>
  <c r="E3287" i="12"/>
  <c r="D3287" i="12"/>
  <c r="C3287" i="12"/>
  <c r="G3286" i="12"/>
  <c r="F3286" i="12"/>
  <c r="E3286" i="12"/>
  <c r="D3286" i="12"/>
  <c r="C3286" i="12"/>
  <c r="G3285" i="12"/>
  <c r="F3285" i="12"/>
  <c r="E3285" i="12"/>
  <c r="D3285" i="12"/>
  <c r="C3285" i="12"/>
  <c r="G3284" i="12"/>
  <c r="F3284" i="12"/>
  <c r="E3284" i="12"/>
  <c r="D3284" i="12"/>
  <c r="C3284" i="12"/>
  <c r="G3283" i="12"/>
  <c r="F3283" i="12"/>
  <c r="E3283" i="12"/>
  <c r="D3283" i="12"/>
  <c r="C3283" i="12"/>
  <c r="G3282" i="12"/>
  <c r="F3282" i="12"/>
  <c r="E3282" i="12"/>
  <c r="D3282" i="12"/>
  <c r="C3282" i="12"/>
  <c r="G3281" i="12"/>
  <c r="F3281" i="12"/>
  <c r="E3281" i="12"/>
  <c r="D3281" i="12"/>
  <c r="C3281" i="12"/>
  <c r="G3280" i="12"/>
  <c r="F3280" i="12"/>
  <c r="E3280" i="12"/>
  <c r="D3280" i="12"/>
  <c r="C3280" i="12"/>
  <c r="G3279" i="12"/>
  <c r="F3279" i="12"/>
  <c r="E3279" i="12"/>
  <c r="D3279" i="12"/>
  <c r="C3279" i="12"/>
  <c r="G3278" i="12"/>
  <c r="F3278" i="12"/>
  <c r="E3278" i="12"/>
  <c r="D3278" i="12"/>
  <c r="C3278" i="12"/>
  <c r="G3277" i="12"/>
  <c r="F3277" i="12"/>
  <c r="E3277" i="12"/>
  <c r="D3277" i="12"/>
  <c r="C3277" i="12"/>
  <c r="G3276" i="12"/>
  <c r="F3276" i="12"/>
  <c r="E3276" i="12"/>
  <c r="D3276" i="12"/>
  <c r="C3276" i="12"/>
  <c r="G3275" i="12"/>
  <c r="F3275" i="12"/>
  <c r="E3275" i="12"/>
  <c r="D3275" i="12"/>
  <c r="C3275" i="12"/>
  <c r="G3274" i="12"/>
  <c r="F3274" i="12"/>
  <c r="E3274" i="12"/>
  <c r="D3274" i="12"/>
  <c r="C3274" i="12"/>
  <c r="G3273" i="12"/>
  <c r="F3273" i="12"/>
  <c r="E3273" i="12"/>
  <c r="D3273" i="12"/>
  <c r="C3273" i="12"/>
  <c r="G3272" i="12"/>
  <c r="F3272" i="12"/>
  <c r="E3272" i="12"/>
  <c r="D3272" i="12"/>
  <c r="C3272" i="12"/>
  <c r="G3271" i="12"/>
  <c r="F3271" i="12"/>
  <c r="E3271" i="12"/>
  <c r="D3271" i="12"/>
  <c r="C3271" i="12"/>
  <c r="G3270" i="12"/>
  <c r="F3270" i="12"/>
  <c r="E3270" i="12"/>
  <c r="D3270" i="12"/>
  <c r="C3270" i="12"/>
  <c r="G3269" i="12"/>
  <c r="F3269" i="12"/>
  <c r="E3269" i="12"/>
  <c r="D3269" i="12"/>
  <c r="C3269" i="12"/>
  <c r="G3268" i="12"/>
  <c r="F3268" i="12"/>
  <c r="E3268" i="12"/>
  <c r="D3268" i="12"/>
  <c r="C3268" i="12"/>
  <c r="G3267" i="12"/>
  <c r="F3267" i="12"/>
  <c r="E3267" i="12"/>
  <c r="D3267" i="12"/>
  <c r="C3267" i="12"/>
  <c r="G3266" i="12"/>
  <c r="F3266" i="12"/>
  <c r="E3266" i="12"/>
  <c r="D3266" i="12"/>
  <c r="C3266" i="12"/>
  <c r="G3265" i="12"/>
  <c r="F3265" i="12"/>
  <c r="E3265" i="12"/>
  <c r="D3265" i="12"/>
  <c r="C3265" i="12"/>
  <c r="G3264" i="12"/>
  <c r="F3264" i="12"/>
  <c r="E3264" i="12"/>
  <c r="D3264" i="12"/>
  <c r="C3264" i="12"/>
  <c r="G3263" i="12"/>
  <c r="F3263" i="12"/>
  <c r="E3263" i="12"/>
  <c r="D3263" i="12"/>
  <c r="C3263" i="12"/>
  <c r="G3262" i="12"/>
  <c r="F3262" i="12"/>
  <c r="E3262" i="12"/>
  <c r="D3262" i="12"/>
  <c r="C3262" i="12"/>
  <c r="G3261" i="12"/>
  <c r="D3261" i="12"/>
  <c r="C3261" i="12"/>
  <c r="G3260" i="12"/>
  <c r="F3260" i="12"/>
  <c r="E3260" i="12"/>
  <c r="D3260" i="12"/>
  <c r="C3260" i="12"/>
  <c r="G3259" i="12"/>
  <c r="F3259" i="12"/>
  <c r="E3259" i="12"/>
  <c r="D3259" i="12"/>
  <c r="C3259" i="12"/>
  <c r="G3258" i="12"/>
  <c r="H3258" i="12" s="1"/>
  <c r="I3258" i="12" s="1"/>
  <c r="C3258" i="12"/>
  <c r="G3257" i="12"/>
  <c r="F3257" i="12"/>
  <c r="E3257" i="12"/>
  <c r="D3257" i="12"/>
  <c r="C3257" i="12"/>
  <c r="G3256" i="12"/>
  <c r="F3256" i="12"/>
  <c r="E3256" i="12"/>
  <c r="D3256" i="12"/>
  <c r="C3256" i="12"/>
  <c r="G3255" i="12"/>
  <c r="F3255" i="12"/>
  <c r="E3255" i="12"/>
  <c r="D3255" i="12"/>
  <c r="H3255" i="12" s="1"/>
  <c r="C3255" i="12"/>
  <c r="G3254" i="12"/>
  <c r="F3254" i="12"/>
  <c r="E3254" i="12"/>
  <c r="D3254" i="12"/>
  <c r="C3254" i="12"/>
  <c r="G3253" i="12"/>
  <c r="F3253" i="12"/>
  <c r="E3253" i="12"/>
  <c r="D3253" i="12"/>
  <c r="C3253" i="12"/>
  <c r="G3252" i="12"/>
  <c r="F3252" i="12"/>
  <c r="E3252" i="12"/>
  <c r="C3252" i="12"/>
  <c r="G3251" i="12"/>
  <c r="F3251" i="12"/>
  <c r="E3251" i="12"/>
  <c r="C3251" i="12"/>
  <c r="G3250" i="12"/>
  <c r="F3250" i="12"/>
  <c r="D3250" i="12"/>
  <c r="C3250" i="12"/>
  <c r="G3249" i="12"/>
  <c r="H3249" i="12" s="1"/>
  <c r="D3249" i="12"/>
  <c r="C3249" i="12"/>
  <c r="G3248" i="12"/>
  <c r="F3248" i="12"/>
  <c r="E3248" i="12"/>
  <c r="D3248" i="12"/>
  <c r="C3248" i="12"/>
  <c r="G3247" i="12"/>
  <c r="F3247" i="12"/>
  <c r="E3247" i="12"/>
  <c r="D3247" i="12"/>
  <c r="C3247" i="12"/>
  <c r="G3246" i="12"/>
  <c r="F3246" i="12"/>
  <c r="E3246" i="12"/>
  <c r="D3246" i="12"/>
  <c r="C3246" i="12"/>
  <c r="G3245" i="12"/>
  <c r="F3245" i="12"/>
  <c r="E3245" i="12"/>
  <c r="D3245" i="12"/>
  <c r="C3245" i="12"/>
  <c r="G3244" i="12"/>
  <c r="F3244" i="12"/>
  <c r="E3244" i="12"/>
  <c r="D3244" i="12"/>
  <c r="C3244" i="12"/>
  <c r="G3243" i="12"/>
  <c r="F3243" i="12"/>
  <c r="E3243" i="12"/>
  <c r="D3243" i="12"/>
  <c r="C3243" i="12"/>
  <c r="G3242" i="12"/>
  <c r="F3242" i="12"/>
  <c r="E3242" i="12"/>
  <c r="D3242" i="12"/>
  <c r="C3242" i="12"/>
  <c r="G3241" i="12"/>
  <c r="F3241" i="12"/>
  <c r="E3241" i="12"/>
  <c r="D3241" i="12"/>
  <c r="C3241" i="12"/>
  <c r="G3240" i="12"/>
  <c r="F3240" i="12"/>
  <c r="E3240" i="12"/>
  <c r="D3240" i="12"/>
  <c r="C3240" i="12"/>
  <c r="G3239" i="12"/>
  <c r="F3239" i="12"/>
  <c r="E3239" i="12"/>
  <c r="D3239" i="12"/>
  <c r="C3239" i="12"/>
  <c r="G3238" i="12"/>
  <c r="F3238" i="12"/>
  <c r="E3238" i="12"/>
  <c r="D3238" i="12"/>
  <c r="C3238" i="12"/>
  <c r="G3237" i="12"/>
  <c r="F3237" i="12"/>
  <c r="E3237" i="12"/>
  <c r="D3237" i="12"/>
  <c r="C3237" i="12"/>
  <c r="G3236" i="12"/>
  <c r="F3236" i="12"/>
  <c r="E3236" i="12"/>
  <c r="D3236" i="12"/>
  <c r="C3236" i="12"/>
  <c r="G3235" i="12"/>
  <c r="F3235" i="12"/>
  <c r="E3235" i="12"/>
  <c r="D3235" i="12"/>
  <c r="C3235" i="12"/>
  <c r="G3234" i="12"/>
  <c r="F3234" i="12"/>
  <c r="E3234" i="12"/>
  <c r="D3234" i="12"/>
  <c r="C3234" i="12"/>
  <c r="G3233" i="12"/>
  <c r="F3233" i="12"/>
  <c r="E3233" i="12"/>
  <c r="D3233" i="12"/>
  <c r="C3233" i="12"/>
  <c r="G3232" i="12"/>
  <c r="D3232" i="12"/>
  <c r="C3232" i="12"/>
  <c r="G3231" i="12"/>
  <c r="F3231" i="12"/>
  <c r="E3231" i="12"/>
  <c r="D3231" i="12"/>
  <c r="C3231" i="12"/>
  <c r="G3230" i="12"/>
  <c r="D3230" i="12"/>
  <c r="H3230" i="12" s="1"/>
  <c r="C3230" i="12"/>
  <c r="G3229" i="12"/>
  <c r="F3229" i="12"/>
  <c r="E3229" i="12"/>
  <c r="D3229" i="12"/>
  <c r="C3229" i="12"/>
  <c r="G3228" i="12"/>
  <c r="F3228" i="12"/>
  <c r="E3228" i="12"/>
  <c r="D3228" i="12"/>
  <c r="C3228" i="12"/>
  <c r="G3227" i="12"/>
  <c r="F3227" i="12"/>
  <c r="E3227" i="12"/>
  <c r="D3227" i="12"/>
  <c r="C3227" i="12"/>
  <c r="G3226" i="12"/>
  <c r="F3226" i="12"/>
  <c r="E3226" i="12"/>
  <c r="D3226" i="12"/>
  <c r="C3226" i="12"/>
  <c r="G3225" i="12"/>
  <c r="F3225" i="12"/>
  <c r="E3225" i="12"/>
  <c r="D3225" i="12"/>
  <c r="C3225" i="12"/>
  <c r="G3224" i="12"/>
  <c r="F3224" i="12"/>
  <c r="E3224" i="12"/>
  <c r="D3224" i="12"/>
  <c r="C3224" i="12"/>
  <c r="G3223" i="12"/>
  <c r="F3223" i="12"/>
  <c r="E3223" i="12"/>
  <c r="D3223" i="12"/>
  <c r="C3223" i="12"/>
  <c r="G3222" i="12"/>
  <c r="F3222" i="12"/>
  <c r="E3222" i="12"/>
  <c r="D3222" i="12"/>
  <c r="C3222" i="12"/>
  <c r="G3221" i="12"/>
  <c r="F3221" i="12"/>
  <c r="E3221" i="12"/>
  <c r="D3221" i="12"/>
  <c r="C3221" i="12"/>
  <c r="G3220" i="12"/>
  <c r="F3220" i="12"/>
  <c r="E3220" i="12"/>
  <c r="D3220" i="12"/>
  <c r="C3220" i="12"/>
  <c r="G3219" i="12"/>
  <c r="F3219" i="12"/>
  <c r="E3219" i="12"/>
  <c r="D3219" i="12"/>
  <c r="C3219" i="12"/>
  <c r="G3218" i="12"/>
  <c r="F3218" i="12"/>
  <c r="E3218" i="12"/>
  <c r="D3218" i="12"/>
  <c r="C3218" i="12"/>
  <c r="G3217" i="12"/>
  <c r="F3217" i="12"/>
  <c r="E3217" i="12"/>
  <c r="D3217" i="12"/>
  <c r="C3217" i="12"/>
  <c r="G3216" i="12"/>
  <c r="F3216" i="12"/>
  <c r="E3216" i="12"/>
  <c r="D3216" i="12"/>
  <c r="C3216" i="12"/>
  <c r="G3215" i="12"/>
  <c r="F3215" i="12"/>
  <c r="E3215" i="12"/>
  <c r="D3215" i="12"/>
  <c r="C3215" i="12"/>
  <c r="G3214" i="12"/>
  <c r="F3214" i="12"/>
  <c r="E3214" i="12"/>
  <c r="D3214" i="12"/>
  <c r="C3214" i="12"/>
  <c r="G3213" i="12"/>
  <c r="F3213" i="12"/>
  <c r="E3213" i="12"/>
  <c r="D3213" i="12"/>
  <c r="C3213" i="12"/>
  <c r="G3212" i="12"/>
  <c r="F3212" i="12"/>
  <c r="E3212" i="12"/>
  <c r="D3212" i="12"/>
  <c r="C3212" i="12"/>
  <c r="G3211" i="12"/>
  <c r="F3211" i="12"/>
  <c r="E3211" i="12"/>
  <c r="D3211" i="12"/>
  <c r="C3211" i="12"/>
  <c r="G3210" i="12"/>
  <c r="F3210" i="12"/>
  <c r="E3210" i="12"/>
  <c r="D3210" i="12"/>
  <c r="C3210" i="12"/>
  <c r="G3209" i="12"/>
  <c r="F3209" i="12"/>
  <c r="E3209" i="12"/>
  <c r="D3209" i="12"/>
  <c r="C3209" i="12"/>
  <c r="G3208" i="12"/>
  <c r="F3208" i="12"/>
  <c r="E3208" i="12"/>
  <c r="D3208" i="12"/>
  <c r="C3208" i="12"/>
  <c r="G3207" i="12"/>
  <c r="F3207" i="12"/>
  <c r="E3207" i="12"/>
  <c r="D3207" i="12"/>
  <c r="C3207" i="12"/>
  <c r="G3206" i="12"/>
  <c r="F3206" i="12"/>
  <c r="E3206" i="12"/>
  <c r="D3206" i="12"/>
  <c r="C3206" i="12"/>
  <c r="G3205" i="12"/>
  <c r="F3205" i="12"/>
  <c r="E3205" i="12"/>
  <c r="D3205" i="12"/>
  <c r="C3205" i="12"/>
  <c r="G3204" i="12"/>
  <c r="F3204" i="12"/>
  <c r="E3204" i="12"/>
  <c r="D3204" i="12"/>
  <c r="C3204" i="12"/>
  <c r="G3203" i="12"/>
  <c r="E3203" i="12"/>
  <c r="D3203" i="12"/>
  <c r="C3203" i="12"/>
  <c r="G3202" i="12"/>
  <c r="F3202" i="12"/>
  <c r="E3202" i="12"/>
  <c r="D3202" i="12"/>
  <c r="C3202" i="12"/>
  <c r="G3201" i="12"/>
  <c r="F3201" i="12"/>
  <c r="E3201" i="12"/>
  <c r="D3201" i="12"/>
  <c r="C3201" i="12"/>
  <c r="G3200" i="12"/>
  <c r="F3200" i="12"/>
  <c r="E3200" i="12"/>
  <c r="D3200" i="12"/>
  <c r="C3200" i="12"/>
  <c r="G3199" i="12"/>
  <c r="F3199" i="12"/>
  <c r="E3199" i="12"/>
  <c r="D3199" i="12"/>
  <c r="C3199" i="12"/>
  <c r="G3198" i="12"/>
  <c r="F3198" i="12"/>
  <c r="E3198" i="12"/>
  <c r="D3198" i="12"/>
  <c r="C3198" i="12"/>
  <c r="G3197" i="12"/>
  <c r="F3197" i="12"/>
  <c r="E3197" i="12"/>
  <c r="D3197" i="12"/>
  <c r="C3197" i="12"/>
  <c r="G3196" i="12"/>
  <c r="F3196" i="12"/>
  <c r="E3196" i="12"/>
  <c r="D3196" i="12"/>
  <c r="C3196" i="12"/>
  <c r="G3195" i="12"/>
  <c r="D3195" i="12"/>
  <c r="H3195" i="12" s="1"/>
  <c r="C3195" i="12"/>
  <c r="G3194" i="12"/>
  <c r="F3194" i="12"/>
  <c r="E3194" i="12"/>
  <c r="D3194" i="12"/>
  <c r="C3194" i="12"/>
  <c r="G3193" i="12"/>
  <c r="F3193" i="12"/>
  <c r="H3193" i="12" s="1"/>
  <c r="E3193" i="12"/>
  <c r="D3193" i="12"/>
  <c r="C3193" i="12"/>
  <c r="G3192" i="12"/>
  <c r="F3192" i="12"/>
  <c r="E3192" i="12"/>
  <c r="D3192" i="12"/>
  <c r="C3192" i="12"/>
  <c r="G3191" i="12"/>
  <c r="F3191" i="12"/>
  <c r="E3191" i="12"/>
  <c r="D3191" i="12"/>
  <c r="C3191" i="12"/>
  <c r="G3190" i="12"/>
  <c r="F3190" i="12"/>
  <c r="E3190" i="12"/>
  <c r="D3190" i="12"/>
  <c r="C3190" i="12"/>
  <c r="G3189" i="12"/>
  <c r="F3189" i="12"/>
  <c r="E3189" i="12"/>
  <c r="D3189" i="12"/>
  <c r="C3189" i="12"/>
  <c r="G3188" i="12"/>
  <c r="F3188" i="12"/>
  <c r="E3188" i="12"/>
  <c r="D3188" i="12"/>
  <c r="C3188" i="12"/>
  <c r="G3187" i="12"/>
  <c r="F3187" i="12"/>
  <c r="E3187" i="12"/>
  <c r="D3187" i="12"/>
  <c r="C3187" i="12"/>
  <c r="G3186" i="12"/>
  <c r="F3186" i="12"/>
  <c r="E3186" i="12"/>
  <c r="D3186" i="12"/>
  <c r="C3186" i="12"/>
  <c r="G3185" i="12"/>
  <c r="F3185" i="12"/>
  <c r="H3185" i="12" s="1"/>
  <c r="E3185" i="12"/>
  <c r="D3185" i="12"/>
  <c r="C3185" i="12"/>
  <c r="G3184" i="12"/>
  <c r="F3184" i="12"/>
  <c r="E3184" i="12"/>
  <c r="D3184" i="12"/>
  <c r="C3184" i="12"/>
  <c r="G3183" i="12"/>
  <c r="F3183" i="12"/>
  <c r="E3183" i="12"/>
  <c r="D3183" i="12"/>
  <c r="C3183" i="12"/>
  <c r="G3182" i="12"/>
  <c r="F3182" i="12"/>
  <c r="E3182" i="12"/>
  <c r="D3182" i="12"/>
  <c r="C3182" i="12"/>
  <c r="G3181" i="12"/>
  <c r="F3181" i="12"/>
  <c r="E3181" i="12"/>
  <c r="D3181" i="12"/>
  <c r="C3181" i="12"/>
  <c r="G3180" i="12"/>
  <c r="F3180" i="12"/>
  <c r="E3180" i="12"/>
  <c r="D3180" i="12"/>
  <c r="C3180" i="12"/>
  <c r="G3179" i="12"/>
  <c r="F3179" i="12"/>
  <c r="E3179" i="12"/>
  <c r="D3179" i="12"/>
  <c r="C3179" i="12"/>
  <c r="G3178" i="12"/>
  <c r="F3178" i="12"/>
  <c r="E3178" i="12"/>
  <c r="D3178" i="12"/>
  <c r="C3178" i="12"/>
  <c r="G3177" i="12"/>
  <c r="F3177" i="12"/>
  <c r="E3177" i="12"/>
  <c r="D3177" i="12"/>
  <c r="H3177" i="12" s="1"/>
  <c r="C3177" i="12"/>
  <c r="G3176" i="12"/>
  <c r="F3176" i="12"/>
  <c r="E3176" i="12"/>
  <c r="D3176" i="12"/>
  <c r="C3176" i="12"/>
  <c r="G3175" i="12"/>
  <c r="D3175" i="12"/>
  <c r="H3175" i="12" s="1"/>
  <c r="C3175" i="12"/>
  <c r="G3174" i="12"/>
  <c r="F3174" i="12"/>
  <c r="E3174" i="12"/>
  <c r="D3174" i="12"/>
  <c r="C3174" i="12"/>
  <c r="G3173" i="12"/>
  <c r="H3173" i="12" s="1"/>
  <c r="F3173" i="12"/>
  <c r="E3173" i="12"/>
  <c r="D3173" i="12"/>
  <c r="C3173" i="12"/>
  <c r="G3172" i="12"/>
  <c r="F3172" i="12"/>
  <c r="E3172" i="12"/>
  <c r="D3172" i="12"/>
  <c r="C3172" i="12"/>
  <c r="G3171" i="12"/>
  <c r="F3171" i="12"/>
  <c r="E3171" i="12"/>
  <c r="D3171" i="12"/>
  <c r="C3171" i="12"/>
  <c r="G3170" i="12"/>
  <c r="H3170" i="12" s="1"/>
  <c r="J3170" i="12" s="1"/>
  <c r="F3170" i="12"/>
  <c r="E3170" i="12"/>
  <c r="D3170" i="12"/>
  <c r="C3170" i="12"/>
  <c r="G3169" i="12"/>
  <c r="F3169" i="12"/>
  <c r="E3169" i="12"/>
  <c r="D3169" i="12"/>
  <c r="C3169" i="12"/>
  <c r="G3168" i="12"/>
  <c r="F3168" i="12"/>
  <c r="E3168" i="12"/>
  <c r="D3168" i="12"/>
  <c r="C3168" i="12"/>
  <c r="G3167" i="12"/>
  <c r="F3167" i="12"/>
  <c r="E3167" i="12"/>
  <c r="D3167" i="12"/>
  <c r="C3167" i="12"/>
  <c r="G3166" i="12"/>
  <c r="F3166" i="12"/>
  <c r="E3166" i="12"/>
  <c r="D3166" i="12"/>
  <c r="C3166" i="12"/>
  <c r="G3165" i="12"/>
  <c r="F3165" i="12"/>
  <c r="E3165" i="12"/>
  <c r="D3165" i="12"/>
  <c r="C3165" i="12"/>
  <c r="G3164" i="12"/>
  <c r="F3164" i="12"/>
  <c r="E3164" i="12"/>
  <c r="D3164" i="12"/>
  <c r="C3164" i="12"/>
  <c r="G3163" i="12"/>
  <c r="F3163" i="12"/>
  <c r="E3163" i="12"/>
  <c r="D3163" i="12"/>
  <c r="H3163" i="12" s="1"/>
  <c r="C3163" i="12"/>
  <c r="G3162" i="12"/>
  <c r="F3162" i="12"/>
  <c r="E3162" i="12"/>
  <c r="D3162" i="12"/>
  <c r="C3162" i="12"/>
  <c r="G3161" i="12"/>
  <c r="F3161" i="12"/>
  <c r="E3161" i="12"/>
  <c r="H3161" i="12" s="1"/>
  <c r="J3161" i="12" s="1"/>
  <c r="D3161" i="12"/>
  <c r="C3161" i="12"/>
  <c r="G3160" i="12"/>
  <c r="F3160" i="12"/>
  <c r="E3160" i="12"/>
  <c r="D3160" i="12"/>
  <c r="C3160" i="12"/>
  <c r="G3159" i="12"/>
  <c r="F3159" i="12"/>
  <c r="E3159" i="12"/>
  <c r="D3159" i="12"/>
  <c r="C3159" i="12"/>
  <c r="G3158" i="12"/>
  <c r="F3158" i="12"/>
  <c r="E3158" i="12"/>
  <c r="H3158" i="12" s="1"/>
  <c r="D3158" i="12"/>
  <c r="C3158" i="12"/>
  <c r="G3157" i="12"/>
  <c r="F3157" i="12"/>
  <c r="E3157" i="12"/>
  <c r="D3157" i="12"/>
  <c r="C3157" i="12"/>
  <c r="G3156" i="12"/>
  <c r="F3156" i="12"/>
  <c r="E3156" i="12"/>
  <c r="D3156" i="12"/>
  <c r="C3156" i="12"/>
  <c r="G3155" i="12"/>
  <c r="F3155" i="12"/>
  <c r="E3155" i="12"/>
  <c r="D3155" i="12"/>
  <c r="C3155" i="12"/>
  <c r="G3154" i="12"/>
  <c r="F3154" i="12"/>
  <c r="E3154" i="12"/>
  <c r="D3154" i="12"/>
  <c r="C3154" i="12"/>
  <c r="G3153" i="12"/>
  <c r="F3153" i="12"/>
  <c r="E3153" i="12"/>
  <c r="D3153" i="12"/>
  <c r="C3153" i="12"/>
  <c r="G3152" i="12"/>
  <c r="F3152" i="12"/>
  <c r="E3152" i="12"/>
  <c r="D3152" i="12"/>
  <c r="C3152" i="12"/>
  <c r="G3151" i="12"/>
  <c r="F3151" i="12"/>
  <c r="E3151" i="12"/>
  <c r="D3151" i="12"/>
  <c r="C3151" i="12"/>
  <c r="G3150" i="12"/>
  <c r="F3150" i="12"/>
  <c r="E3150" i="12"/>
  <c r="H3150" i="12" s="1"/>
  <c r="D3150" i="12"/>
  <c r="C3150" i="12"/>
  <c r="G3149" i="12"/>
  <c r="F3149" i="12"/>
  <c r="E3149" i="12"/>
  <c r="D3149" i="12"/>
  <c r="C3149" i="12"/>
  <c r="G3148" i="12"/>
  <c r="F3148" i="12"/>
  <c r="E3148" i="12"/>
  <c r="D3148" i="12"/>
  <c r="C3148" i="12"/>
  <c r="G3147" i="12"/>
  <c r="F3147" i="12"/>
  <c r="E3147" i="12"/>
  <c r="D3147" i="12"/>
  <c r="H3147" i="12" s="1"/>
  <c r="C3147" i="12"/>
  <c r="G3146" i="12"/>
  <c r="F3146" i="12"/>
  <c r="E3146" i="12"/>
  <c r="D3146" i="12"/>
  <c r="H3146" i="12" s="1"/>
  <c r="J3146" i="12" s="1"/>
  <c r="C3146" i="12"/>
  <c r="G3145" i="12"/>
  <c r="F3145" i="12"/>
  <c r="E3145" i="12"/>
  <c r="D3145" i="12"/>
  <c r="C3145" i="12"/>
  <c r="G3144" i="12"/>
  <c r="F3144" i="12"/>
  <c r="D3144" i="12"/>
  <c r="C3144" i="12"/>
  <c r="G3143" i="12"/>
  <c r="F3143" i="12"/>
  <c r="E3143" i="12"/>
  <c r="D3143" i="12"/>
  <c r="C3143" i="12"/>
  <c r="G3142" i="12"/>
  <c r="F3142" i="12"/>
  <c r="E3142" i="12"/>
  <c r="D3142" i="12"/>
  <c r="C3142" i="12"/>
  <c r="G3141" i="12"/>
  <c r="F3141" i="12"/>
  <c r="E3141" i="12"/>
  <c r="D3141" i="12"/>
  <c r="C3141" i="12"/>
  <c r="G3140" i="12"/>
  <c r="F3140" i="12"/>
  <c r="E3140" i="12"/>
  <c r="D3140" i="12"/>
  <c r="C3140" i="12"/>
  <c r="G3139" i="12"/>
  <c r="F3139" i="12"/>
  <c r="E3139" i="12"/>
  <c r="D3139" i="12"/>
  <c r="C3139" i="12"/>
  <c r="G3138" i="12"/>
  <c r="F3138" i="12"/>
  <c r="E3138" i="12"/>
  <c r="D3138" i="12"/>
  <c r="C3138" i="12"/>
  <c r="G3137" i="12"/>
  <c r="F3137" i="12"/>
  <c r="E3137" i="12"/>
  <c r="D3137" i="12"/>
  <c r="C3137" i="12"/>
  <c r="G3136" i="12"/>
  <c r="F3136" i="12"/>
  <c r="E3136" i="12"/>
  <c r="D3136" i="12"/>
  <c r="C3136" i="12"/>
  <c r="G3135" i="12"/>
  <c r="F3135" i="12"/>
  <c r="E3135" i="12"/>
  <c r="D3135" i="12"/>
  <c r="C3135" i="12"/>
  <c r="G3134" i="12"/>
  <c r="F3134" i="12"/>
  <c r="E3134" i="12"/>
  <c r="D3134" i="12"/>
  <c r="C3134" i="12"/>
  <c r="G3133" i="12"/>
  <c r="F3133" i="12"/>
  <c r="E3133" i="12"/>
  <c r="D3133" i="12"/>
  <c r="C3133" i="12"/>
  <c r="G3132" i="12"/>
  <c r="F3132" i="12"/>
  <c r="E3132" i="12"/>
  <c r="C3132" i="12"/>
  <c r="G3131" i="12"/>
  <c r="F3131" i="12"/>
  <c r="E3131" i="12"/>
  <c r="H3131" i="12" s="1"/>
  <c r="D3131" i="12"/>
  <c r="C3131" i="12"/>
  <c r="G3130" i="12"/>
  <c r="F3130" i="12"/>
  <c r="E3130" i="12"/>
  <c r="D3130" i="12"/>
  <c r="C3130" i="12"/>
  <c r="G3129" i="12"/>
  <c r="F3129" i="12"/>
  <c r="E3129" i="12"/>
  <c r="D3129" i="12"/>
  <c r="C3129" i="12"/>
  <c r="G3128" i="12"/>
  <c r="F3128" i="12"/>
  <c r="E3128" i="12"/>
  <c r="D3128" i="12"/>
  <c r="C3128" i="12"/>
  <c r="G3127" i="12"/>
  <c r="F3127" i="12"/>
  <c r="E3127" i="12"/>
  <c r="D3127" i="12"/>
  <c r="C3127" i="12"/>
  <c r="G3126" i="12"/>
  <c r="F3126" i="12"/>
  <c r="E3126" i="12"/>
  <c r="D3126" i="12"/>
  <c r="C3126" i="12"/>
  <c r="G3125" i="12"/>
  <c r="F3125" i="12"/>
  <c r="E3125" i="12"/>
  <c r="D3125" i="12"/>
  <c r="C3125" i="12"/>
  <c r="G3124" i="12"/>
  <c r="F3124" i="12"/>
  <c r="E3124" i="12"/>
  <c r="D3124" i="12"/>
  <c r="C3124" i="12"/>
  <c r="G3123" i="12"/>
  <c r="F3123" i="12"/>
  <c r="E3123" i="12"/>
  <c r="D3123" i="12"/>
  <c r="C3123" i="12"/>
  <c r="G3122" i="12"/>
  <c r="F3122" i="12"/>
  <c r="E3122" i="12"/>
  <c r="D3122" i="12"/>
  <c r="C3122" i="12"/>
  <c r="G3121" i="12"/>
  <c r="F3121" i="12"/>
  <c r="E3121" i="12"/>
  <c r="D3121" i="12"/>
  <c r="C3121" i="12"/>
  <c r="G3120" i="12"/>
  <c r="F3120" i="12"/>
  <c r="E3120" i="12"/>
  <c r="D3120" i="12"/>
  <c r="C3120" i="12"/>
  <c r="G3119" i="12"/>
  <c r="F3119" i="12"/>
  <c r="E3119" i="12"/>
  <c r="D3119" i="12"/>
  <c r="C3119" i="12"/>
  <c r="G3118" i="12"/>
  <c r="F3118" i="12"/>
  <c r="E3118" i="12"/>
  <c r="D3118" i="12"/>
  <c r="C3118" i="12"/>
  <c r="G3117" i="12"/>
  <c r="D3117" i="12"/>
  <c r="H3117" i="12" s="1"/>
  <c r="C3117" i="12"/>
  <c r="G3116" i="12"/>
  <c r="F3116" i="12"/>
  <c r="E3116" i="12"/>
  <c r="D3116" i="12"/>
  <c r="C3116" i="12"/>
  <c r="G3115" i="12"/>
  <c r="F3115" i="12"/>
  <c r="E3115" i="12"/>
  <c r="D3115" i="12"/>
  <c r="C3115" i="12"/>
  <c r="G3114" i="12"/>
  <c r="F3114" i="12"/>
  <c r="E3114" i="12"/>
  <c r="D3114" i="12"/>
  <c r="C3114" i="12"/>
  <c r="G3113" i="12"/>
  <c r="F3113" i="12"/>
  <c r="E3113" i="12"/>
  <c r="D3113" i="12"/>
  <c r="C3113" i="12"/>
  <c r="G3112" i="12"/>
  <c r="F3112" i="12"/>
  <c r="E3112" i="12"/>
  <c r="D3112" i="12"/>
  <c r="C3112" i="12"/>
  <c r="G3111" i="12"/>
  <c r="F3111" i="12"/>
  <c r="E3111" i="12"/>
  <c r="D3111" i="12"/>
  <c r="C3111" i="12"/>
  <c r="G3110" i="12"/>
  <c r="F3110" i="12"/>
  <c r="E3110" i="12"/>
  <c r="D3110" i="12"/>
  <c r="H3110" i="12" s="1"/>
  <c r="C3110" i="12"/>
  <c r="G3109" i="12"/>
  <c r="F3109" i="12"/>
  <c r="E3109" i="12"/>
  <c r="D3109" i="12"/>
  <c r="C3109" i="12"/>
  <c r="G3108" i="12"/>
  <c r="F3108" i="12"/>
  <c r="E3108" i="12"/>
  <c r="H3108" i="12" s="1"/>
  <c r="D3108" i="12"/>
  <c r="C3108" i="12"/>
  <c r="G3107" i="12"/>
  <c r="F3107" i="12"/>
  <c r="E3107" i="12"/>
  <c r="D3107" i="12"/>
  <c r="C3107" i="12"/>
  <c r="G3106" i="12"/>
  <c r="F3106" i="12"/>
  <c r="E3106" i="12"/>
  <c r="D3106" i="12"/>
  <c r="C3106" i="12"/>
  <c r="G3105" i="12"/>
  <c r="F3105" i="12"/>
  <c r="E3105" i="12"/>
  <c r="D3105" i="12"/>
  <c r="C3105" i="12"/>
  <c r="G3104" i="12"/>
  <c r="F3104" i="12"/>
  <c r="E3104" i="12"/>
  <c r="D3104" i="12"/>
  <c r="C3104" i="12"/>
  <c r="G3103" i="12"/>
  <c r="F3103" i="12"/>
  <c r="E3103" i="12"/>
  <c r="D3103" i="12"/>
  <c r="C3103" i="12"/>
  <c r="G3102" i="12"/>
  <c r="F3102" i="12"/>
  <c r="E3102" i="12"/>
  <c r="D3102" i="12"/>
  <c r="C3102" i="12"/>
  <c r="G3101" i="12"/>
  <c r="F3101" i="12"/>
  <c r="E3101" i="12"/>
  <c r="D3101" i="12"/>
  <c r="C3101" i="12"/>
  <c r="G3100" i="12"/>
  <c r="F3100" i="12"/>
  <c r="E3100" i="12"/>
  <c r="D3100" i="12"/>
  <c r="C3100" i="12"/>
  <c r="G3099" i="12"/>
  <c r="F3099" i="12"/>
  <c r="E3099" i="12"/>
  <c r="D3099" i="12"/>
  <c r="C3099" i="12"/>
  <c r="G3098" i="12"/>
  <c r="F3098" i="12"/>
  <c r="E3098" i="12"/>
  <c r="D3098" i="12"/>
  <c r="C3098" i="12"/>
  <c r="G3097" i="12"/>
  <c r="F3097" i="12"/>
  <c r="E3097" i="12"/>
  <c r="D3097" i="12"/>
  <c r="H3097" i="12" s="1"/>
  <c r="J3097" i="12" s="1"/>
  <c r="C3097" i="12"/>
  <c r="G3096" i="12"/>
  <c r="E3096" i="12"/>
  <c r="D3096" i="12"/>
  <c r="C3096" i="12"/>
  <c r="G3095" i="12"/>
  <c r="F3095" i="12"/>
  <c r="E3095" i="12"/>
  <c r="D3095" i="12"/>
  <c r="C3095" i="12"/>
  <c r="G3094" i="12"/>
  <c r="F3094" i="12"/>
  <c r="E3094" i="12"/>
  <c r="D3094" i="12"/>
  <c r="C3094" i="12"/>
  <c r="H3093" i="12"/>
  <c r="G3093" i="12"/>
  <c r="F3093" i="12"/>
  <c r="E3093" i="12"/>
  <c r="D3093" i="12"/>
  <c r="C3093" i="12"/>
  <c r="G3092" i="12"/>
  <c r="F3092" i="12"/>
  <c r="E3092" i="12"/>
  <c r="D3092" i="12"/>
  <c r="C3092" i="12"/>
  <c r="G3091" i="12"/>
  <c r="F3091" i="12"/>
  <c r="E3091" i="12"/>
  <c r="D3091" i="12"/>
  <c r="H3091" i="12" s="1"/>
  <c r="C3091" i="12"/>
  <c r="G3090" i="12"/>
  <c r="F3090" i="12"/>
  <c r="E3090" i="12"/>
  <c r="D3090" i="12"/>
  <c r="C3090" i="12"/>
  <c r="G3089" i="12"/>
  <c r="F3089" i="12"/>
  <c r="E3089" i="12"/>
  <c r="D3089" i="12"/>
  <c r="C3089" i="12"/>
  <c r="G3088" i="12"/>
  <c r="F3088" i="12"/>
  <c r="E3088" i="12"/>
  <c r="D3088" i="12"/>
  <c r="C3088" i="12"/>
  <c r="G3087" i="12"/>
  <c r="F3087" i="12"/>
  <c r="E3087" i="12"/>
  <c r="D3087" i="12"/>
  <c r="C3087" i="12"/>
  <c r="G3086" i="12"/>
  <c r="F3086" i="12"/>
  <c r="E3086" i="12"/>
  <c r="H3086" i="12" s="1"/>
  <c r="D3086" i="12"/>
  <c r="C3086" i="12"/>
  <c r="G3085" i="12"/>
  <c r="F3085" i="12"/>
  <c r="E3085" i="12"/>
  <c r="D3085" i="12"/>
  <c r="C3085" i="12"/>
  <c r="G3084" i="12"/>
  <c r="F3084" i="12"/>
  <c r="E3084" i="12"/>
  <c r="D3084" i="12"/>
  <c r="C3084" i="12"/>
  <c r="G3083" i="12"/>
  <c r="F3083" i="12"/>
  <c r="E3083" i="12"/>
  <c r="D3083" i="12"/>
  <c r="C3083" i="12"/>
  <c r="G3082" i="12"/>
  <c r="F3082" i="12"/>
  <c r="E3082" i="12"/>
  <c r="D3082" i="12"/>
  <c r="C3082" i="12"/>
  <c r="G3081" i="12"/>
  <c r="F3081" i="12"/>
  <c r="E3081" i="12"/>
  <c r="D3081" i="12"/>
  <c r="C3081" i="12"/>
  <c r="G3080" i="12"/>
  <c r="F3080" i="12"/>
  <c r="E3080" i="12"/>
  <c r="D3080" i="12"/>
  <c r="C3080" i="12"/>
  <c r="G3079" i="12"/>
  <c r="F3079" i="12"/>
  <c r="E3079" i="12"/>
  <c r="D3079" i="12"/>
  <c r="C3079" i="12"/>
  <c r="G3078" i="12"/>
  <c r="F3078" i="12"/>
  <c r="E3078" i="12"/>
  <c r="D3078" i="12"/>
  <c r="C3078" i="12"/>
  <c r="G3077" i="12"/>
  <c r="F3077" i="12"/>
  <c r="E3077" i="12"/>
  <c r="D3077" i="12"/>
  <c r="H3077" i="12" s="1"/>
  <c r="C3077" i="12"/>
  <c r="G3076" i="12"/>
  <c r="F3076" i="12"/>
  <c r="E3076" i="12"/>
  <c r="D3076" i="12"/>
  <c r="C3076" i="12"/>
  <c r="G3075" i="12"/>
  <c r="F3075" i="12"/>
  <c r="E3075" i="12"/>
  <c r="D3075" i="12"/>
  <c r="H3075" i="12" s="1"/>
  <c r="C3075" i="12"/>
  <c r="G3074" i="12"/>
  <c r="F3074" i="12"/>
  <c r="E3074" i="12"/>
  <c r="D3074" i="12"/>
  <c r="C3074" i="12"/>
  <c r="G3073" i="12"/>
  <c r="F3073" i="12"/>
  <c r="E3073" i="12"/>
  <c r="D3073" i="12"/>
  <c r="C3073" i="12"/>
  <c r="G3072" i="12"/>
  <c r="F3072" i="12"/>
  <c r="E3072" i="12"/>
  <c r="D3072" i="12"/>
  <c r="C3072" i="12"/>
  <c r="G3071" i="12"/>
  <c r="F3071" i="12"/>
  <c r="E3071" i="12"/>
  <c r="D3071" i="12"/>
  <c r="C3071" i="12"/>
  <c r="G3070" i="12"/>
  <c r="F3070" i="12"/>
  <c r="E3070" i="12"/>
  <c r="D3070" i="12"/>
  <c r="C3070" i="12"/>
  <c r="G3069" i="12"/>
  <c r="F3069" i="12"/>
  <c r="E3069" i="12"/>
  <c r="D3069" i="12"/>
  <c r="C3069" i="12"/>
  <c r="G3068" i="12"/>
  <c r="F3068" i="12"/>
  <c r="E3068" i="12"/>
  <c r="D3068" i="12"/>
  <c r="C3068" i="12"/>
  <c r="G3067" i="12"/>
  <c r="F3067" i="12"/>
  <c r="E3067" i="12"/>
  <c r="D3067" i="12"/>
  <c r="C3067" i="12"/>
  <c r="G3066" i="12"/>
  <c r="F3066" i="12"/>
  <c r="E3066" i="12"/>
  <c r="D3066" i="12"/>
  <c r="C3066" i="12"/>
  <c r="G3065" i="12"/>
  <c r="F3065" i="12"/>
  <c r="D3065" i="12"/>
  <c r="C3065" i="12"/>
  <c r="G3064" i="12"/>
  <c r="F3064" i="12"/>
  <c r="E3064" i="12"/>
  <c r="D3064" i="12"/>
  <c r="C3064" i="12"/>
  <c r="G3063" i="12"/>
  <c r="F3063" i="12"/>
  <c r="E3063" i="12"/>
  <c r="D3063" i="12"/>
  <c r="C3063" i="12"/>
  <c r="G3062" i="12"/>
  <c r="F3062" i="12"/>
  <c r="E3062" i="12"/>
  <c r="D3062" i="12"/>
  <c r="C3062" i="12"/>
  <c r="G3061" i="12"/>
  <c r="F3061" i="12"/>
  <c r="E3061" i="12"/>
  <c r="D3061" i="12"/>
  <c r="C3061" i="12"/>
  <c r="G3060" i="12"/>
  <c r="F3060" i="12"/>
  <c r="E3060" i="12"/>
  <c r="D3060" i="12"/>
  <c r="C3060" i="12"/>
  <c r="G3059" i="12"/>
  <c r="F3059" i="12"/>
  <c r="E3059" i="12"/>
  <c r="D3059" i="12"/>
  <c r="C3059" i="12"/>
  <c r="G3058" i="12"/>
  <c r="F3058" i="12"/>
  <c r="E3058" i="12"/>
  <c r="D3058" i="12"/>
  <c r="C3058" i="12"/>
  <c r="G3057" i="12"/>
  <c r="F3057" i="12"/>
  <c r="E3057" i="12"/>
  <c r="D3057" i="12"/>
  <c r="C3057" i="12"/>
  <c r="G3056" i="12"/>
  <c r="F3056" i="12"/>
  <c r="E3056" i="12"/>
  <c r="D3056" i="12"/>
  <c r="C3056" i="12"/>
  <c r="G3055" i="12"/>
  <c r="F3055" i="12"/>
  <c r="E3055" i="12"/>
  <c r="D3055" i="12"/>
  <c r="C3055" i="12"/>
  <c r="G3054" i="12"/>
  <c r="F3054" i="12"/>
  <c r="E3054" i="12"/>
  <c r="D3054" i="12"/>
  <c r="H3054" i="12" s="1"/>
  <c r="C3054" i="12"/>
  <c r="H3053" i="12"/>
  <c r="G3053" i="12"/>
  <c r="F3053" i="12"/>
  <c r="E3053" i="12"/>
  <c r="D3053" i="12"/>
  <c r="C3053" i="12"/>
  <c r="G3052" i="12"/>
  <c r="F3052" i="12"/>
  <c r="E3052" i="12"/>
  <c r="D3052" i="12"/>
  <c r="C3052" i="12"/>
  <c r="G3051" i="12"/>
  <c r="F3051" i="12"/>
  <c r="E3051" i="12"/>
  <c r="D3051" i="12"/>
  <c r="H3051" i="12" s="1"/>
  <c r="C3051" i="12"/>
  <c r="H3050" i="12"/>
  <c r="J3050" i="12" s="1"/>
  <c r="G3050" i="12"/>
  <c r="F3050" i="12"/>
  <c r="E3050" i="12"/>
  <c r="D3050" i="12"/>
  <c r="C3050" i="12"/>
  <c r="G3049" i="12"/>
  <c r="F3049" i="12"/>
  <c r="E3049" i="12"/>
  <c r="D3049" i="12"/>
  <c r="C3049" i="12"/>
  <c r="G3048" i="12"/>
  <c r="F3048" i="12"/>
  <c r="E3048" i="12"/>
  <c r="D3048" i="12"/>
  <c r="C3048" i="12"/>
  <c r="G3047" i="12"/>
  <c r="F3047" i="12"/>
  <c r="E3047" i="12"/>
  <c r="D3047" i="12"/>
  <c r="C3047" i="12"/>
  <c r="G3046" i="12"/>
  <c r="F3046" i="12"/>
  <c r="E3046" i="12"/>
  <c r="D3046" i="12"/>
  <c r="C3046" i="12"/>
  <c r="G3045" i="12"/>
  <c r="F3045" i="12"/>
  <c r="E3045" i="12"/>
  <c r="D3045" i="12"/>
  <c r="C3045" i="12"/>
  <c r="G3044" i="12"/>
  <c r="F3044" i="12"/>
  <c r="E3044" i="12"/>
  <c r="D3044" i="12"/>
  <c r="C3044" i="12"/>
  <c r="G3043" i="12"/>
  <c r="F3043" i="12"/>
  <c r="E3043" i="12"/>
  <c r="D3043" i="12"/>
  <c r="C3043" i="12"/>
  <c r="G3042" i="12"/>
  <c r="F3042" i="12"/>
  <c r="E3042" i="12"/>
  <c r="D3042" i="12"/>
  <c r="H3042" i="12" s="1"/>
  <c r="C3042" i="12"/>
  <c r="G3041" i="12"/>
  <c r="F3041" i="12"/>
  <c r="E3041" i="12"/>
  <c r="C3041" i="12"/>
  <c r="G3040" i="12"/>
  <c r="F3040" i="12"/>
  <c r="E3040" i="12"/>
  <c r="D3040" i="12"/>
  <c r="C3040" i="12"/>
  <c r="G3039" i="12"/>
  <c r="F3039" i="12"/>
  <c r="E3039" i="12"/>
  <c r="D3039" i="12"/>
  <c r="C3039" i="12"/>
  <c r="G3038" i="12"/>
  <c r="F3038" i="12"/>
  <c r="E3038" i="12"/>
  <c r="D3038" i="12"/>
  <c r="C3038" i="12"/>
  <c r="G3037" i="12"/>
  <c r="F3037" i="12"/>
  <c r="E3037" i="12"/>
  <c r="D3037" i="12"/>
  <c r="C3037" i="12"/>
  <c r="G3036" i="12"/>
  <c r="F3036" i="12"/>
  <c r="E3036" i="12"/>
  <c r="D3036" i="12"/>
  <c r="C3036" i="12"/>
  <c r="G3035" i="12"/>
  <c r="F3035" i="12"/>
  <c r="E3035" i="12"/>
  <c r="D3035" i="12"/>
  <c r="H3035" i="12" s="1"/>
  <c r="C3035" i="12"/>
  <c r="G3034" i="12"/>
  <c r="F3034" i="12"/>
  <c r="E3034" i="12"/>
  <c r="D3034" i="12"/>
  <c r="C3034" i="12"/>
  <c r="G3033" i="12"/>
  <c r="F3033" i="12"/>
  <c r="E3033" i="12"/>
  <c r="D3033" i="12"/>
  <c r="C3033" i="12"/>
  <c r="G3032" i="12"/>
  <c r="F3032" i="12"/>
  <c r="E3032" i="12"/>
  <c r="D3032" i="12"/>
  <c r="C3032" i="12"/>
  <c r="G3031" i="12"/>
  <c r="F3031" i="12"/>
  <c r="E3031" i="12"/>
  <c r="D3031" i="12"/>
  <c r="C3031" i="12"/>
  <c r="G3030" i="12"/>
  <c r="F3030" i="12"/>
  <c r="E3030" i="12"/>
  <c r="D3030" i="12"/>
  <c r="C3030" i="12"/>
  <c r="G3029" i="12"/>
  <c r="F3029" i="12"/>
  <c r="E3029" i="12"/>
  <c r="D3029" i="12"/>
  <c r="C3029" i="12"/>
  <c r="G3028" i="12"/>
  <c r="F3028" i="12"/>
  <c r="E3028" i="12"/>
  <c r="D3028" i="12"/>
  <c r="C3028" i="12"/>
  <c r="G3027" i="12"/>
  <c r="F3027" i="12"/>
  <c r="D3027" i="12"/>
  <c r="C3027" i="12"/>
  <c r="G3026" i="12"/>
  <c r="F3026" i="12"/>
  <c r="E3026" i="12"/>
  <c r="D3026" i="12"/>
  <c r="C3026" i="12"/>
  <c r="G3025" i="12"/>
  <c r="E3025" i="12"/>
  <c r="D3025" i="12"/>
  <c r="C3025" i="12"/>
  <c r="G3024" i="12"/>
  <c r="F3024" i="12"/>
  <c r="E3024" i="12"/>
  <c r="D3024" i="12"/>
  <c r="C3024" i="12"/>
  <c r="G3023" i="12"/>
  <c r="F3023" i="12"/>
  <c r="E3023" i="12"/>
  <c r="H3023" i="12" s="1"/>
  <c r="D3023" i="12"/>
  <c r="C3023" i="12"/>
  <c r="G3022" i="12"/>
  <c r="F3022" i="12"/>
  <c r="E3022" i="12"/>
  <c r="D3022" i="12"/>
  <c r="C3022" i="12"/>
  <c r="G3021" i="12"/>
  <c r="F3021" i="12"/>
  <c r="E3021" i="12"/>
  <c r="D3021" i="12"/>
  <c r="C3021" i="12"/>
  <c r="G3020" i="12"/>
  <c r="F3020" i="12"/>
  <c r="E3020" i="12"/>
  <c r="H3020" i="12" s="1"/>
  <c r="D3020" i="12"/>
  <c r="C3020" i="12"/>
  <c r="G3019" i="12"/>
  <c r="F3019" i="12"/>
  <c r="E3019" i="12"/>
  <c r="D3019" i="12"/>
  <c r="H3019" i="12" s="1"/>
  <c r="C3019" i="12"/>
  <c r="G3018" i="12"/>
  <c r="F3018" i="12"/>
  <c r="E3018" i="12"/>
  <c r="D3018" i="12"/>
  <c r="C3018" i="12"/>
  <c r="G3017" i="12"/>
  <c r="F3017" i="12"/>
  <c r="E3017" i="12"/>
  <c r="D3017" i="12"/>
  <c r="C3017" i="12"/>
  <c r="G3016" i="12"/>
  <c r="F3016" i="12"/>
  <c r="E3016" i="12"/>
  <c r="D3016" i="12"/>
  <c r="C3016" i="12"/>
  <c r="G3015" i="12"/>
  <c r="F3015" i="12"/>
  <c r="E3015" i="12"/>
  <c r="D3015" i="12"/>
  <c r="C3015" i="12"/>
  <c r="G3014" i="12"/>
  <c r="F3014" i="12"/>
  <c r="E3014" i="12"/>
  <c r="D3014" i="12"/>
  <c r="C3014" i="12"/>
  <c r="G3013" i="12"/>
  <c r="F3013" i="12"/>
  <c r="E3013" i="12"/>
  <c r="C3013" i="12"/>
  <c r="G3012" i="12"/>
  <c r="E3012" i="12"/>
  <c r="D3012" i="12"/>
  <c r="C3012" i="12"/>
  <c r="G3011" i="12"/>
  <c r="D3011" i="12"/>
  <c r="C3011" i="12"/>
  <c r="G3010" i="12"/>
  <c r="F3010" i="12"/>
  <c r="E3010" i="12"/>
  <c r="D3010" i="12"/>
  <c r="C3010" i="12"/>
  <c r="G3009" i="12"/>
  <c r="F3009" i="12"/>
  <c r="E3009" i="12"/>
  <c r="D3009" i="12"/>
  <c r="C3009" i="12"/>
  <c r="G3008" i="12"/>
  <c r="F3008" i="12"/>
  <c r="E3008" i="12"/>
  <c r="D3008" i="12"/>
  <c r="C3008" i="12"/>
  <c r="G3007" i="12"/>
  <c r="F3007" i="12"/>
  <c r="E3007" i="12"/>
  <c r="D3007" i="12"/>
  <c r="C3007" i="12"/>
  <c r="G3006" i="12"/>
  <c r="F3006" i="12"/>
  <c r="E3006" i="12"/>
  <c r="D3006" i="12"/>
  <c r="C3006" i="12"/>
  <c r="G3005" i="12"/>
  <c r="F3005" i="12"/>
  <c r="E3005" i="12"/>
  <c r="D3005" i="12"/>
  <c r="C3005" i="12"/>
  <c r="G3004" i="12"/>
  <c r="F3004" i="12"/>
  <c r="E3004" i="12"/>
  <c r="D3004" i="12"/>
  <c r="C3004" i="12"/>
  <c r="G3003" i="12"/>
  <c r="F3003" i="12"/>
  <c r="E3003" i="12"/>
  <c r="D3003" i="12"/>
  <c r="C3003" i="12"/>
  <c r="G3002" i="12"/>
  <c r="F3002" i="12"/>
  <c r="E3002" i="12"/>
  <c r="D3002" i="12"/>
  <c r="C3002" i="12"/>
  <c r="G3001" i="12"/>
  <c r="F3001" i="12"/>
  <c r="E3001" i="12"/>
  <c r="D3001" i="12"/>
  <c r="C3001" i="12"/>
  <c r="G3000" i="12"/>
  <c r="F3000" i="12"/>
  <c r="E3000" i="12"/>
  <c r="D3000" i="12"/>
  <c r="C3000" i="12"/>
  <c r="G2999" i="12"/>
  <c r="F2999" i="12"/>
  <c r="E2999" i="12"/>
  <c r="D2999" i="12"/>
  <c r="C2999" i="12"/>
  <c r="G2998" i="12"/>
  <c r="F2998" i="12"/>
  <c r="E2998" i="12"/>
  <c r="D2998" i="12"/>
  <c r="C2998" i="12"/>
  <c r="G2997" i="12"/>
  <c r="F2997" i="12"/>
  <c r="E2997" i="12"/>
  <c r="D2997" i="12"/>
  <c r="C2997" i="12"/>
  <c r="G2996" i="12"/>
  <c r="F2996" i="12"/>
  <c r="E2996" i="12"/>
  <c r="D2996" i="12"/>
  <c r="C2996" i="12"/>
  <c r="G2995" i="12"/>
  <c r="F2995" i="12"/>
  <c r="E2995" i="12"/>
  <c r="D2995" i="12"/>
  <c r="C2995" i="12"/>
  <c r="G2994" i="12"/>
  <c r="F2994" i="12"/>
  <c r="E2994" i="12"/>
  <c r="D2994" i="12"/>
  <c r="C2994" i="12"/>
  <c r="G2993" i="12"/>
  <c r="F2993" i="12"/>
  <c r="E2993" i="12"/>
  <c r="D2993" i="12"/>
  <c r="C2993" i="12"/>
  <c r="G2992" i="12"/>
  <c r="F2992" i="12"/>
  <c r="E2992" i="12"/>
  <c r="D2992" i="12"/>
  <c r="C2992" i="12"/>
  <c r="G2991" i="12"/>
  <c r="F2991" i="12"/>
  <c r="E2991" i="12"/>
  <c r="D2991" i="12"/>
  <c r="C2991" i="12"/>
  <c r="G2990" i="12"/>
  <c r="F2990" i="12"/>
  <c r="E2990" i="12"/>
  <c r="D2990" i="12"/>
  <c r="C2990" i="12"/>
  <c r="G2989" i="12"/>
  <c r="F2989" i="12"/>
  <c r="E2989" i="12"/>
  <c r="D2989" i="12"/>
  <c r="C2989" i="12"/>
  <c r="G2988" i="12"/>
  <c r="F2988" i="12"/>
  <c r="E2988" i="12"/>
  <c r="D2988" i="12"/>
  <c r="C2988" i="12"/>
  <c r="G2987" i="12"/>
  <c r="F2987" i="12"/>
  <c r="E2987" i="12"/>
  <c r="D2987" i="12"/>
  <c r="C2987" i="12"/>
  <c r="G2986" i="12"/>
  <c r="F2986" i="12"/>
  <c r="E2986" i="12"/>
  <c r="D2986" i="12"/>
  <c r="C2986" i="12"/>
  <c r="G2985" i="12"/>
  <c r="F2985" i="12"/>
  <c r="E2985" i="12"/>
  <c r="D2985" i="12"/>
  <c r="C2985" i="12"/>
  <c r="G2984" i="12"/>
  <c r="F2984" i="12"/>
  <c r="E2984" i="12"/>
  <c r="D2984" i="12"/>
  <c r="C2984" i="12"/>
  <c r="G2983" i="12"/>
  <c r="F2983" i="12"/>
  <c r="E2983" i="12"/>
  <c r="D2983" i="12"/>
  <c r="C2983" i="12"/>
  <c r="G2982" i="12"/>
  <c r="F2982" i="12"/>
  <c r="E2982" i="12"/>
  <c r="D2982" i="12"/>
  <c r="C2982" i="12"/>
  <c r="G2981" i="12"/>
  <c r="F2981" i="12"/>
  <c r="E2981" i="12"/>
  <c r="D2981" i="12"/>
  <c r="C2981" i="12"/>
  <c r="G2980" i="12"/>
  <c r="F2980" i="12"/>
  <c r="E2980" i="12"/>
  <c r="D2980" i="12"/>
  <c r="C2980" i="12"/>
  <c r="G2979" i="12"/>
  <c r="F2979" i="12"/>
  <c r="E2979" i="12"/>
  <c r="D2979" i="12"/>
  <c r="C2979" i="12"/>
  <c r="G2978" i="12"/>
  <c r="F2978" i="12"/>
  <c r="C2978" i="12"/>
  <c r="G2977" i="12"/>
  <c r="F2977" i="12"/>
  <c r="E2977" i="12"/>
  <c r="D2977" i="12"/>
  <c r="C2977" i="12"/>
  <c r="G2976" i="12"/>
  <c r="F2976" i="12"/>
  <c r="E2976" i="12"/>
  <c r="D2976" i="12"/>
  <c r="C2976" i="12"/>
  <c r="G2975" i="12"/>
  <c r="H2975" i="12" s="1"/>
  <c r="C2975" i="12"/>
  <c r="G2974" i="12"/>
  <c r="E2974" i="12"/>
  <c r="D2974" i="12"/>
  <c r="C2974" i="12"/>
  <c r="G2973" i="12"/>
  <c r="F2973" i="12"/>
  <c r="E2973" i="12"/>
  <c r="D2973" i="12"/>
  <c r="C2973" i="12"/>
  <c r="G2972" i="12"/>
  <c r="F2972" i="12"/>
  <c r="E2972" i="12"/>
  <c r="D2972" i="12"/>
  <c r="C2972" i="12"/>
  <c r="G2971" i="12"/>
  <c r="F2971" i="12"/>
  <c r="E2971" i="12"/>
  <c r="D2971" i="12"/>
  <c r="C2971" i="12"/>
  <c r="G2970" i="12"/>
  <c r="F2970" i="12"/>
  <c r="E2970" i="12"/>
  <c r="D2970" i="12"/>
  <c r="C2970" i="12"/>
  <c r="G2969" i="12"/>
  <c r="F2969" i="12"/>
  <c r="E2969" i="12"/>
  <c r="D2969" i="12"/>
  <c r="C2969" i="12"/>
  <c r="G2968" i="12"/>
  <c r="F2968" i="12"/>
  <c r="E2968" i="12"/>
  <c r="D2968" i="12"/>
  <c r="C2968" i="12"/>
  <c r="G2967" i="12"/>
  <c r="F2967" i="12"/>
  <c r="E2967" i="12"/>
  <c r="D2967" i="12"/>
  <c r="H2967" i="12" s="1"/>
  <c r="C2967" i="12"/>
  <c r="G2966" i="12"/>
  <c r="F2966" i="12"/>
  <c r="E2966" i="12"/>
  <c r="D2966" i="12"/>
  <c r="H2966" i="12" s="1"/>
  <c r="C2966" i="12"/>
  <c r="G2965" i="12"/>
  <c r="F2965" i="12"/>
  <c r="E2965" i="12"/>
  <c r="D2965" i="12"/>
  <c r="C2965" i="12"/>
  <c r="G2964" i="12"/>
  <c r="F2964" i="12"/>
  <c r="E2964" i="12"/>
  <c r="D2964" i="12"/>
  <c r="C2964" i="12"/>
  <c r="G2963" i="12"/>
  <c r="F2963" i="12"/>
  <c r="E2963" i="12"/>
  <c r="D2963" i="12"/>
  <c r="C2963" i="12"/>
  <c r="G2962" i="12"/>
  <c r="F2962" i="12"/>
  <c r="H2962" i="12" s="1"/>
  <c r="E2962" i="12"/>
  <c r="D2962" i="12"/>
  <c r="C2962" i="12"/>
  <c r="G2961" i="12"/>
  <c r="F2961" i="12"/>
  <c r="E2961" i="12"/>
  <c r="D2961" i="12"/>
  <c r="C2961" i="12"/>
  <c r="G2960" i="12"/>
  <c r="F2960" i="12"/>
  <c r="E2960" i="12"/>
  <c r="D2960" i="12"/>
  <c r="C2960" i="12"/>
  <c r="G2959" i="12"/>
  <c r="F2959" i="12"/>
  <c r="E2959" i="12"/>
  <c r="D2959" i="12"/>
  <c r="C2959" i="12"/>
  <c r="G2958" i="12"/>
  <c r="F2958" i="12"/>
  <c r="E2958" i="12"/>
  <c r="D2958" i="12"/>
  <c r="H2958" i="12" s="1"/>
  <c r="C2958" i="12"/>
  <c r="G2957" i="12"/>
  <c r="F2957" i="12"/>
  <c r="E2957" i="12"/>
  <c r="D2957" i="12"/>
  <c r="C2957" i="12"/>
  <c r="G2956" i="12"/>
  <c r="F2956" i="12"/>
  <c r="E2956" i="12"/>
  <c r="D2956" i="12"/>
  <c r="C2956" i="12"/>
  <c r="G2955" i="12"/>
  <c r="F2955" i="12"/>
  <c r="E2955" i="12"/>
  <c r="D2955" i="12"/>
  <c r="C2955" i="12"/>
  <c r="G2954" i="12"/>
  <c r="F2954" i="12"/>
  <c r="E2954" i="12"/>
  <c r="D2954" i="12"/>
  <c r="C2954" i="12"/>
  <c r="G2953" i="12"/>
  <c r="F2953" i="12"/>
  <c r="E2953" i="12"/>
  <c r="D2953" i="12"/>
  <c r="H2953" i="12" s="1"/>
  <c r="J2953" i="12" s="1"/>
  <c r="C2953" i="12"/>
  <c r="G2952" i="12"/>
  <c r="F2952" i="12"/>
  <c r="E2952" i="12"/>
  <c r="D2952" i="12"/>
  <c r="C2952" i="12"/>
  <c r="G2951" i="12"/>
  <c r="F2951" i="12"/>
  <c r="E2951" i="12"/>
  <c r="D2951" i="12"/>
  <c r="C2951" i="12"/>
  <c r="G2950" i="12"/>
  <c r="F2950" i="12"/>
  <c r="E2950" i="12"/>
  <c r="D2950" i="12"/>
  <c r="H2950" i="12" s="1"/>
  <c r="C2950" i="12"/>
  <c r="G2949" i="12"/>
  <c r="F2949" i="12"/>
  <c r="E2949" i="12"/>
  <c r="D2949" i="12"/>
  <c r="C2949" i="12"/>
  <c r="G2948" i="12"/>
  <c r="F2948" i="12"/>
  <c r="E2948" i="12"/>
  <c r="D2948" i="12"/>
  <c r="C2948" i="12"/>
  <c r="G2947" i="12"/>
  <c r="F2947" i="12"/>
  <c r="E2947" i="12"/>
  <c r="D2947" i="12"/>
  <c r="C2947" i="12"/>
  <c r="G2946" i="12"/>
  <c r="F2946" i="12"/>
  <c r="E2946" i="12"/>
  <c r="D2946" i="12"/>
  <c r="C2946" i="12"/>
  <c r="G2945" i="12"/>
  <c r="F2945" i="12"/>
  <c r="E2945" i="12"/>
  <c r="D2945" i="12"/>
  <c r="C2945" i="12"/>
  <c r="G2944" i="12"/>
  <c r="F2944" i="12"/>
  <c r="E2944" i="12"/>
  <c r="D2944" i="12"/>
  <c r="C2944" i="12"/>
  <c r="G2943" i="12"/>
  <c r="F2943" i="12"/>
  <c r="E2943" i="12"/>
  <c r="D2943" i="12"/>
  <c r="C2943" i="12"/>
  <c r="G2942" i="12"/>
  <c r="F2942" i="12"/>
  <c r="E2942" i="12"/>
  <c r="D2942" i="12"/>
  <c r="H2942" i="12" s="1"/>
  <c r="C2942" i="12"/>
  <c r="G2941" i="12"/>
  <c r="F2941" i="12"/>
  <c r="E2941" i="12"/>
  <c r="D2941" i="12"/>
  <c r="C2941" i="12"/>
  <c r="G2940" i="12"/>
  <c r="F2940" i="12"/>
  <c r="E2940" i="12"/>
  <c r="D2940" i="12"/>
  <c r="C2940" i="12"/>
  <c r="G2939" i="12"/>
  <c r="F2939" i="12"/>
  <c r="E2939" i="12"/>
  <c r="D2939" i="12"/>
  <c r="C2939" i="12"/>
  <c r="G2938" i="12"/>
  <c r="F2938" i="12"/>
  <c r="E2938" i="12"/>
  <c r="D2938" i="12"/>
  <c r="H2938" i="12" s="1"/>
  <c r="C2938" i="12"/>
  <c r="G2937" i="12"/>
  <c r="F2937" i="12"/>
  <c r="H2937" i="12" s="1"/>
  <c r="J2937" i="12" s="1"/>
  <c r="E2937" i="12"/>
  <c r="D2937" i="12"/>
  <c r="C2937" i="12"/>
  <c r="G2936" i="12"/>
  <c r="F2936" i="12"/>
  <c r="E2936" i="12"/>
  <c r="D2936" i="12"/>
  <c r="C2936" i="12"/>
  <c r="G2935" i="12"/>
  <c r="F2935" i="12"/>
  <c r="E2935" i="12"/>
  <c r="D2935" i="12"/>
  <c r="H2935" i="12" s="1"/>
  <c r="C2935" i="12"/>
  <c r="G2934" i="12"/>
  <c r="F2934" i="12"/>
  <c r="H2934" i="12" s="1"/>
  <c r="E2934" i="12"/>
  <c r="D2934" i="12"/>
  <c r="C2934" i="12"/>
  <c r="G2933" i="12"/>
  <c r="F2933" i="12"/>
  <c r="E2933" i="12"/>
  <c r="D2933" i="12"/>
  <c r="C2933" i="12"/>
  <c r="G2932" i="12"/>
  <c r="F2932" i="12"/>
  <c r="E2932" i="12"/>
  <c r="D2932" i="12"/>
  <c r="C2932" i="12"/>
  <c r="G2931" i="12"/>
  <c r="F2931" i="12"/>
  <c r="E2931" i="12"/>
  <c r="D2931" i="12"/>
  <c r="C2931" i="12"/>
  <c r="G2930" i="12"/>
  <c r="F2930" i="12"/>
  <c r="E2930" i="12"/>
  <c r="D2930" i="12"/>
  <c r="C2930" i="12"/>
  <c r="G2929" i="12"/>
  <c r="F2929" i="12"/>
  <c r="E2929" i="12"/>
  <c r="D2929" i="12"/>
  <c r="C2929" i="12"/>
  <c r="G2928" i="12"/>
  <c r="F2928" i="12"/>
  <c r="E2928" i="12"/>
  <c r="D2928" i="12"/>
  <c r="C2928" i="12"/>
  <c r="G2927" i="12"/>
  <c r="F2927" i="12"/>
  <c r="E2927" i="12"/>
  <c r="D2927" i="12"/>
  <c r="C2927" i="12"/>
  <c r="G2926" i="12"/>
  <c r="F2926" i="12"/>
  <c r="E2926" i="12"/>
  <c r="D2926" i="12"/>
  <c r="C2926" i="12"/>
  <c r="G2925" i="12"/>
  <c r="F2925" i="12"/>
  <c r="E2925" i="12"/>
  <c r="D2925" i="12"/>
  <c r="C2925" i="12"/>
  <c r="G2924" i="12"/>
  <c r="F2924" i="12"/>
  <c r="E2924" i="12"/>
  <c r="D2924" i="12"/>
  <c r="C2924" i="12"/>
  <c r="G2923" i="12"/>
  <c r="F2923" i="12"/>
  <c r="E2923" i="12"/>
  <c r="D2923" i="12"/>
  <c r="C2923" i="12"/>
  <c r="G2922" i="12"/>
  <c r="F2922" i="12"/>
  <c r="E2922" i="12"/>
  <c r="D2922" i="12"/>
  <c r="H2922" i="12" s="1"/>
  <c r="C2922" i="12"/>
  <c r="H2921" i="12"/>
  <c r="G2921" i="12"/>
  <c r="F2921" i="12"/>
  <c r="E2921" i="12"/>
  <c r="D2921" i="12"/>
  <c r="C2921" i="12"/>
  <c r="G2920" i="12"/>
  <c r="F2920" i="12"/>
  <c r="E2920" i="12"/>
  <c r="D2920" i="12"/>
  <c r="C2920" i="12"/>
  <c r="G2919" i="12"/>
  <c r="F2919" i="12"/>
  <c r="E2919" i="12"/>
  <c r="D2919" i="12"/>
  <c r="H2919" i="12" s="1"/>
  <c r="C2919" i="12"/>
  <c r="H2918" i="12"/>
  <c r="G2918" i="12"/>
  <c r="F2918" i="12"/>
  <c r="E2918" i="12"/>
  <c r="D2918" i="12"/>
  <c r="C2918" i="12"/>
  <c r="G2917" i="12"/>
  <c r="F2917" i="12"/>
  <c r="E2917" i="12"/>
  <c r="D2917" i="12"/>
  <c r="C2917" i="12"/>
  <c r="G2916" i="12"/>
  <c r="F2916" i="12"/>
  <c r="E2916" i="12"/>
  <c r="D2916" i="12"/>
  <c r="C2916" i="12"/>
  <c r="G2915" i="12"/>
  <c r="F2915" i="12"/>
  <c r="E2915" i="12"/>
  <c r="D2915" i="12"/>
  <c r="C2915" i="12"/>
  <c r="G2914" i="12"/>
  <c r="F2914" i="12"/>
  <c r="E2914" i="12"/>
  <c r="D2914" i="12"/>
  <c r="C2914" i="12"/>
  <c r="G2913" i="12"/>
  <c r="F2913" i="12"/>
  <c r="E2913" i="12"/>
  <c r="D2913" i="12"/>
  <c r="C2913" i="12"/>
  <c r="G2912" i="12"/>
  <c r="F2912" i="12"/>
  <c r="E2912" i="12"/>
  <c r="D2912" i="12"/>
  <c r="C2912" i="12"/>
  <c r="G2911" i="12"/>
  <c r="F2911" i="12"/>
  <c r="E2911" i="12"/>
  <c r="D2911" i="12"/>
  <c r="C2911" i="12"/>
  <c r="G2910" i="12"/>
  <c r="F2910" i="12"/>
  <c r="E2910" i="12"/>
  <c r="D2910" i="12"/>
  <c r="H2910" i="12" s="1"/>
  <c r="C2910" i="12"/>
  <c r="G2909" i="12"/>
  <c r="F2909" i="12"/>
  <c r="E2909" i="12"/>
  <c r="D2909" i="12"/>
  <c r="C2909" i="12"/>
  <c r="G2908" i="12"/>
  <c r="F2908" i="12"/>
  <c r="E2908" i="12"/>
  <c r="D2908" i="12"/>
  <c r="C2908" i="12"/>
  <c r="G2907" i="12"/>
  <c r="F2907" i="12"/>
  <c r="E2907" i="12"/>
  <c r="D2907" i="12"/>
  <c r="C2907" i="12"/>
  <c r="G2906" i="12"/>
  <c r="F2906" i="12"/>
  <c r="E2906" i="12"/>
  <c r="D2906" i="12"/>
  <c r="H2906" i="12" s="1"/>
  <c r="C2906" i="12"/>
  <c r="G2905" i="12"/>
  <c r="F2905" i="12"/>
  <c r="E2905" i="12"/>
  <c r="D2905" i="12"/>
  <c r="H2905" i="12" s="1"/>
  <c r="J2905" i="12" s="1"/>
  <c r="C2905" i="12"/>
  <c r="G2904" i="12"/>
  <c r="F2904" i="12"/>
  <c r="E2904" i="12"/>
  <c r="D2904" i="12"/>
  <c r="C2904" i="12"/>
  <c r="G2903" i="12"/>
  <c r="F2903" i="12"/>
  <c r="E2903" i="12"/>
  <c r="D2903" i="12"/>
  <c r="H2903" i="12" s="1"/>
  <c r="C2903" i="12"/>
  <c r="G2902" i="12"/>
  <c r="F2902" i="12"/>
  <c r="E2902" i="12"/>
  <c r="D2902" i="12"/>
  <c r="H2902" i="12" s="1"/>
  <c r="C2902" i="12"/>
  <c r="G2901" i="12"/>
  <c r="F2901" i="12"/>
  <c r="E2901" i="12"/>
  <c r="D2901" i="12"/>
  <c r="C2901" i="12"/>
  <c r="G2900" i="12"/>
  <c r="F2900" i="12"/>
  <c r="E2900" i="12"/>
  <c r="D2900" i="12"/>
  <c r="C2900" i="12"/>
  <c r="G2899" i="12"/>
  <c r="F2899" i="12"/>
  <c r="E2899" i="12"/>
  <c r="D2899" i="12"/>
  <c r="C2899" i="12"/>
  <c r="G2898" i="12"/>
  <c r="F2898" i="12"/>
  <c r="H2898" i="12" s="1"/>
  <c r="E2898" i="12"/>
  <c r="D2898" i="12"/>
  <c r="C2898" i="12"/>
  <c r="G2897" i="12"/>
  <c r="F2897" i="12"/>
  <c r="E2897" i="12"/>
  <c r="D2897" i="12"/>
  <c r="C2897" i="12"/>
  <c r="G2896" i="12"/>
  <c r="F2896" i="12"/>
  <c r="E2896" i="12"/>
  <c r="D2896" i="12"/>
  <c r="C2896" i="12"/>
  <c r="G2895" i="12"/>
  <c r="D2895" i="12"/>
  <c r="C2895" i="12"/>
  <c r="G2894" i="12"/>
  <c r="F2894" i="12"/>
  <c r="E2894" i="12"/>
  <c r="D2894" i="12"/>
  <c r="C2894" i="12"/>
  <c r="G2893" i="12"/>
  <c r="F2893" i="12"/>
  <c r="E2893" i="12"/>
  <c r="D2893" i="12"/>
  <c r="C2893" i="12"/>
  <c r="G2892" i="12"/>
  <c r="F2892" i="12"/>
  <c r="E2892" i="12"/>
  <c r="D2892" i="12"/>
  <c r="C2892" i="12"/>
  <c r="G2891" i="12"/>
  <c r="F2891" i="12"/>
  <c r="E2891" i="12"/>
  <c r="D2891" i="12"/>
  <c r="C2891" i="12"/>
  <c r="G2890" i="12"/>
  <c r="H2890" i="12" s="1"/>
  <c r="I2890" i="12" s="1"/>
  <c r="C2890" i="12"/>
  <c r="G2889" i="12"/>
  <c r="F2889" i="12"/>
  <c r="E2889" i="12"/>
  <c r="D2889" i="12"/>
  <c r="C2889" i="12"/>
  <c r="G2888" i="12"/>
  <c r="F2888" i="12"/>
  <c r="E2888" i="12"/>
  <c r="D2888" i="12"/>
  <c r="C2888" i="12"/>
  <c r="G2887" i="12"/>
  <c r="F2887" i="12"/>
  <c r="E2887" i="12"/>
  <c r="H2887" i="12" s="1"/>
  <c r="D2887" i="12"/>
  <c r="C2887" i="12"/>
  <c r="G2886" i="12"/>
  <c r="F2886" i="12"/>
  <c r="E2886" i="12"/>
  <c r="D2886" i="12"/>
  <c r="C2886" i="12"/>
  <c r="G2885" i="12"/>
  <c r="F2885" i="12"/>
  <c r="E2885" i="12"/>
  <c r="D2885" i="12"/>
  <c r="C2885" i="12"/>
  <c r="G2884" i="12"/>
  <c r="F2884" i="12"/>
  <c r="H2884" i="12" s="1"/>
  <c r="C2884" i="12"/>
  <c r="H2883" i="12"/>
  <c r="G2883" i="12"/>
  <c r="C2883" i="12"/>
  <c r="G2882" i="12"/>
  <c r="F2882" i="12"/>
  <c r="E2882" i="12"/>
  <c r="D2882" i="12"/>
  <c r="C2882" i="12"/>
  <c r="G2881" i="12"/>
  <c r="F2881" i="12"/>
  <c r="E2881" i="12"/>
  <c r="D2881" i="12"/>
  <c r="C2881" i="12"/>
  <c r="G2880" i="12"/>
  <c r="F2880" i="12"/>
  <c r="E2880" i="12"/>
  <c r="D2880" i="12"/>
  <c r="C2880" i="12"/>
  <c r="G2879" i="12"/>
  <c r="F2879" i="12"/>
  <c r="E2879" i="12"/>
  <c r="H2879" i="12" s="1"/>
  <c r="D2879" i="12"/>
  <c r="C2879" i="12"/>
  <c r="G2878" i="12"/>
  <c r="F2878" i="12"/>
  <c r="E2878" i="12"/>
  <c r="D2878" i="12"/>
  <c r="H2878" i="12" s="1"/>
  <c r="C2878" i="12"/>
  <c r="G2877" i="12"/>
  <c r="F2877" i="12"/>
  <c r="E2877" i="12"/>
  <c r="D2877" i="12"/>
  <c r="C2877" i="12"/>
  <c r="G2876" i="12"/>
  <c r="F2876" i="12"/>
  <c r="E2876" i="12"/>
  <c r="D2876" i="12"/>
  <c r="C2876" i="12"/>
  <c r="G2875" i="12"/>
  <c r="F2875" i="12"/>
  <c r="E2875" i="12"/>
  <c r="D2875" i="12"/>
  <c r="H2875" i="12" s="1"/>
  <c r="C2875" i="12"/>
  <c r="G2874" i="12"/>
  <c r="F2874" i="12"/>
  <c r="E2874" i="12"/>
  <c r="D2874" i="12"/>
  <c r="H2874" i="12" s="1"/>
  <c r="C2874" i="12"/>
  <c r="G2873" i="12"/>
  <c r="F2873" i="12"/>
  <c r="E2873" i="12"/>
  <c r="D2873" i="12"/>
  <c r="C2873" i="12"/>
  <c r="G2872" i="12"/>
  <c r="F2872" i="12"/>
  <c r="E2872" i="12"/>
  <c r="D2872" i="12"/>
  <c r="C2872" i="12"/>
  <c r="G2871" i="12"/>
  <c r="F2871" i="12"/>
  <c r="E2871" i="12"/>
  <c r="D2871" i="12"/>
  <c r="C2871" i="12"/>
  <c r="G2870" i="12"/>
  <c r="F2870" i="12"/>
  <c r="E2870" i="12"/>
  <c r="D2870" i="12"/>
  <c r="H2870" i="12" s="1"/>
  <c r="C2870" i="12"/>
  <c r="G2869" i="12"/>
  <c r="F2869" i="12"/>
  <c r="E2869" i="12"/>
  <c r="D2869" i="12"/>
  <c r="C2869" i="12"/>
  <c r="G2868" i="12"/>
  <c r="F2868" i="12"/>
  <c r="E2868" i="12"/>
  <c r="D2868" i="12"/>
  <c r="C2868" i="12"/>
  <c r="G2867" i="12"/>
  <c r="F2867" i="12"/>
  <c r="E2867" i="12"/>
  <c r="D2867" i="12"/>
  <c r="C2867" i="12"/>
  <c r="G2866" i="12"/>
  <c r="D2866" i="12"/>
  <c r="H2866" i="12" s="1"/>
  <c r="I2866" i="12" s="1"/>
  <c r="C2866" i="12"/>
  <c r="G2865" i="12"/>
  <c r="F2865" i="12"/>
  <c r="E2865" i="12"/>
  <c r="D2865" i="12"/>
  <c r="C2865" i="12"/>
  <c r="G2864" i="12"/>
  <c r="D2864" i="12"/>
  <c r="H2864" i="12" s="1"/>
  <c r="C2864" i="12"/>
  <c r="G2863" i="12"/>
  <c r="F2863" i="12"/>
  <c r="E2863" i="12"/>
  <c r="D2863" i="12"/>
  <c r="C2863" i="12"/>
  <c r="G2862" i="12"/>
  <c r="F2862" i="12"/>
  <c r="E2862" i="12"/>
  <c r="D2862" i="12"/>
  <c r="C2862" i="12"/>
  <c r="G2861" i="12"/>
  <c r="F2861" i="12"/>
  <c r="E2861" i="12"/>
  <c r="D2861" i="12"/>
  <c r="C2861" i="12"/>
  <c r="G2860" i="12"/>
  <c r="F2860" i="12"/>
  <c r="E2860" i="12"/>
  <c r="D2860" i="12"/>
  <c r="H2860" i="12" s="1"/>
  <c r="C2860" i="12"/>
  <c r="G2859" i="12"/>
  <c r="F2859" i="12"/>
  <c r="E2859" i="12"/>
  <c r="D2859" i="12"/>
  <c r="C2859" i="12"/>
  <c r="G2858" i="12"/>
  <c r="F2858" i="12"/>
  <c r="E2858" i="12"/>
  <c r="D2858" i="12"/>
  <c r="C2858" i="12"/>
  <c r="G2857" i="12"/>
  <c r="F2857" i="12"/>
  <c r="E2857" i="12"/>
  <c r="D2857" i="12"/>
  <c r="H2857" i="12" s="1"/>
  <c r="C2857" i="12"/>
  <c r="G2856" i="12"/>
  <c r="F2856" i="12"/>
  <c r="E2856" i="12"/>
  <c r="D2856" i="12"/>
  <c r="C2856" i="12"/>
  <c r="G2855" i="12"/>
  <c r="F2855" i="12"/>
  <c r="E2855" i="12"/>
  <c r="D2855" i="12"/>
  <c r="C2855" i="12"/>
  <c r="G2854" i="12"/>
  <c r="F2854" i="12"/>
  <c r="E2854" i="12"/>
  <c r="D2854" i="12"/>
  <c r="C2854" i="12"/>
  <c r="G2853" i="12"/>
  <c r="F2853" i="12"/>
  <c r="E2853" i="12"/>
  <c r="D2853" i="12"/>
  <c r="C2853" i="12"/>
  <c r="G2852" i="12"/>
  <c r="F2852" i="12"/>
  <c r="E2852" i="12"/>
  <c r="D2852" i="12"/>
  <c r="C2852" i="12"/>
  <c r="G2851" i="12"/>
  <c r="F2851" i="12"/>
  <c r="E2851" i="12"/>
  <c r="D2851" i="12"/>
  <c r="C2851" i="12"/>
  <c r="G2850" i="12"/>
  <c r="F2850" i="12"/>
  <c r="E2850" i="12"/>
  <c r="D2850" i="12"/>
  <c r="C2850" i="12"/>
  <c r="G2849" i="12"/>
  <c r="F2849" i="12"/>
  <c r="E2849" i="12"/>
  <c r="D2849" i="12"/>
  <c r="H2849" i="12" s="1"/>
  <c r="C2849" i="12"/>
  <c r="G2848" i="12"/>
  <c r="F2848" i="12"/>
  <c r="E2848" i="12"/>
  <c r="D2848" i="12"/>
  <c r="C2848" i="12"/>
  <c r="G2847" i="12"/>
  <c r="F2847" i="12"/>
  <c r="E2847" i="12"/>
  <c r="D2847" i="12"/>
  <c r="C2847" i="12"/>
  <c r="G2846" i="12"/>
  <c r="F2846" i="12"/>
  <c r="E2846" i="12"/>
  <c r="D2846" i="12"/>
  <c r="C2846" i="12"/>
  <c r="G2845" i="12"/>
  <c r="F2845" i="12"/>
  <c r="E2845" i="12"/>
  <c r="D2845" i="12"/>
  <c r="H2845" i="12" s="1"/>
  <c r="C2845" i="12"/>
  <c r="G2844" i="12"/>
  <c r="F2844" i="12"/>
  <c r="H2844" i="12" s="1"/>
  <c r="E2844" i="12"/>
  <c r="D2844" i="12"/>
  <c r="C2844" i="12"/>
  <c r="G2843" i="12"/>
  <c r="F2843" i="12"/>
  <c r="E2843" i="12"/>
  <c r="D2843" i="12"/>
  <c r="C2843" i="12"/>
  <c r="G2842" i="12"/>
  <c r="F2842" i="12"/>
  <c r="E2842" i="12"/>
  <c r="D2842" i="12"/>
  <c r="H2842" i="12" s="1"/>
  <c r="C2842" i="12"/>
  <c r="G2841" i="12"/>
  <c r="F2841" i="12"/>
  <c r="H2841" i="12" s="1"/>
  <c r="E2841" i="12"/>
  <c r="D2841" i="12"/>
  <c r="C2841" i="12"/>
  <c r="G2840" i="12"/>
  <c r="F2840" i="12"/>
  <c r="E2840" i="12"/>
  <c r="D2840" i="12"/>
  <c r="C2840" i="12"/>
  <c r="G2839" i="12"/>
  <c r="F2839" i="12"/>
  <c r="E2839" i="12"/>
  <c r="D2839" i="12"/>
  <c r="C2839" i="12"/>
  <c r="G2838" i="12"/>
  <c r="F2838" i="12"/>
  <c r="E2838" i="12"/>
  <c r="D2838" i="12"/>
  <c r="C2838" i="12"/>
  <c r="G2837" i="12"/>
  <c r="E2837" i="12"/>
  <c r="H2837" i="12" s="1"/>
  <c r="D2837" i="12"/>
  <c r="C2837" i="12"/>
  <c r="G2836" i="12"/>
  <c r="F2836" i="12"/>
  <c r="E2836" i="12"/>
  <c r="D2836" i="12"/>
  <c r="C2836" i="12"/>
  <c r="G2835" i="12"/>
  <c r="F2835" i="12"/>
  <c r="E2835" i="12"/>
  <c r="D2835" i="12"/>
  <c r="C2835" i="12"/>
  <c r="G2834" i="12"/>
  <c r="F2834" i="12"/>
  <c r="E2834" i="12"/>
  <c r="D2834" i="12"/>
  <c r="H2834" i="12" s="1"/>
  <c r="C2834" i="12"/>
  <c r="G2833" i="12"/>
  <c r="F2833" i="12"/>
  <c r="E2833" i="12"/>
  <c r="D2833" i="12"/>
  <c r="C2833" i="12"/>
  <c r="G2832" i="12"/>
  <c r="F2832" i="12"/>
  <c r="E2832" i="12"/>
  <c r="D2832" i="12"/>
  <c r="C2832" i="12"/>
  <c r="G2831" i="12"/>
  <c r="F2831" i="12"/>
  <c r="E2831" i="12"/>
  <c r="D2831" i="12"/>
  <c r="C2831" i="12"/>
  <c r="G2830" i="12"/>
  <c r="F2830" i="12"/>
  <c r="E2830" i="12"/>
  <c r="D2830" i="12"/>
  <c r="C2830" i="12"/>
  <c r="G2829" i="12"/>
  <c r="D2829" i="12"/>
  <c r="C2829" i="12"/>
  <c r="G2828" i="12"/>
  <c r="F2828" i="12"/>
  <c r="E2828" i="12"/>
  <c r="D2828" i="12"/>
  <c r="C2828" i="12"/>
  <c r="G2827" i="12"/>
  <c r="F2827" i="12"/>
  <c r="E2827" i="12"/>
  <c r="D2827" i="12"/>
  <c r="C2827" i="12"/>
  <c r="G2826" i="12"/>
  <c r="F2826" i="12"/>
  <c r="E2826" i="12"/>
  <c r="D2826" i="12"/>
  <c r="C2826" i="12"/>
  <c r="G2825" i="12"/>
  <c r="F2825" i="12"/>
  <c r="E2825" i="12"/>
  <c r="D2825" i="12"/>
  <c r="C2825" i="12"/>
  <c r="G2824" i="12"/>
  <c r="F2824" i="12"/>
  <c r="E2824" i="12"/>
  <c r="D2824" i="12"/>
  <c r="H2824" i="12" s="1"/>
  <c r="C2824" i="12"/>
  <c r="G2823" i="12"/>
  <c r="F2823" i="12"/>
  <c r="E2823" i="12"/>
  <c r="D2823" i="12"/>
  <c r="C2823" i="12"/>
  <c r="G2822" i="12"/>
  <c r="F2822" i="12"/>
  <c r="E2822" i="12"/>
  <c r="D2822" i="12"/>
  <c r="C2822" i="12"/>
  <c r="G2821" i="12"/>
  <c r="F2821" i="12"/>
  <c r="E2821" i="12"/>
  <c r="D2821" i="12"/>
  <c r="C2821" i="12"/>
  <c r="G2820" i="12"/>
  <c r="F2820" i="12"/>
  <c r="E2820" i="12"/>
  <c r="D2820" i="12"/>
  <c r="C2820" i="12"/>
  <c r="G2819" i="12"/>
  <c r="F2819" i="12"/>
  <c r="E2819" i="12"/>
  <c r="D2819" i="12"/>
  <c r="C2819" i="12"/>
  <c r="G2818" i="12"/>
  <c r="F2818" i="12"/>
  <c r="E2818" i="12"/>
  <c r="D2818" i="12"/>
  <c r="C2818" i="12"/>
  <c r="G2817" i="12"/>
  <c r="F2817" i="12"/>
  <c r="E2817" i="12"/>
  <c r="D2817" i="12"/>
  <c r="C2817" i="12"/>
  <c r="G2816" i="12"/>
  <c r="F2816" i="12"/>
  <c r="E2816" i="12"/>
  <c r="D2816" i="12"/>
  <c r="H2816" i="12" s="1"/>
  <c r="C2816" i="12"/>
  <c r="G2815" i="12"/>
  <c r="F2815" i="12"/>
  <c r="E2815" i="12"/>
  <c r="D2815" i="12"/>
  <c r="C2815" i="12"/>
  <c r="G2814" i="12"/>
  <c r="F2814" i="12"/>
  <c r="E2814" i="12"/>
  <c r="D2814" i="12"/>
  <c r="C2814" i="12"/>
  <c r="G2813" i="12"/>
  <c r="F2813" i="12"/>
  <c r="E2813" i="12"/>
  <c r="D2813" i="12"/>
  <c r="C2813" i="12"/>
  <c r="G2812" i="12"/>
  <c r="F2812" i="12"/>
  <c r="E2812" i="12"/>
  <c r="D2812" i="12"/>
  <c r="C2812" i="12"/>
  <c r="G2811" i="12"/>
  <c r="F2811" i="12"/>
  <c r="E2811" i="12"/>
  <c r="D2811" i="12"/>
  <c r="C2811" i="12"/>
  <c r="G2810" i="12"/>
  <c r="D2810" i="12"/>
  <c r="C2810" i="12"/>
  <c r="G2809" i="12"/>
  <c r="F2809" i="12"/>
  <c r="E2809" i="12"/>
  <c r="D2809" i="12"/>
  <c r="C2809" i="12"/>
  <c r="G2808" i="12"/>
  <c r="F2808" i="12"/>
  <c r="E2808" i="12"/>
  <c r="D2808" i="12"/>
  <c r="C2808" i="12"/>
  <c r="G2807" i="12"/>
  <c r="F2807" i="12"/>
  <c r="E2807" i="12"/>
  <c r="D2807" i="12"/>
  <c r="C2807" i="12"/>
  <c r="G2806" i="12"/>
  <c r="F2806" i="12"/>
  <c r="E2806" i="12"/>
  <c r="D2806" i="12"/>
  <c r="C2806" i="12"/>
  <c r="G2805" i="12"/>
  <c r="F2805" i="12"/>
  <c r="E2805" i="12"/>
  <c r="D2805" i="12"/>
  <c r="C2805" i="12"/>
  <c r="G2804" i="12"/>
  <c r="F2804" i="12"/>
  <c r="E2804" i="12"/>
  <c r="D2804" i="12"/>
  <c r="C2804" i="12"/>
  <c r="G2803" i="12"/>
  <c r="F2803" i="12"/>
  <c r="E2803" i="12"/>
  <c r="D2803" i="12"/>
  <c r="C2803" i="12"/>
  <c r="G2802" i="12"/>
  <c r="F2802" i="12"/>
  <c r="E2802" i="12"/>
  <c r="D2802" i="12"/>
  <c r="C2802" i="12"/>
  <c r="G2801" i="12"/>
  <c r="F2801" i="12"/>
  <c r="E2801" i="12"/>
  <c r="D2801" i="12"/>
  <c r="C2801" i="12"/>
  <c r="G2800" i="12"/>
  <c r="F2800" i="12"/>
  <c r="E2800" i="12"/>
  <c r="D2800" i="12"/>
  <c r="C2800" i="12"/>
  <c r="G2799" i="12"/>
  <c r="F2799" i="12"/>
  <c r="E2799" i="12"/>
  <c r="D2799" i="12"/>
  <c r="C2799" i="12"/>
  <c r="G2798" i="12"/>
  <c r="F2798" i="12"/>
  <c r="E2798" i="12"/>
  <c r="D2798" i="12"/>
  <c r="C2798" i="12"/>
  <c r="G2797" i="12"/>
  <c r="F2797" i="12"/>
  <c r="E2797" i="12"/>
  <c r="D2797" i="12"/>
  <c r="C2797" i="12"/>
  <c r="G2796" i="12"/>
  <c r="F2796" i="12"/>
  <c r="E2796" i="12"/>
  <c r="D2796" i="12"/>
  <c r="C2796" i="12"/>
  <c r="G2795" i="12"/>
  <c r="F2795" i="12"/>
  <c r="E2795" i="12"/>
  <c r="D2795" i="12"/>
  <c r="C2795" i="12"/>
  <c r="G2794" i="12"/>
  <c r="F2794" i="12"/>
  <c r="E2794" i="12"/>
  <c r="D2794" i="12"/>
  <c r="C2794" i="12"/>
  <c r="G2793" i="12"/>
  <c r="F2793" i="12"/>
  <c r="E2793" i="12"/>
  <c r="D2793" i="12"/>
  <c r="C2793" i="12"/>
  <c r="G2792" i="12"/>
  <c r="F2792" i="12"/>
  <c r="E2792" i="12"/>
  <c r="D2792" i="12"/>
  <c r="C2792" i="12"/>
  <c r="G2791" i="12"/>
  <c r="F2791" i="12"/>
  <c r="E2791" i="12"/>
  <c r="D2791" i="12"/>
  <c r="C2791" i="12"/>
  <c r="G2790" i="12"/>
  <c r="F2790" i="12"/>
  <c r="E2790" i="12"/>
  <c r="D2790" i="12"/>
  <c r="C2790" i="12"/>
  <c r="G2789" i="12"/>
  <c r="F2789" i="12"/>
  <c r="E2789" i="12"/>
  <c r="D2789" i="12"/>
  <c r="C2789" i="12"/>
  <c r="G2788" i="12"/>
  <c r="F2788" i="12"/>
  <c r="E2788" i="12"/>
  <c r="D2788" i="12"/>
  <c r="C2788" i="12"/>
  <c r="G2787" i="12"/>
  <c r="F2787" i="12"/>
  <c r="E2787" i="12"/>
  <c r="D2787" i="12"/>
  <c r="C2787" i="12"/>
  <c r="G2786" i="12"/>
  <c r="F2786" i="12"/>
  <c r="E2786" i="12"/>
  <c r="D2786" i="12"/>
  <c r="C2786" i="12"/>
  <c r="G2785" i="12"/>
  <c r="F2785" i="12"/>
  <c r="E2785" i="12"/>
  <c r="D2785" i="12"/>
  <c r="C2785" i="12"/>
  <c r="G2784" i="12"/>
  <c r="F2784" i="12"/>
  <c r="E2784" i="12"/>
  <c r="D2784" i="12"/>
  <c r="C2784" i="12"/>
  <c r="G2783" i="12"/>
  <c r="F2783" i="12"/>
  <c r="E2783" i="12"/>
  <c r="D2783" i="12"/>
  <c r="C2783" i="12"/>
  <c r="G2782" i="12"/>
  <c r="F2782" i="12"/>
  <c r="E2782" i="12"/>
  <c r="D2782" i="12"/>
  <c r="C2782" i="12"/>
  <c r="G2781" i="12"/>
  <c r="F2781" i="12"/>
  <c r="E2781" i="12"/>
  <c r="D2781" i="12"/>
  <c r="C2781" i="12"/>
  <c r="G2780" i="12"/>
  <c r="F2780" i="12"/>
  <c r="E2780" i="12"/>
  <c r="D2780" i="12"/>
  <c r="C2780" i="12"/>
  <c r="G2779" i="12"/>
  <c r="F2779" i="12"/>
  <c r="E2779" i="12"/>
  <c r="D2779" i="12"/>
  <c r="C2779" i="12"/>
  <c r="G2778" i="12"/>
  <c r="F2778" i="12"/>
  <c r="D2778" i="12"/>
  <c r="C2778" i="12"/>
  <c r="G2777" i="12"/>
  <c r="F2777" i="12"/>
  <c r="E2777" i="12"/>
  <c r="D2777" i="12"/>
  <c r="H2777" i="12" s="1"/>
  <c r="C2777" i="12"/>
  <c r="G2776" i="12"/>
  <c r="F2776" i="12"/>
  <c r="E2776" i="12"/>
  <c r="D2776" i="12"/>
  <c r="C2776" i="12"/>
  <c r="G2775" i="12"/>
  <c r="F2775" i="12"/>
  <c r="E2775" i="12"/>
  <c r="D2775" i="12"/>
  <c r="H2775" i="12" s="1"/>
  <c r="C2775" i="12"/>
  <c r="G2774" i="12"/>
  <c r="F2774" i="12"/>
  <c r="E2774" i="12"/>
  <c r="D2774" i="12"/>
  <c r="C2774" i="12"/>
  <c r="G2773" i="12"/>
  <c r="F2773" i="12"/>
  <c r="E2773" i="12"/>
  <c r="D2773" i="12"/>
  <c r="C2773" i="12"/>
  <c r="G2772" i="12"/>
  <c r="F2772" i="12"/>
  <c r="E2772" i="12"/>
  <c r="D2772" i="12"/>
  <c r="H2772" i="12" s="1"/>
  <c r="C2772" i="12"/>
  <c r="G2771" i="12"/>
  <c r="F2771" i="12"/>
  <c r="E2771" i="12"/>
  <c r="D2771" i="12"/>
  <c r="C2771" i="12"/>
  <c r="G2770" i="12"/>
  <c r="F2770" i="12"/>
  <c r="E2770" i="12"/>
  <c r="D2770" i="12"/>
  <c r="C2770" i="12"/>
  <c r="G2769" i="12"/>
  <c r="F2769" i="12"/>
  <c r="E2769" i="12"/>
  <c r="D2769" i="12"/>
  <c r="C2769" i="12"/>
  <c r="G2768" i="12"/>
  <c r="F2768" i="12"/>
  <c r="E2768" i="12"/>
  <c r="D2768" i="12"/>
  <c r="C2768" i="12"/>
  <c r="G2767" i="12"/>
  <c r="F2767" i="12"/>
  <c r="E2767" i="12"/>
  <c r="D2767" i="12"/>
  <c r="H2767" i="12" s="1"/>
  <c r="C2767" i="12"/>
  <c r="G2766" i="12"/>
  <c r="F2766" i="12"/>
  <c r="E2766" i="12"/>
  <c r="D2766" i="12"/>
  <c r="C2766" i="12"/>
  <c r="G2765" i="12"/>
  <c r="F2765" i="12"/>
  <c r="E2765" i="12"/>
  <c r="D2765" i="12"/>
  <c r="C2765" i="12"/>
  <c r="G2764" i="12"/>
  <c r="F2764" i="12"/>
  <c r="E2764" i="12"/>
  <c r="D2764" i="12"/>
  <c r="C2764" i="12"/>
  <c r="G2763" i="12"/>
  <c r="F2763" i="12"/>
  <c r="E2763" i="12"/>
  <c r="D2763" i="12"/>
  <c r="H2763" i="12" s="1"/>
  <c r="C2763" i="12"/>
  <c r="G2762" i="12"/>
  <c r="F2762" i="12"/>
  <c r="E2762" i="12"/>
  <c r="D2762" i="12"/>
  <c r="C2762" i="12"/>
  <c r="G2761" i="12"/>
  <c r="F2761" i="12"/>
  <c r="E2761" i="12"/>
  <c r="C2761" i="12"/>
  <c r="G2760" i="12"/>
  <c r="F2760" i="12"/>
  <c r="E2760" i="12"/>
  <c r="D2760" i="12"/>
  <c r="C2760" i="12"/>
  <c r="G2759" i="12"/>
  <c r="F2759" i="12"/>
  <c r="E2759" i="12"/>
  <c r="D2759" i="12"/>
  <c r="C2759" i="12"/>
  <c r="G2758" i="12"/>
  <c r="F2758" i="12"/>
  <c r="E2758" i="12"/>
  <c r="D2758" i="12"/>
  <c r="H2758" i="12" s="1"/>
  <c r="C2758" i="12"/>
  <c r="G2757" i="12"/>
  <c r="F2757" i="12"/>
  <c r="E2757" i="12"/>
  <c r="D2757" i="12"/>
  <c r="C2757" i="12"/>
  <c r="G2756" i="12"/>
  <c r="F2756" i="12"/>
  <c r="E2756" i="12"/>
  <c r="D2756" i="12"/>
  <c r="C2756" i="12"/>
  <c r="G2755" i="12"/>
  <c r="F2755" i="12"/>
  <c r="E2755" i="12"/>
  <c r="D2755" i="12"/>
  <c r="C2755" i="12"/>
  <c r="G2754" i="12"/>
  <c r="F2754" i="12"/>
  <c r="E2754" i="12"/>
  <c r="D2754" i="12"/>
  <c r="C2754" i="12"/>
  <c r="G2753" i="12"/>
  <c r="F2753" i="12"/>
  <c r="E2753" i="12"/>
  <c r="D2753" i="12"/>
  <c r="C2753" i="12"/>
  <c r="G2752" i="12"/>
  <c r="F2752" i="12"/>
  <c r="E2752" i="12"/>
  <c r="D2752" i="12"/>
  <c r="C2752" i="12"/>
  <c r="G2751" i="12"/>
  <c r="H2751" i="12" s="1"/>
  <c r="D2751" i="12"/>
  <c r="C2751" i="12"/>
  <c r="G2750" i="12"/>
  <c r="F2750" i="12"/>
  <c r="E2750" i="12"/>
  <c r="D2750" i="12"/>
  <c r="C2750" i="12"/>
  <c r="G2749" i="12"/>
  <c r="F2749" i="12"/>
  <c r="E2749" i="12"/>
  <c r="H2749" i="12" s="1"/>
  <c r="J2749" i="12" s="1"/>
  <c r="D2749" i="12"/>
  <c r="C2749" i="12"/>
  <c r="G2748" i="12"/>
  <c r="F2748" i="12"/>
  <c r="E2748" i="12"/>
  <c r="D2748" i="12"/>
  <c r="C2748" i="12"/>
  <c r="G2747" i="12"/>
  <c r="F2747" i="12"/>
  <c r="E2747" i="12"/>
  <c r="D2747" i="12"/>
  <c r="C2747" i="12"/>
  <c r="G2746" i="12"/>
  <c r="F2746" i="12"/>
  <c r="E2746" i="12"/>
  <c r="D2746" i="12"/>
  <c r="H2746" i="12" s="1"/>
  <c r="C2746" i="12"/>
  <c r="G2745" i="12"/>
  <c r="F2745" i="12"/>
  <c r="E2745" i="12"/>
  <c r="D2745" i="12"/>
  <c r="C2745" i="12"/>
  <c r="G2744" i="12"/>
  <c r="F2744" i="12"/>
  <c r="E2744" i="12"/>
  <c r="D2744" i="12"/>
  <c r="C2744" i="12"/>
  <c r="G2743" i="12"/>
  <c r="F2743" i="12"/>
  <c r="E2743" i="12"/>
  <c r="D2743" i="12"/>
  <c r="C2743" i="12"/>
  <c r="G2742" i="12"/>
  <c r="F2742" i="12"/>
  <c r="E2742" i="12"/>
  <c r="D2742" i="12"/>
  <c r="C2742" i="12"/>
  <c r="G2741" i="12"/>
  <c r="F2741" i="12"/>
  <c r="E2741" i="12"/>
  <c r="D2741" i="12"/>
  <c r="C2741" i="12"/>
  <c r="G2740" i="12"/>
  <c r="F2740" i="12"/>
  <c r="E2740" i="12"/>
  <c r="D2740" i="12"/>
  <c r="H2740" i="12" s="1"/>
  <c r="C2740" i="12"/>
  <c r="G2739" i="12"/>
  <c r="F2739" i="12"/>
  <c r="E2739" i="12"/>
  <c r="D2739" i="12"/>
  <c r="C2739" i="12"/>
  <c r="G2738" i="12"/>
  <c r="F2738" i="12"/>
  <c r="E2738" i="12"/>
  <c r="D2738" i="12"/>
  <c r="H2738" i="12" s="1"/>
  <c r="C2738" i="12"/>
  <c r="G2737" i="12"/>
  <c r="F2737" i="12"/>
  <c r="E2737" i="12"/>
  <c r="D2737" i="12"/>
  <c r="C2737" i="12"/>
  <c r="G2736" i="12"/>
  <c r="F2736" i="12"/>
  <c r="E2736" i="12"/>
  <c r="D2736" i="12"/>
  <c r="C2736" i="12"/>
  <c r="G2735" i="12"/>
  <c r="F2735" i="12"/>
  <c r="E2735" i="12"/>
  <c r="D2735" i="12"/>
  <c r="C2735" i="12"/>
  <c r="G2734" i="12"/>
  <c r="F2734" i="12"/>
  <c r="E2734" i="12"/>
  <c r="D2734" i="12"/>
  <c r="C2734" i="12"/>
  <c r="G2733" i="12"/>
  <c r="F2733" i="12"/>
  <c r="E2733" i="12"/>
  <c r="D2733" i="12"/>
  <c r="C2733" i="12"/>
  <c r="G2732" i="12"/>
  <c r="F2732" i="12"/>
  <c r="E2732" i="12"/>
  <c r="D2732" i="12"/>
  <c r="H2732" i="12" s="1"/>
  <c r="C2732" i="12"/>
  <c r="G2731" i="12"/>
  <c r="F2731" i="12"/>
  <c r="E2731" i="12"/>
  <c r="D2731" i="12"/>
  <c r="C2731" i="12"/>
  <c r="G2730" i="12"/>
  <c r="E2730" i="12"/>
  <c r="D2730" i="12"/>
  <c r="C2730" i="12"/>
  <c r="G2729" i="12"/>
  <c r="H2729" i="12" s="1"/>
  <c r="F2729" i="12"/>
  <c r="E2729" i="12"/>
  <c r="D2729" i="12"/>
  <c r="C2729" i="12"/>
  <c r="G2728" i="12"/>
  <c r="F2728" i="12"/>
  <c r="E2728" i="12"/>
  <c r="D2728" i="12"/>
  <c r="C2728" i="12"/>
  <c r="G2727" i="12"/>
  <c r="F2727" i="12"/>
  <c r="E2727" i="12"/>
  <c r="D2727" i="12"/>
  <c r="C2727" i="12"/>
  <c r="G2726" i="12"/>
  <c r="H2726" i="12" s="1"/>
  <c r="F2726" i="12"/>
  <c r="E2726" i="12"/>
  <c r="D2726" i="12"/>
  <c r="C2726" i="12"/>
  <c r="G2725" i="12"/>
  <c r="F2725" i="12"/>
  <c r="E2725" i="12"/>
  <c r="D2725" i="12"/>
  <c r="C2725" i="12"/>
  <c r="G2724" i="12"/>
  <c r="F2724" i="12"/>
  <c r="E2724" i="12"/>
  <c r="D2724" i="12"/>
  <c r="C2724" i="12"/>
  <c r="G2723" i="12"/>
  <c r="F2723" i="12"/>
  <c r="E2723" i="12"/>
  <c r="D2723" i="12"/>
  <c r="C2723" i="12"/>
  <c r="G2722" i="12"/>
  <c r="F2722" i="12"/>
  <c r="E2722" i="12"/>
  <c r="D2722" i="12"/>
  <c r="C2722" i="12"/>
  <c r="G2721" i="12"/>
  <c r="F2721" i="12"/>
  <c r="E2721" i="12"/>
  <c r="D2721" i="12"/>
  <c r="C2721" i="12"/>
  <c r="G2720" i="12"/>
  <c r="F2720" i="12"/>
  <c r="E2720" i="12"/>
  <c r="D2720" i="12"/>
  <c r="C2720" i="12"/>
  <c r="G2719" i="12"/>
  <c r="F2719" i="12"/>
  <c r="E2719" i="12"/>
  <c r="D2719" i="12"/>
  <c r="C2719" i="12"/>
  <c r="G2718" i="12"/>
  <c r="F2718" i="12"/>
  <c r="E2718" i="12"/>
  <c r="D2718" i="12"/>
  <c r="C2718" i="12"/>
  <c r="G2717" i="12"/>
  <c r="F2717" i="12"/>
  <c r="E2717" i="12"/>
  <c r="H2717" i="12" s="1"/>
  <c r="D2717" i="12"/>
  <c r="C2717" i="12"/>
  <c r="G2716" i="12"/>
  <c r="F2716" i="12"/>
  <c r="E2716" i="12"/>
  <c r="D2716" i="12"/>
  <c r="C2716" i="12"/>
  <c r="G2715" i="12"/>
  <c r="F2715" i="12"/>
  <c r="E2715" i="12"/>
  <c r="D2715" i="12"/>
  <c r="C2715" i="12"/>
  <c r="G2714" i="12"/>
  <c r="F2714" i="12"/>
  <c r="E2714" i="12"/>
  <c r="H2714" i="12" s="1"/>
  <c r="D2714" i="12"/>
  <c r="C2714" i="12"/>
  <c r="G2713" i="12"/>
  <c r="F2713" i="12"/>
  <c r="E2713" i="12"/>
  <c r="D2713" i="12"/>
  <c r="H2713" i="12" s="1"/>
  <c r="C2713" i="12"/>
  <c r="G2712" i="12"/>
  <c r="F2712" i="12"/>
  <c r="E2712" i="12"/>
  <c r="D2712" i="12"/>
  <c r="C2712" i="12"/>
  <c r="G2711" i="12"/>
  <c r="F2711" i="12"/>
  <c r="E2711" i="12"/>
  <c r="D2711" i="12"/>
  <c r="C2711" i="12"/>
  <c r="G2710" i="12"/>
  <c r="F2710" i="12"/>
  <c r="E2710" i="12"/>
  <c r="D2710" i="12"/>
  <c r="C2710" i="12"/>
  <c r="G2709" i="12"/>
  <c r="F2709" i="12"/>
  <c r="E2709" i="12"/>
  <c r="D2709" i="12"/>
  <c r="C2709" i="12"/>
  <c r="G2708" i="12"/>
  <c r="F2708" i="12"/>
  <c r="E2708" i="12"/>
  <c r="D2708" i="12"/>
  <c r="C2708" i="12"/>
  <c r="G2707" i="12"/>
  <c r="F2707" i="12"/>
  <c r="E2707" i="12"/>
  <c r="D2707" i="12"/>
  <c r="C2707" i="12"/>
  <c r="G2706" i="12"/>
  <c r="F2706" i="12"/>
  <c r="E2706" i="12"/>
  <c r="D2706" i="12"/>
  <c r="C2706" i="12"/>
  <c r="G2705" i="12"/>
  <c r="F2705" i="12"/>
  <c r="E2705" i="12"/>
  <c r="D2705" i="12"/>
  <c r="C2705" i="12"/>
  <c r="G2704" i="12"/>
  <c r="F2704" i="12"/>
  <c r="E2704" i="12"/>
  <c r="D2704" i="12"/>
  <c r="C2704" i="12"/>
  <c r="G2703" i="12"/>
  <c r="F2703" i="12"/>
  <c r="E2703" i="12"/>
  <c r="D2703" i="12"/>
  <c r="C2703" i="12"/>
  <c r="G2702" i="12"/>
  <c r="F2702" i="12"/>
  <c r="E2702" i="12"/>
  <c r="D2702" i="12"/>
  <c r="H2702" i="12" s="1"/>
  <c r="J2702" i="12" s="1"/>
  <c r="C2702" i="12"/>
  <c r="G2701" i="12"/>
  <c r="F2701" i="12"/>
  <c r="E2701" i="12"/>
  <c r="D2701" i="12"/>
  <c r="C2701" i="12"/>
  <c r="G2700" i="12"/>
  <c r="F2700" i="12"/>
  <c r="E2700" i="12"/>
  <c r="D2700" i="12"/>
  <c r="H2700" i="12" s="1"/>
  <c r="C2700" i="12"/>
  <c r="G2699" i="12"/>
  <c r="F2699" i="12"/>
  <c r="D2699" i="12"/>
  <c r="C2699" i="12"/>
  <c r="G2698" i="12"/>
  <c r="F2698" i="12"/>
  <c r="E2698" i="12"/>
  <c r="H2698" i="12" s="1"/>
  <c r="D2698" i="12"/>
  <c r="C2698" i="12"/>
  <c r="G2697" i="12"/>
  <c r="F2697" i="12"/>
  <c r="E2697" i="12"/>
  <c r="D2697" i="12"/>
  <c r="H2697" i="12" s="1"/>
  <c r="C2697" i="12"/>
  <c r="G2696" i="12"/>
  <c r="F2696" i="12"/>
  <c r="E2696" i="12"/>
  <c r="D2696" i="12"/>
  <c r="C2696" i="12"/>
  <c r="G2695" i="12"/>
  <c r="F2695" i="12"/>
  <c r="E2695" i="12"/>
  <c r="D2695" i="12"/>
  <c r="H2695" i="12" s="1"/>
  <c r="C2695" i="12"/>
  <c r="G2694" i="12"/>
  <c r="F2694" i="12"/>
  <c r="E2694" i="12"/>
  <c r="D2694" i="12"/>
  <c r="C2694" i="12"/>
  <c r="G2693" i="12"/>
  <c r="F2693" i="12"/>
  <c r="E2693" i="12"/>
  <c r="D2693" i="12"/>
  <c r="C2693" i="12"/>
  <c r="G2692" i="12"/>
  <c r="F2692" i="12"/>
  <c r="E2692" i="12"/>
  <c r="D2692" i="12"/>
  <c r="C2692" i="12"/>
  <c r="G2691" i="12"/>
  <c r="F2691" i="12"/>
  <c r="E2691" i="12"/>
  <c r="D2691" i="12"/>
  <c r="H2691" i="12" s="1"/>
  <c r="C2691" i="12"/>
  <c r="G2690" i="12"/>
  <c r="F2690" i="12"/>
  <c r="E2690" i="12"/>
  <c r="D2690" i="12"/>
  <c r="C2690" i="12"/>
  <c r="G2689" i="12"/>
  <c r="F2689" i="12"/>
  <c r="E2689" i="12"/>
  <c r="D2689" i="12"/>
  <c r="H2689" i="12" s="1"/>
  <c r="C2689" i="12"/>
  <c r="G2688" i="12"/>
  <c r="F2688" i="12"/>
  <c r="E2688" i="12"/>
  <c r="D2688" i="12"/>
  <c r="C2688" i="12"/>
  <c r="G2687" i="12"/>
  <c r="F2687" i="12"/>
  <c r="E2687" i="12"/>
  <c r="D2687" i="12"/>
  <c r="H2687" i="12" s="1"/>
  <c r="C2687" i="12"/>
  <c r="G2686" i="12"/>
  <c r="F2686" i="12"/>
  <c r="E2686" i="12"/>
  <c r="D2686" i="12"/>
  <c r="C2686" i="12"/>
  <c r="G2685" i="12"/>
  <c r="F2685" i="12"/>
  <c r="E2685" i="12"/>
  <c r="D2685" i="12"/>
  <c r="C2685" i="12"/>
  <c r="G2684" i="12"/>
  <c r="F2684" i="12"/>
  <c r="E2684" i="12"/>
  <c r="D2684" i="12"/>
  <c r="C2684" i="12"/>
  <c r="G2683" i="12"/>
  <c r="F2683" i="12"/>
  <c r="E2683" i="12"/>
  <c r="D2683" i="12"/>
  <c r="C2683" i="12"/>
  <c r="G2682" i="12"/>
  <c r="F2682" i="12"/>
  <c r="E2682" i="12"/>
  <c r="D2682" i="12"/>
  <c r="C2682" i="12"/>
  <c r="G2681" i="12"/>
  <c r="F2681" i="12"/>
  <c r="E2681" i="12"/>
  <c r="D2681" i="12"/>
  <c r="C2681" i="12"/>
  <c r="G2680" i="12"/>
  <c r="F2680" i="12"/>
  <c r="E2680" i="12"/>
  <c r="D2680" i="12"/>
  <c r="C2680" i="12"/>
  <c r="G2679" i="12"/>
  <c r="F2679" i="12"/>
  <c r="E2679" i="12"/>
  <c r="D2679" i="12"/>
  <c r="C2679" i="12"/>
  <c r="G2678" i="12"/>
  <c r="F2678" i="12"/>
  <c r="E2678" i="12"/>
  <c r="D2678" i="12"/>
  <c r="C2678" i="12"/>
  <c r="G2677" i="12"/>
  <c r="F2677" i="12"/>
  <c r="D2677" i="12"/>
  <c r="C2677" i="12"/>
  <c r="G2676" i="12"/>
  <c r="F2676" i="12"/>
  <c r="E2676" i="12"/>
  <c r="D2676" i="12"/>
  <c r="C2676" i="12"/>
  <c r="G2675" i="12"/>
  <c r="F2675" i="12"/>
  <c r="E2675" i="12"/>
  <c r="D2675" i="12"/>
  <c r="C2675" i="12"/>
  <c r="G2674" i="12"/>
  <c r="F2674" i="12"/>
  <c r="E2674" i="12"/>
  <c r="D2674" i="12"/>
  <c r="C2674" i="12"/>
  <c r="G2673" i="12"/>
  <c r="F2673" i="12"/>
  <c r="E2673" i="12"/>
  <c r="D2673" i="12"/>
  <c r="C2673" i="12"/>
  <c r="G2672" i="12"/>
  <c r="F2672" i="12"/>
  <c r="E2672" i="12"/>
  <c r="D2672" i="12"/>
  <c r="C2672" i="12"/>
  <c r="G2671" i="12"/>
  <c r="F2671" i="12"/>
  <c r="E2671" i="12"/>
  <c r="D2671" i="12"/>
  <c r="H2671" i="12" s="1"/>
  <c r="C2671" i="12"/>
  <c r="G2670" i="12"/>
  <c r="F2670" i="12"/>
  <c r="E2670" i="12"/>
  <c r="C2670" i="12"/>
  <c r="G2669" i="12"/>
  <c r="F2669" i="12"/>
  <c r="E2669" i="12"/>
  <c r="D2669" i="12"/>
  <c r="C2669" i="12"/>
  <c r="G2668" i="12"/>
  <c r="F2668" i="12"/>
  <c r="E2668" i="12"/>
  <c r="D2668" i="12"/>
  <c r="C2668" i="12"/>
  <c r="G2667" i="12"/>
  <c r="F2667" i="12"/>
  <c r="E2667" i="12"/>
  <c r="D2667" i="12"/>
  <c r="C2667" i="12"/>
  <c r="G2666" i="12"/>
  <c r="F2666" i="12"/>
  <c r="E2666" i="12"/>
  <c r="D2666" i="12"/>
  <c r="C2666" i="12"/>
  <c r="G2665" i="12"/>
  <c r="F2665" i="12"/>
  <c r="E2665" i="12"/>
  <c r="D2665" i="12"/>
  <c r="C2665" i="12"/>
  <c r="G2664" i="12"/>
  <c r="F2664" i="12"/>
  <c r="E2664" i="12"/>
  <c r="D2664" i="12"/>
  <c r="C2664" i="12"/>
  <c r="G2663" i="12"/>
  <c r="F2663" i="12"/>
  <c r="E2663" i="12"/>
  <c r="D2663" i="12"/>
  <c r="C2663" i="12"/>
  <c r="G2662" i="12"/>
  <c r="F2662" i="12"/>
  <c r="E2662" i="12"/>
  <c r="D2662" i="12"/>
  <c r="C2662" i="12"/>
  <c r="G2661" i="12"/>
  <c r="F2661" i="12"/>
  <c r="E2661" i="12"/>
  <c r="D2661" i="12"/>
  <c r="C2661" i="12"/>
  <c r="G2660" i="12"/>
  <c r="F2660" i="12"/>
  <c r="E2660" i="12"/>
  <c r="D2660" i="12"/>
  <c r="C2660" i="12"/>
  <c r="G2659" i="12"/>
  <c r="E2659" i="12"/>
  <c r="D2659" i="12"/>
  <c r="C2659" i="12"/>
  <c r="G2658" i="12"/>
  <c r="F2658" i="12"/>
  <c r="E2658" i="12"/>
  <c r="D2658" i="12"/>
  <c r="C2658" i="12"/>
  <c r="G2657" i="12"/>
  <c r="F2657" i="12"/>
  <c r="E2657" i="12"/>
  <c r="D2657" i="12"/>
  <c r="C2657" i="12"/>
  <c r="G2656" i="12"/>
  <c r="F2656" i="12"/>
  <c r="E2656" i="12"/>
  <c r="H2656" i="12" s="1"/>
  <c r="D2656" i="12"/>
  <c r="C2656" i="12"/>
  <c r="G2655" i="12"/>
  <c r="F2655" i="12"/>
  <c r="E2655" i="12"/>
  <c r="D2655" i="12"/>
  <c r="C2655" i="12"/>
  <c r="G2654" i="12"/>
  <c r="F2654" i="12"/>
  <c r="E2654" i="12"/>
  <c r="D2654" i="12"/>
  <c r="C2654" i="12"/>
  <c r="G2653" i="12"/>
  <c r="F2653" i="12"/>
  <c r="E2653" i="12"/>
  <c r="D2653" i="12"/>
  <c r="H2653" i="12" s="1"/>
  <c r="C2653" i="12"/>
  <c r="G2652" i="12"/>
  <c r="F2652" i="12"/>
  <c r="E2652" i="12"/>
  <c r="D2652" i="12"/>
  <c r="H2652" i="12" s="1"/>
  <c r="C2652" i="12"/>
  <c r="G2651" i="12"/>
  <c r="F2651" i="12"/>
  <c r="E2651" i="12"/>
  <c r="D2651" i="12"/>
  <c r="C2651" i="12"/>
  <c r="G2650" i="12"/>
  <c r="F2650" i="12"/>
  <c r="E2650" i="12"/>
  <c r="D2650" i="12"/>
  <c r="C2650" i="12"/>
  <c r="G2649" i="12"/>
  <c r="F2649" i="12"/>
  <c r="H2649" i="12" s="1"/>
  <c r="E2649" i="12"/>
  <c r="C2649" i="12"/>
  <c r="G2648" i="12"/>
  <c r="F2648" i="12"/>
  <c r="E2648" i="12"/>
  <c r="D2648" i="12"/>
  <c r="C2648" i="12"/>
  <c r="G2647" i="12"/>
  <c r="F2647" i="12"/>
  <c r="E2647" i="12"/>
  <c r="D2647" i="12"/>
  <c r="C2647" i="12"/>
  <c r="G2646" i="12"/>
  <c r="E2646" i="12"/>
  <c r="D2646" i="12"/>
  <c r="C2646" i="12"/>
  <c r="G2645" i="12"/>
  <c r="D2645" i="12"/>
  <c r="H2645" i="12" s="1"/>
  <c r="C2645" i="12"/>
  <c r="G2644" i="12"/>
  <c r="F2644" i="12"/>
  <c r="E2644" i="12"/>
  <c r="D2644" i="12"/>
  <c r="C2644" i="12"/>
  <c r="G2643" i="12"/>
  <c r="F2643" i="12"/>
  <c r="E2643" i="12"/>
  <c r="D2643" i="12"/>
  <c r="H2643" i="12" s="1"/>
  <c r="C2643" i="12"/>
  <c r="G2642" i="12"/>
  <c r="F2642" i="12"/>
  <c r="E2642" i="12"/>
  <c r="D2642" i="12"/>
  <c r="C2642" i="12"/>
  <c r="G2641" i="12"/>
  <c r="F2641" i="12"/>
  <c r="E2641" i="12"/>
  <c r="D2641" i="12"/>
  <c r="C2641" i="12"/>
  <c r="G2640" i="12"/>
  <c r="F2640" i="12"/>
  <c r="E2640" i="12"/>
  <c r="D2640" i="12"/>
  <c r="C2640" i="12"/>
  <c r="G2639" i="12"/>
  <c r="F2639" i="12"/>
  <c r="E2639" i="12"/>
  <c r="D2639" i="12"/>
  <c r="C2639" i="12"/>
  <c r="G2638" i="12"/>
  <c r="F2638" i="12"/>
  <c r="E2638" i="12"/>
  <c r="D2638" i="12"/>
  <c r="C2638" i="12"/>
  <c r="G2637" i="12"/>
  <c r="F2637" i="12"/>
  <c r="E2637" i="12"/>
  <c r="D2637" i="12"/>
  <c r="H2637" i="12" s="1"/>
  <c r="C2637" i="12"/>
  <c r="G2636" i="12"/>
  <c r="F2636" i="12"/>
  <c r="E2636" i="12"/>
  <c r="D2636" i="12"/>
  <c r="C2636" i="12"/>
  <c r="G2635" i="12"/>
  <c r="F2635" i="12"/>
  <c r="E2635" i="12"/>
  <c r="D2635" i="12"/>
  <c r="C2635" i="12"/>
  <c r="G2634" i="12"/>
  <c r="F2634" i="12"/>
  <c r="E2634" i="12"/>
  <c r="D2634" i="12"/>
  <c r="C2634" i="12"/>
  <c r="G2633" i="12"/>
  <c r="F2633" i="12"/>
  <c r="E2633" i="12"/>
  <c r="D2633" i="12"/>
  <c r="C2633" i="12"/>
  <c r="G2632" i="12"/>
  <c r="F2632" i="12"/>
  <c r="E2632" i="12"/>
  <c r="D2632" i="12"/>
  <c r="C2632" i="12"/>
  <c r="G2631" i="12"/>
  <c r="F2631" i="12"/>
  <c r="E2631" i="12"/>
  <c r="D2631" i="12"/>
  <c r="H2631" i="12" s="1"/>
  <c r="C2631" i="12"/>
  <c r="G2630" i="12"/>
  <c r="F2630" i="12"/>
  <c r="E2630" i="12"/>
  <c r="D2630" i="12"/>
  <c r="C2630" i="12"/>
  <c r="G2629" i="12"/>
  <c r="F2629" i="12"/>
  <c r="E2629" i="12"/>
  <c r="D2629" i="12"/>
  <c r="C2629" i="12"/>
  <c r="G2628" i="12"/>
  <c r="F2628" i="12"/>
  <c r="C2628" i="12"/>
  <c r="G2627" i="12"/>
  <c r="F2627" i="12"/>
  <c r="E2627" i="12"/>
  <c r="D2627" i="12"/>
  <c r="C2627" i="12"/>
  <c r="G2626" i="12"/>
  <c r="F2626" i="12"/>
  <c r="E2626" i="12"/>
  <c r="D2626" i="12"/>
  <c r="C2626" i="12"/>
  <c r="G2625" i="12"/>
  <c r="H2625" i="12" s="1"/>
  <c r="C2625" i="12"/>
  <c r="G2624" i="12"/>
  <c r="E2624" i="12"/>
  <c r="D2624" i="12"/>
  <c r="C2624" i="12"/>
  <c r="G2623" i="12"/>
  <c r="F2623" i="12"/>
  <c r="E2623" i="12"/>
  <c r="D2623" i="12"/>
  <c r="C2623" i="12"/>
  <c r="G2622" i="12"/>
  <c r="F2622" i="12"/>
  <c r="E2622" i="12"/>
  <c r="D2622" i="12"/>
  <c r="C2622" i="12"/>
  <c r="G2621" i="12"/>
  <c r="F2621" i="12"/>
  <c r="E2621" i="12"/>
  <c r="D2621" i="12"/>
  <c r="C2621" i="12"/>
  <c r="G2620" i="12"/>
  <c r="F2620" i="12"/>
  <c r="E2620" i="12"/>
  <c r="D2620" i="12"/>
  <c r="C2620" i="12"/>
  <c r="G2619" i="12"/>
  <c r="F2619" i="12"/>
  <c r="E2619" i="12"/>
  <c r="D2619" i="12"/>
  <c r="C2619" i="12"/>
  <c r="G2618" i="12"/>
  <c r="F2618" i="12"/>
  <c r="E2618" i="12"/>
  <c r="D2618" i="12"/>
  <c r="C2618" i="12"/>
  <c r="G2617" i="12"/>
  <c r="F2617" i="12"/>
  <c r="E2617" i="12"/>
  <c r="D2617" i="12"/>
  <c r="C2617" i="12"/>
  <c r="G2616" i="12"/>
  <c r="F2616" i="12"/>
  <c r="E2616" i="12"/>
  <c r="D2616" i="12"/>
  <c r="C2616" i="12"/>
  <c r="G2615" i="12"/>
  <c r="F2615" i="12"/>
  <c r="E2615" i="12"/>
  <c r="D2615" i="12"/>
  <c r="C2615" i="12"/>
  <c r="G2614" i="12"/>
  <c r="F2614" i="12"/>
  <c r="E2614" i="12"/>
  <c r="D2614" i="12"/>
  <c r="C2614" i="12"/>
  <c r="G2613" i="12"/>
  <c r="F2613" i="12"/>
  <c r="E2613" i="12"/>
  <c r="D2613" i="12"/>
  <c r="C2613" i="12"/>
  <c r="G2612" i="12"/>
  <c r="F2612" i="12"/>
  <c r="E2612" i="12"/>
  <c r="D2612" i="12"/>
  <c r="C2612" i="12"/>
  <c r="G2611" i="12"/>
  <c r="F2611" i="12"/>
  <c r="E2611" i="12"/>
  <c r="D2611" i="12"/>
  <c r="C2611" i="12"/>
  <c r="G2610" i="12"/>
  <c r="F2610" i="12"/>
  <c r="E2610" i="12"/>
  <c r="D2610" i="12"/>
  <c r="C2610" i="12"/>
  <c r="G2609" i="12"/>
  <c r="F2609" i="12"/>
  <c r="E2609" i="12"/>
  <c r="D2609" i="12"/>
  <c r="C2609" i="12"/>
  <c r="G2608" i="12"/>
  <c r="F2608" i="12"/>
  <c r="E2608" i="12"/>
  <c r="D2608" i="12"/>
  <c r="C2608" i="12"/>
  <c r="G2607" i="12"/>
  <c r="F2607" i="12"/>
  <c r="E2607" i="12"/>
  <c r="D2607" i="12"/>
  <c r="C2607" i="12"/>
  <c r="G2606" i="12"/>
  <c r="F2606" i="12"/>
  <c r="E2606" i="12"/>
  <c r="D2606" i="12"/>
  <c r="C2606" i="12"/>
  <c r="G2605" i="12"/>
  <c r="F2605" i="12"/>
  <c r="E2605" i="12"/>
  <c r="D2605" i="12"/>
  <c r="C2605" i="12"/>
  <c r="G2604" i="12"/>
  <c r="F2604" i="12"/>
  <c r="E2604" i="12"/>
  <c r="D2604" i="12"/>
  <c r="C2604" i="12"/>
  <c r="G2603" i="12"/>
  <c r="F2603" i="12"/>
  <c r="E2603" i="12"/>
  <c r="D2603" i="12"/>
  <c r="C2603" i="12"/>
  <c r="G2602" i="12"/>
  <c r="F2602" i="12"/>
  <c r="E2602" i="12"/>
  <c r="D2602" i="12"/>
  <c r="C2602" i="12"/>
  <c r="G2601" i="12"/>
  <c r="F2601" i="12"/>
  <c r="E2601" i="12"/>
  <c r="D2601" i="12"/>
  <c r="C2601" i="12"/>
  <c r="G2600" i="12"/>
  <c r="F2600" i="12"/>
  <c r="E2600" i="12"/>
  <c r="H2600" i="12" s="1"/>
  <c r="D2600" i="12"/>
  <c r="C2600" i="12"/>
  <c r="G2599" i="12"/>
  <c r="F2599" i="12"/>
  <c r="E2599" i="12"/>
  <c r="D2599" i="12"/>
  <c r="C2599" i="12"/>
  <c r="H2598" i="12"/>
  <c r="G2598" i="12"/>
  <c r="F2598" i="12"/>
  <c r="E2598" i="12"/>
  <c r="D2598" i="12"/>
  <c r="C2598" i="12"/>
  <c r="G2597" i="12"/>
  <c r="F2597" i="12"/>
  <c r="E2597" i="12"/>
  <c r="D2597" i="12"/>
  <c r="C2597" i="12"/>
  <c r="G2596" i="12"/>
  <c r="F2596" i="12"/>
  <c r="E2596" i="12"/>
  <c r="D2596" i="12"/>
  <c r="H2596" i="12" s="1"/>
  <c r="C2596" i="12"/>
  <c r="G2595" i="12"/>
  <c r="F2595" i="12"/>
  <c r="E2595" i="12"/>
  <c r="D2595" i="12"/>
  <c r="C2595" i="12"/>
  <c r="G2594" i="12"/>
  <c r="F2594" i="12"/>
  <c r="E2594" i="12"/>
  <c r="D2594" i="12"/>
  <c r="C2594" i="12"/>
  <c r="G2593" i="12"/>
  <c r="F2593" i="12"/>
  <c r="E2593" i="12"/>
  <c r="D2593" i="12"/>
  <c r="C2593" i="12"/>
  <c r="G2592" i="12"/>
  <c r="F2592" i="12"/>
  <c r="E2592" i="12"/>
  <c r="D2592" i="12"/>
  <c r="C2592" i="12"/>
  <c r="G2591" i="12"/>
  <c r="F2591" i="12"/>
  <c r="E2591" i="12"/>
  <c r="D2591" i="12"/>
  <c r="C2591" i="12"/>
  <c r="G2590" i="12"/>
  <c r="F2590" i="12"/>
  <c r="E2590" i="12"/>
  <c r="D2590" i="12"/>
  <c r="C2590" i="12"/>
  <c r="G2589" i="12"/>
  <c r="F2589" i="12"/>
  <c r="E2589" i="12"/>
  <c r="H2589" i="12" s="1"/>
  <c r="D2589" i="12"/>
  <c r="C2589" i="12"/>
  <c r="G2588" i="12"/>
  <c r="F2588" i="12"/>
  <c r="E2588" i="12"/>
  <c r="D2588" i="12"/>
  <c r="C2588" i="12"/>
  <c r="G2587" i="12"/>
  <c r="F2587" i="12"/>
  <c r="E2587" i="12"/>
  <c r="D2587" i="12"/>
  <c r="C2587" i="12"/>
  <c r="G2586" i="12"/>
  <c r="F2586" i="12"/>
  <c r="E2586" i="12"/>
  <c r="D2586" i="12"/>
  <c r="C2586" i="12"/>
  <c r="G2585" i="12"/>
  <c r="F2585" i="12"/>
  <c r="E2585" i="12"/>
  <c r="D2585" i="12"/>
  <c r="C2585" i="12"/>
  <c r="G2584" i="12"/>
  <c r="F2584" i="12"/>
  <c r="E2584" i="12"/>
  <c r="D2584" i="12"/>
  <c r="C2584" i="12"/>
  <c r="G2583" i="12"/>
  <c r="F2583" i="12"/>
  <c r="E2583" i="12"/>
  <c r="D2583" i="12"/>
  <c r="C2583" i="12"/>
  <c r="G2582" i="12"/>
  <c r="F2582" i="12"/>
  <c r="E2582" i="12"/>
  <c r="D2582" i="12"/>
  <c r="C2582" i="12"/>
  <c r="G2581" i="12"/>
  <c r="F2581" i="12"/>
  <c r="E2581" i="12"/>
  <c r="D2581" i="12"/>
  <c r="C2581" i="12"/>
  <c r="G2580" i="12"/>
  <c r="F2580" i="12"/>
  <c r="E2580" i="12"/>
  <c r="D2580" i="12"/>
  <c r="C2580" i="12"/>
  <c r="G2579" i="12"/>
  <c r="F2579" i="12"/>
  <c r="E2579" i="12"/>
  <c r="D2579" i="12"/>
  <c r="C2579" i="12"/>
  <c r="G2578" i="12"/>
  <c r="F2578" i="12"/>
  <c r="E2578" i="12"/>
  <c r="D2578" i="12"/>
  <c r="C2578" i="12"/>
  <c r="G2577" i="12"/>
  <c r="F2577" i="12"/>
  <c r="E2577" i="12"/>
  <c r="H2577" i="12" s="1"/>
  <c r="D2577" i="12"/>
  <c r="C2577" i="12"/>
  <c r="G2576" i="12"/>
  <c r="F2576" i="12"/>
  <c r="E2576" i="12"/>
  <c r="D2576" i="12"/>
  <c r="C2576" i="12"/>
  <c r="G2575" i="12"/>
  <c r="F2575" i="12"/>
  <c r="E2575" i="12"/>
  <c r="D2575" i="12"/>
  <c r="C2575" i="12"/>
  <c r="G2574" i="12"/>
  <c r="F2574" i="12"/>
  <c r="E2574" i="12"/>
  <c r="D2574" i="12"/>
  <c r="C2574" i="12"/>
  <c r="G2573" i="12"/>
  <c r="F2573" i="12"/>
  <c r="E2573" i="12"/>
  <c r="D2573" i="12"/>
  <c r="C2573" i="12"/>
  <c r="G2572" i="12"/>
  <c r="F2572" i="12"/>
  <c r="E2572" i="12"/>
  <c r="D2572" i="12"/>
  <c r="C2572" i="12"/>
  <c r="G2571" i="12"/>
  <c r="F2571" i="12"/>
  <c r="E2571" i="12"/>
  <c r="D2571" i="12"/>
  <c r="C2571" i="12"/>
  <c r="G2570" i="12"/>
  <c r="F2570" i="12"/>
  <c r="E2570" i="12"/>
  <c r="D2570" i="12"/>
  <c r="C2570" i="12"/>
  <c r="G2569" i="12"/>
  <c r="F2569" i="12"/>
  <c r="E2569" i="12"/>
  <c r="D2569" i="12"/>
  <c r="C2569" i="12"/>
  <c r="G2568" i="12"/>
  <c r="F2568" i="12"/>
  <c r="E2568" i="12"/>
  <c r="D2568" i="12"/>
  <c r="C2568" i="12"/>
  <c r="G2567" i="12"/>
  <c r="F2567" i="12"/>
  <c r="E2567" i="12"/>
  <c r="D2567" i="12"/>
  <c r="C2567" i="12"/>
  <c r="G2566" i="12"/>
  <c r="F2566" i="12"/>
  <c r="E2566" i="12"/>
  <c r="D2566" i="12"/>
  <c r="C2566" i="12"/>
  <c r="G2565" i="12"/>
  <c r="F2565" i="12"/>
  <c r="E2565" i="12"/>
  <c r="D2565" i="12"/>
  <c r="C2565" i="12"/>
  <c r="G2564" i="12"/>
  <c r="F2564" i="12"/>
  <c r="E2564" i="12"/>
  <c r="D2564" i="12"/>
  <c r="C2564" i="12"/>
  <c r="G2563" i="12"/>
  <c r="F2563" i="12"/>
  <c r="E2563" i="12"/>
  <c r="D2563" i="12"/>
  <c r="C2563" i="12"/>
  <c r="G2562" i="12"/>
  <c r="F2562" i="12"/>
  <c r="E2562" i="12"/>
  <c r="D2562" i="12"/>
  <c r="C2562" i="12"/>
  <c r="G2561" i="12"/>
  <c r="F2561" i="12"/>
  <c r="E2561" i="12"/>
  <c r="D2561" i="12"/>
  <c r="C2561" i="12"/>
  <c r="G2560" i="12"/>
  <c r="F2560" i="12"/>
  <c r="E2560" i="12"/>
  <c r="D2560" i="12"/>
  <c r="C2560" i="12"/>
  <c r="G2559" i="12"/>
  <c r="F2559" i="12"/>
  <c r="E2559" i="12"/>
  <c r="D2559" i="12"/>
  <c r="C2559" i="12"/>
  <c r="G2558" i="12"/>
  <c r="F2558" i="12"/>
  <c r="E2558" i="12"/>
  <c r="D2558" i="12"/>
  <c r="C2558" i="12"/>
  <c r="G2557" i="12"/>
  <c r="F2557" i="12"/>
  <c r="E2557" i="12"/>
  <c r="D2557" i="12"/>
  <c r="C2557" i="12"/>
  <c r="G2556" i="12"/>
  <c r="F2556" i="12"/>
  <c r="E2556" i="12"/>
  <c r="D2556" i="12"/>
  <c r="C2556" i="12"/>
  <c r="G2555" i="12"/>
  <c r="F2555" i="12"/>
  <c r="E2555" i="12"/>
  <c r="D2555" i="12"/>
  <c r="C2555" i="12"/>
  <c r="G2554" i="12"/>
  <c r="F2554" i="12"/>
  <c r="E2554" i="12"/>
  <c r="D2554" i="12"/>
  <c r="C2554" i="12"/>
  <c r="G2553" i="12"/>
  <c r="F2553" i="12"/>
  <c r="E2553" i="12"/>
  <c r="D2553" i="12"/>
  <c r="C2553" i="12"/>
  <c r="G2552" i="12"/>
  <c r="F2552" i="12"/>
  <c r="E2552" i="12"/>
  <c r="D2552" i="12"/>
  <c r="C2552" i="12"/>
  <c r="G2551" i="12"/>
  <c r="F2551" i="12"/>
  <c r="E2551" i="12"/>
  <c r="D2551" i="12"/>
  <c r="C2551" i="12"/>
  <c r="G2550" i="12"/>
  <c r="F2550" i="12"/>
  <c r="E2550" i="12"/>
  <c r="D2550" i="12"/>
  <c r="C2550" i="12"/>
  <c r="G2549" i="12"/>
  <c r="F2549" i="12"/>
  <c r="E2549" i="12"/>
  <c r="D2549" i="12"/>
  <c r="C2549" i="12"/>
  <c r="G2548" i="12"/>
  <c r="F2548" i="12"/>
  <c r="E2548" i="12"/>
  <c r="D2548" i="12"/>
  <c r="C2548" i="12"/>
  <c r="G2547" i="12"/>
  <c r="F2547" i="12"/>
  <c r="E2547" i="12"/>
  <c r="D2547" i="12"/>
  <c r="C2547" i="12"/>
  <c r="G2546" i="12"/>
  <c r="F2546" i="12"/>
  <c r="E2546" i="12"/>
  <c r="D2546" i="12"/>
  <c r="C2546" i="12"/>
  <c r="G2545" i="12"/>
  <c r="F2545" i="12"/>
  <c r="E2545" i="12"/>
  <c r="D2545" i="12"/>
  <c r="C2545" i="12"/>
  <c r="G2544" i="12"/>
  <c r="F2544" i="12"/>
  <c r="E2544" i="12"/>
  <c r="D2544" i="12"/>
  <c r="C2544" i="12"/>
  <c r="G2543" i="12"/>
  <c r="F2543" i="12"/>
  <c r="E2543" i="12"/>
  <c r="D2543" i="12"/>
  <c r="C2543" i="12"/>
  <c r="G2542" i="12"/>
  <c r="F2542" i="12"/>
  <c r="E2542" i="12"/>
  <c r="D2542" i="12"/>
  <c r="C2542" i="12"/>
  <c r="G2541" i="12"/>
  <c r="F2541" i="12"/>
  <c r="E2541" i="12"/>
  <c r="D2541" i="12"/>
  <c r="C2541" i="12"/>
  <c r="G2540" i="12"/>
  <c r="F2540" i="12"/>
  <c r="E2540" i="12"/>
  <c r="D2540" i="12"/>
  <c r="C2540" i="12"/>
  <c r="G2539" i="12"/>
  <c r="F2539" i="12"/>
  <c r="E2539" i="12"/>
  <c r="D2539" i="12"/>
  <c r="C2539" i="12"/>
  <c r="G2538" i="12"/>
  <c r="F2538" i="12"/>
  <c r="E2538" i="12"/>
  <c r="D2538" i="12"/>
  <c r="C2538" i="12"/>
  <c r="G2537" i="12"/>
  <c r="F2537" i="12"/>
  <c r="E2537" i="12"/>
  <c r="D2537" i="12"/>
  <c r="C2537" i="12"/>
  <c r="G2536" i="12"/>
  <c r="F2536" i="12"/>
  <c r="E2536" i="12"/>
  <c r="D2536" i="12"/>
  <c r="C2536" i="12"/>
  <c r="G2535" i="12"/>
  <c r="F2535" i="12"/>
  <c r="E2535" i="12"/>
  <c r="D2535" i="12"/>
  <c r="C2535" i="12"/>
  <c r="G2534" i="12"/>
  <c r="F2534" i="12"/>
  <c r="E2534" i="12"/>
  <c r="D2534" i="12"/>
  <c r="C2534" i="12"/>
  <c r="G2533" i="12"/>
  <c r="F2533" i="12"/>
  <c r="E2533" i="12"/>
  <c r="D2533" i="12"/>
  <c r="C2533" i="12"/>
  <c r="G2532" i="12"/>
  <c r="F2532" i="12"/>
  <c r="E2532" i="12"/>
  <c r="D2532" i="12"/>
  <c r="C2532" i="12"/>
  <c r="G2531" i="12"/>
  <c r="F2531" i="12"/>
  <c r="E2531" i="12"/>
  <c r="D2531" i="12"/>
  <c r="C2531" i="12"/>
  <c r="G2530" i="12"/>
  <c r="D2530" i="12"/>
  <c r="C2530" i="12"/>
  <c r="G2529" i="12"/>
  <c r="F2529" i="12"/>
  <c r="E2529" i="12"/>
  <c r="D2529" i="12"/>
  <c r="C2529" i="12"/>
  <c r="G2528" i="12"/>
  <c r="F2528" i="12"/>
  <c r="E2528" i="12"/>
  <c r="D2528" i="12"/>
  <c r="C2528" i="12"/>
  <c r="G2527" i="12"/>
  <c r="E2527" i="12"/>
  <c r="D2527" i="12"/>
  <c r="C2527" i="12"/>
  <c r="G2526" i="12"/>
  <c r="F2526" i="12"/>
  <c r="E2526" i="12"/>
  <c r="D2526" i="12"/>
  <c r="C2526" i="12"/>
  <c r="G2525" i="12"/>
  <c r="H2525" i="12" s="1"/>
  <c r="C2525" i="12"/>
  <c r="W5" i="4" l="1"/>
  <c r="M5" i="4" s="1"/>
  <c r="W17" i="4"/>
  <c r="E9" i="4"/>
  <c r="E10" i="4" s="1"/>
  <c r="E11" i="4" s="1"/>
  <c r="E12" i="4" s="1"/>
  <c r="E13" i="4" s="1"/>
  <c r="F13" i="4" s="1"/>
  <c r="F8" i="4"/>
  <c r="T7" i="4"/>
  <c r="W6" i="4"/>
  <c r="T135" i="4"/>
  <c r="W134" i="4"/>
  <c r="E14" i="4"/>
  <c r="E15" i="4" s="1"/>
  <c r="F9" i="4"/>
  <c r="F6" i="4"/>
  <c r="G6" i="4" s="1"/>
  <c r="G7" i="4" s="1"/>
  <c r="G8" i="4" s="1"/>
  <c r="F10" i="4"/>
  <c r="J2726" i="12"/>
  <c r="I2726" i="12"/>
  <c r="H3239" i="12"/>
  <c r="H3247" i="12"/>
  <c r="H3253" i="12"/>
  <c r="H3256" i="12"/>
  <c r="H3370" i="12"/>
  <c r="H3394" i="12"/>
  <c r="J3394" i="12" s="1"/>
  <c r="H3442" i="12"/>
  <c r="J3442" i="12" s="1"/>
  <c r="H3456" i="12"/>
  <c r="H3514" i="12"/>
  <c r="J3514" i="12" s="1"/>
  <c r="H3522" i="12"/>
  <c r="I3522" i="12" s="1"/>
  <c r="H3530" i="12"/>
  <c r="I3530" i="12" s="1"/>
  <c r="H3538" i="12"/>
  <c r="J3538" i="12" s="1"/>
  <c r="H3584" i="12"/>
  <c r="H3592" i="12"/>
  <c r="I3592" i="12" s="1"/>
  <c r="H3610" i="12"/>
  <c r="H3661" i="12"/>
  <c r="H3666" i="12"/>
  <c r="J3666" i="12" s="1"/>
  <c r="H3713" i="12"/>
  <c r="H3945" i="12"/>
  <c r="H3971" i="12"/>
  <c r="H2583" i="12"/>
  <c r="H2586" i="12"/>
  <c r="I2586" i="12" s="1"/>
  <c r="H2610" i="12"/>
  <c r="H2613" i="12"/>
  <c r="H2640" i="12"/>
  <c r="H2647" i="12"/>
  <c r="H2692" i="12"/>
  <c r="H2764" i="12"/>
  <c r="H2833" i="12"/>
  <c r="H2846" i="12"/>
  <c r="I2846" i="12" s="1"/>
  <c r="H2867" i="12"/>
  <c r="H2895" i="12"/>
  <c r="H2897" i="12"/>
  <c r="H2917" i="12"/>
  <c r="H2925" i="12"/>
  <c r="H2939" i="12"/>
  <c r="H2961" i="12"/>
  <c r="H3030" i="12"/>
  <c r="J3030" i="12" s="1"/>
  <c r="H3038" i="12"/>
  <c r="H3049" i="12"/>
  <c r="H3057" i="12"/>
  <c r="H3081" i="12"/>
  <c r="H3139" i="12"/>
  <c r="H3166" i="12"/>
  <c r="H3188" i="12"/>
  <c r="H3200" i="12"/>
  <c r="I3200" i="12" s="1"/>
  <c r="H3380" i="12"/>
  <c r="H3383" i="12"/>
  <c r="H3423" i="12"/>
  <c r="H3428" i="12"/>
  <c r="H3450" i="12"/>
  <c r="J3450" i="12" s="1"/>
  <c r="H3453" i="12"/>
  <c r="H3576" i="12"/>
  <c r="H3612" i="12"/>
  <c r="J3612" i="12" s="1"/>
  <c r="H3616" i="12"/>
  <c r="H3633" i="12"/>
  <c r="H3663" i="12"/>
  <c r="H3671" i="12"/>
  <c r="H3674" i="12"/>
  <c r="J3674" i="12" s="1"/>
  <c r="H3677" i="12"/>
  <c r="H3701" i="12"/>
  <c r="J3705" i="12"/>
  <c r="H3719" i="12"/>
  <c r="H3755" i="12"/>
  <c r="H3760" i="12"/>
  <c r="H3763" i="12"/>
  <c r="H3768" i="12"/>
  <c r="H3773" i="12"/>
  <c r="H3781" i="12"/>
  <c r="H3789" i="12"/>
  <c r="I3789" i="12" s="1"/>
  <c r="H2621" i="12"/>
  <c r="J2621" i="12" s="1"/>
  <c r="H2725" i="12"/>
  <c r="J2725" i="12" s="1"/>
  <c r="H2914" i="12"/>
  <c r="H3041" i="12"/>
  <c r="H3046" i="12"/>
  <c r="H3118" i="12"/>
  <c r="J3568" i="12"/>
  <c r="H2548" i="12"/>
  <c r="H2556" i="12"/>
  <c r="H2564" i="12"/>
  <c r="H2588" i="12"/>
  <c r="H2620" i="12"/>
  <c r="H2634" i="12"/>
  <c r="H2642" i="12"/>
  <c r="H2679" i="12"/>
  <c r="J2679" i="12" s="1"/>
  <c r="H2710" i="12"/>
  <c r="H2722" i="12"/>
  <c r="H2840" i="12"/>
  <c r="H2848" i="12"/>
  <c r="H2862" i="12"/>
  <c r="H2913" i="12"/>
  <c r="H2933" i="12"/>
  <c r="H2941" i="12"/>
  <c r="I2941" i="12" s="1"/>
  <c r="H2955" i="12"/>
  <c r="H3016" i="12"/>
  <c r="H3027" i="12"/>
  <c r="H3045" i="12"/>
  <c r="H3115" i="12"/>
  <c r="H3125" i="12"/>
  <c r="H3168" i="12"/>
  <c r="H3171" i="12"/>
  <c r="J3171" i="12" s="1"/>
  <c r="H3174" i="12"/>
  <c r="H3355" i="12"/>
  <c r="H3438" i="12"/>
  <c r="H3441" i="12"/>
  <c r="H3502" i="12"/>
  <c r="H3507" i="12"/>
  <c r="H3606" i="12"/>
  <c r="H3652" i="12"/>
  <c r="J3652" i="12" s="1"/>
  <c r="H3657" i="12"/>
  <c r="H3665" i="12"/>
  <c r="H3695" i="12"/>
  <c r="H3703" i="12"/>
  <c r="H3706" i="12"/>
  <c r="J3706" i="12" s="1"/>
  <c r="H3709" i="12"/>
  <c r="H3734" i="12"/>
  <c r="H3737" i="12"/>
  <c r="J3737" i="12" s="1"/>
  <c r="H3772" i="12"/>
  <c r="H3780" i="12"/>
  <c r="H3788" i="12"/>
  <c r="H3796" i="12"/>
  <c r="H3799" i="12"/>
  <c r="H3860" i="12"/>
  <c r="H3868" i="12"/>
  <c r="H3876" i="12"/>
  <c r="I3876" i="12" s="1"/>
  <c r="H3884" i="12"/>
  <c r="H3892" i="12"/>
  <c r="H3895" i="12"/>
  <c r="H3900" i="12"/>
  <c r="H2705" i="12"/>
  <c r="J2705" i="12" s="1"/>
  <c r="H2814" i="12"/>
  <c r="H2822" i="12"/>
  <c r="H2930" i="12"/>
  <c r="J2930" i="12" s="1"/>
  <c r="H3062" i="12"/>
  <c r="H3107" i="12"/>
  <c r="H3157" i="12"/>
  <c r="H3403" i="12"/>
  <c r="H3406" i="12"/>
  <c r="H3411" i="12"/>
  <c r="H3414" i="12"/>
  <c r="H3419" i="12"/>
  <c r="J3419" i="12" s="1"/>
  <c r="H3427" i="12"/>
  <c r="H3457" i="12"/>
  <c r="H3462" i="12"/>
  <c r="H3470" i="12"/>
  <c r="H3478" i="12"/>
  <c r="H3488" i="12"/>
  <c r="I3488" i="12" s="1"/>
  <c r="H3496" i="12"/>
  <c r="H3499" i="12"/>
  <c r="I3499" i="12" s="1"/>
  <c r="H3543" i="12"/>
  <c r="H3551" i="12"/>
  <c r="H3559" i="12"/>
  <c r="H3561" i="12"/>
  <c r="J3561" i="12" s="1"/>
  <c r="H3569" i="12"/>
  <c r="J3569" i="12" s="1"/>
  <c r="H3572" i="12"/>
  <c r="H3588" i="12"/>
  <c r="H3598" i="12"/>
  <c r="J3598" i="12" s="1"/>
  <c r="H3649" i="12"/>
  <c r="H2531" i="12"/>
  <c r="H2539" i="12"/>
  <c r="H2547" i="12"/>
  <c r="H2555" i="12"/>
  <c r="H2563" i="12"/>
  <c r="H2571" i="12"/>
  <c r="H2574" i="12"/>
  <c r="J2574" i="12" s="1"/>
  <c r="H2606" i="12"/>
  <c r="H2622" i="12"/>
  <c r="H2627" i="12"/>
  <c r="H2660" i="12"/>
  <c r="H2668" i="12"/>
  <c r="H2670" i="12"/>
  <c r="H2680" i="12"/>
  <c r="H2701" i="12"/>
  <c r="J2701" i="12" s="1"/>
  <c r="H2712" i="12"/>
  <c r="H2856" i="12"/>
  <c r="H2871" i="12"/>
  <c r="H2894" i="12"/>
  <c r="H2907" i="12"/>
  <c r="H2929" i="12"/>
  <c r="H2949" i="12"/>
  <c r="H2957" i="12"/>
  <c r="J2957" i="12" s="1"/>
  <c r="H3061" i="12"/>
  <c r="H3069" i="12"/>
  <c r="H3154" i="12"/>
  <c r="H3159" i="12"/>
  <c r="H3162" i="12"/>
  <c r="H3176" i="12"/>
  <c r="H3184" i="12"/>
  <c r="H3189" i="12"/>
  <c r="J3189" i="12" s="1"/>
  <c r="H3196" i="12"/>
  <c r="H3349" i="12"/>
  <c r="H3357" i="12"/>
  <c r="H3400" i="12"/>
  <c r="J3400" i="12" s="1"/>
  <c r="H3640" i="12"/>
  <c r="J3640" i="12" s="1"/>
  <c r="H3684" i="12"/>
  <c r="H3820" i="12"/>
  <c r="H3847" i="12"/>
  <c r="H3870" i="12"/>
  <c r="H3873" i="12"/>
  <c r="H3957" i="12"/>
  <c r="H2617" i="12"/>
  <c r="J2617" i="12" s="1"/>
  <c r="H2672" i="12"/>
  <c r="H2675" i="12"/>
  <c r="H2718" i="12"/>
  <c r="H2771" i="12"/>
  <c r="I2771" i="12" s="1"/>
  <c r="H2779" i="12"/>
  <c r="H2784" i="12"/>
  <c r="H2787" i="12"/>
  <c r="H2792" i="12"/>
  <c r="H2795" i="12"/>
  <c r="H2800" i="12"/>
  <c r="H2808" i="12"/>
  <c r="H2853" i="12"/>
  <c r="J2853" i="12" s="1"/>
  <c r="H2858" i="12"/>
  <c r="H2861" i="12"/>
  <c r="H2886" i="12"/>
  <c r="H2891" i="12"/>
  <c r="H2926" i="12"/>
  <c r="H2946" i="12"/>
  <c r="H2951" i="12"/>
  <c r="H2954" i="12"/>
  <c r="J2954" i="12" s="1"/>
  <c r="H2968" i="12"/>
  <c r="H2990" i="12"/>
  <c r="H3006" i="12"/>
  <c r="H3024" i="12"/>
  <c r="H3031" i="12"/>
  <c r="H3039" i="12"/>
  <c r="H3058" i="12"/>
  <c r="H3085" i="12"/>
  <c r="J3085" i="12" s="1"/>
  <c r="H3181" i="12"/>
  <c r="H3201" i="12"/>
  <c r="I3201" i="12" s="1"/>
  <c r="H3206" i="12"/>
  <c r="H3209" i="12"/>
  <c r="J3209" i="12" s="1"/>
  <c r="H3214" i="12"/>
  <c r="H3217" i="12"/>
  <c r="J3217" i="12" s="1"/>
  <c r="H3222" i="12"/>
  <c r="H3225" i="12"/>
  <c r="J3225" i="12" s="1"/>
  <c r="H3263" i="12"/>
  <c r="H3266" i="12"/>
  <c r="J3266" i="12" s="1"/>
  <c r="H3271" i="12"/>
  <c r="H3274" i="12"/>
  <c r="J3274" i="12" s="1"/>
  <c r="H3279" i="12"/>
  <c r="H3282" i="12"/>
  <c r="J3282" i="12" s="1"/>
  <c r="H3287" i="12"/>
  <c r="H3290" i="12"/>
  <c r="J3290" i="12" s="1"/>
  <c r="H3295" i="12"/>
  <c r="H3298" i="12"/>
  <c r="I3298" i="12" s="1"/>
  <c r="H3303" i="12"/>
  <c r="H3306" i="12"/>
  <c r="H3311" i="12"/>
  <c r="H3314" i="12"/>
  <c r="J3314" i="12" s="1"/>
  <c r="H3319" i="12"/>
  <c r="H3322" i="12"/>
  <c r="J3322" i="12" s="1"/>
  <c r="H3327" i="12"/>
  <c r="H3330" i="12"/>
  <c r="J3330" i="12" s="1"/>
  <c r="H3335" i="12"/>
  <c r="H3338" i="12"/>
  <c r="J3338" i="12" s="1"/>
  <c r="H3341" i="12"/>
  <c r="H3397" i="12"/>
  <c r="H3405" i="12"/>
  <c r="H3590" i="12"/>
  <c r="J3590" i="12" s="1"/>
  <c r="H3629" i="12"/>
  <c r="H3634" i="12"/>
  <c r="H3681" i="12"/>
  <c r="H3806" i="12"/>
  <c r="H3951" i="12"/>
  <c r="H3954" i="12"/>
  <c r="J3954" i="12" s="1"/>
  <c r="H2581" i="12"/>
  <c r="H2624" i="12"/>
  <c r="I2624" i="12" s="1"/>
  <c r="H2628" i="12"/>
  <c r="H2630" i="12"/>
  <c r="H2638" i="12"/>
  <c r="H2651" i="12"/>
  <c r="H2706" i="12"/>
  <c r="H2768" i="12"/>
  <c r="H2773" i="12"/>
  <c r="H2776" i="12"/>
  <c r="J2776" i="12" s="1"/>
  <c r="H2852" i="12"/>
  <c r="H2873" i="12"/>
  <c r="J2873" i="12" s="1"/>
  <c r="H2882" i="12"/>
  <c r="H2901" i="12"/>
  <c r="H2909" i="12"/>
  <c r="H2923" i="12"/>
  <c r="H2945" i="12"/>
  <c r="H2965" i="12"/>
  <c r="J2965" i="12" s="1"/>
  <c r="H3036" i="12"/>
  <c r="H3055" i="12"/>
  <c r="H3100" i="12"/>
  <c r="H3103" i="12"/>
  <c r="H3114" i="12"/>
  <c r="H3134" i="12"/>
  <c r="H3142" i="12"/>
  <c r="H3145" i="12"/>
  <c r="I3145" i="12" s="1"/>
  <c r="H3180" i="12"/>
  <c r="H3346" i="12"/>
  <c r="J3346" i="12" s="1"/>
  <c r="H3376" i="12"/>
  <c r="H3386" i="12"/>
  <c r="H3445" i="12"/>
  <c r="H3595" i="12"/>
  <c r="H3631" i="12"/>
  <c r="H3639" i="12"/>
  <c r="J3639" i="12" s="1"/>
  <c r="H3642" i="12"/>
  <c r="H3645" i="12"/>
  <c r="H3669" i="12"/>
  <c r="H3724" i="12"/>
  <c r="H3727" i="12"/>
  <c r="H3730" i="12"/>
  <c r="H3809" i="12"/>
  <c r="H3814" i="12"/>
  <c r="J3814" i="12" s="1"/>
  <c r="H3830" i="12"/>
  <c r="H3838" i="12"/>
  <c r="H3846" i="12"/>
  <c r="H3851" i="12"/>
  <c r="H3859" i="12"/>
  <c r="H3937" i="12"/>
  <c r="H3959" i="12"/>
  <c r="J2870" i="12"/>
  <c r="I2870" i="12"/>
  <c r="J3150" i="12"/>
  <c r="I3150" i="12"/>
  <c r="J3584" i="12"/>
  <c r="I3584" i="12"/>
  <c r="J3945" i="12"/>
  <c r="I3945" i="12"/>
  <c r="I2613" i="12"/>
  <c r="J2764" i="12"/>
  <c r="I2764" i="12"/>
  <c r="J2867" i="12"/>
  <c r="I2867" i="12"/>
  <c r="I2895" i="12"/>
  <c r="J2897" i="12"/>
  <c r="I2897" i="12"/>
  <c r="J2917" i="12"/>
  <c r="I2917" i="12"/>
  <c r="J2925" i="12"/>
  <c r="I2925" i="12"/>
  <c r="J2961" i="12"/>
  <c r="I2961" i="12"/>
  <c r="J3038" i="12"/>
  <c r="I3038" i="12"/>
  <c r="J3049" i="12"/>
  <c r="I3049" i="12"/>
  <c r="J3057" i="12"/>
  <c r="I3057" i="12"/>
  <c r="I3166" i="12"/>
  <c r="J3188" i="12"/>
  <c r="I3188" i="12"/>
  <c r="J3423" i="12"/>
  <c r="I3423" i="12"/>
  <c r="I3453" i="12"/>
  <c r="J3576" i="12"/>
  <c r="I3576" i="12"/>
  <c r="I3616" i="12"/>
  <c r="J3633" i="12"/>
  <c r="I3633" i="12"/>
  <c r="I3677" i="12"/>
  <c r="J3701" i="12"/>
  <c r="I3701" i="12"/>
  <c r="I3719" i="12"/>
  <c r="I2962" i="12"/>
  <c r="J2637" i="12"/>
  <c r="I2637" i="12"/>
  <c r="I2645" i="12"/>
  <c r="J2713" i="12"/>
  <c r="I2713" i="12"/>
  <c r="I2914" i="12"/>
  <c r="J2922" i="12"/>
  <c r="I2922" i="12"/>
  <c r="J2958" i="12"/>
  <c r="I2958" i="12"/>
  <c r="J3019" i="12"/>
  <c r="I3019" i="12"/>
  <c r="J3035" i="12"/>
  <c r="I3035" i="12"/>
  <c r="J3041" i="12"/>
  <c r="I3041" i="12"/>
  <c r="I3046" i="12"/>
  <c r="J3054" i="12"/>
  <c r="I3054" i="12"/>
  <c r="J3118" i="12"/>
  <c r="I3118" i="12"/>
  <c r="I3131" i="12"/>
  <c r="J3185" i="12"/>
  <c r="I3185" i="12"/>
  <c r="I3193" i="12"/>
  <c r="J3195" i="12"/>
  <c r="I3195" i="12"/>
  <c r="J3353" i="12"/>
  <c r="I3353" i="12"/>
  <c r="J3401" i="12"/>
  <c r="I3401" i="12"/>
  <c r="J3693" i="12"/>
  <c r="I3693" i="12"/>
  <c r="J3744" i="12"/>
  <c r="I3744" i="12"/>
  <c r="J3752" i="12"/>
  <c r="I3752" i="12"/>
  <c r="I3802" i="12"/>
  <c r="J2695" i="12"/>
  <c r="I2695" i="12"/>
  <c r="I2879" i="12"/>
  <c r="J3661" i="12"/>
  <c r="I3661" i="12"/>
  <c r="I3971" i="12"/>
  <c r="J2588" i="12"/>
  <c r="I2588" i="12"/>
  <c r="J2620" i="12"/>
  <c r="I2620" i="12"/>
  <c r="I2634" i="12"/>
  <c r="J2642" i="12"/>
  <c r="I2642" i="12"/>
  <c r="I2710" i="12"/>
  <c r="J2722" i="12"/>
  <c r="I2722" i="12"/>
  <c r="J2840" i="12"/>
  <c r="I2840" i="12"/>
  <c r="J2848" i="12"/>
  <c r="I2848" i="12"/>
  <c r="I2913" i="12"/>
  <c r="J2933" i="12"/>
  <c r="I2933" i="12"/>
  <c r="J3016" i="12"/>
  <c r="I3016" i="12"/>
  <c r="I3027" i="12"/>
  <c r="J3045" i="12"/>
  <c r="I3045" i="12"/>
  <c r="J3115" i="12"/>
  <c r="I3115" i="12"/>
  <c r="J3125" i="12"/>
  <c r="I3125" i="12"/>
  <c r="J3174" i="12"/>
  <c r="I3174" i="12"/>
  <c r="J3441" i="12"/>
  <c r="I3441" i="12"/>
  <c r="J3507" i="12"/>
  <c r="I3507" i="12"/>
  <c r="I3606" i="12"/>
  <c r="J3657" i="12"/>
  <c r="I3657" i="12"/>
  <c r="J3665" i="12"/>
  <c r="I3665" i="12"/>
  <c r="J3709" i="12"/>
  <c r="I3709" i="12"/>
  <c r="J3734" i="12"/>
  <c r="I3734" i="12"/>
  <c r="I3860" i="12"/>
  <c r="J3868" i="12"/>
  <c r="I3868" i="12"/>
  <c r="J2656" i="12"/>
  <c r="I2656" i="12"/>
  <c r="I2942" i="12"/>
  <c r="J3456" i="12"/>
  <c r="I3456" i="12"/>
  <c r="J3610" i="12"/>
  <c r="I3610" i="12"/>
  <c r="J2691" i="12"/>
  <c r="I2691" i="12"/>
  <c r="J2763" i="12"/>
  <c r="I2763" i="12"/>
  <c r="I2837" i="12"/>
  <c r="J2845" i="12"/>
  <c r="I2845" i="12"/>
  <c r="J2874" i="12"/>
  <c r="I2874" i="12"/>
  <c r="J2910" i="12"/>
  <c r="I2910" i="12"/>
  <c r="J2938" i="12"/>
  <c r="I2938" i="12"/>
  <c r="J3042" i="12"/>
  <c r="I3042" i="12"/>
  <c r="J3062" i="12"/>
  <c r="I3062" i="12"/>
  <c r="J3077" i="12"/>
  <c r="I3077" i="12"/>
  <c r="J3107" i="12"/>
  <c r="I3107" i="12"/>
  <c r="J3157" i="12"/>
  <c r="I3157" i="12"/>
  <c r="J3366" i="12"/>
  <c r="I3366" i="12"/>
  <c r="J3427" i="12"/>
  <c r="I3427" i="12"/>
  <c r="J3457" i="12"/>
  <c r="I3457" i="12"/>
  <c r="J3499" i="12"/>
  <c r="I3572" i="12"/>
  <c r="J3588" i="12"/>
  <c r="I3588" i="12"/>
  <c r="I3649" i="12"/>
  <c r="J3818" i="12"/>
  <c r="I3818" i="12"/>
  <c r="I3905" i="12"/>
  <c r="I3933" i="12"/>
  <c r="I3949" i="12"/>
  <c r="I3960" i="12"/>
  <c r="J3967" i="12"/>
  <c r="I3967" i="12"/>
  <c r="J2898" i="12"/>
  <c r="I2898" i="12"/>
  <c r="J3177" i="12"/>
  <c r="I3177" i="12"/>
  <c r="I2606" i="12"/>
  <c r="J2670" i="12"/>
  <c r="I2670" i="12"/>
  <c r="J2856" i="12"/>
  <c r="I2856" i="12"/>
  <c r="I2864" i="12"/>
  <c r="I2871" i="12"/>
  <c r="J2894" i="12"/>
  <c r="I2894" i="12"/>
  <c r="J2929" i="12"/>
  <c r="I2929" i="12"/>
  <c r="J2949" i="12"/>
  <c r="I2949" i="12"/>
  <c r="J3061" i="12"/>
  <c r="I3061" i="12"/>
  <c r="J3069" i="12"/>
  <c r="I3069" i="12"/>
  <c r="J3117" i="12"/>
  <c r="I3117" i="12"/>
  <c r="J3154" i="12"/>
  <c r="I3154" i="12"/>
  <c r="J3162" i="12"/>
  <c r="I3162" i="12"/>
  <c r="J3196" i="12"/>
  <c r="I3196" i="12"/>
  <c r="J3349" i="12"/>
  <c r="I3349" i="12"/>
  <c r="J3357" i="12"/>
  <c r="I3357" i="12"/>
  <c r="J3637" i="12"/>
  <c r="I3637" i="12"/>
  <c r="J3689" i="12"/>
  <c r="I3689" i="12"/>
  <c r="I3697" i="12"/>
  <c r="J3722" i="12"/>
  <c r="I3722" i="12"/>
  <c r="I3957" i="12"/>
  <c r="I2906" i="12"/>
  <c r="J3370" i="12"/>
  <c r="I3370" i="12"/>
  <c r="J3713" i="12"/>
  <c r="I3713" i="12"/>
  <c r="I2675" i="12"/>
  <c r="I2718" i="12"/>
  <c r="J2771" i="12"/>
  <c r="J2861" i="12"/>
  <c r="I2861" i="12"/>
  <c r="J2891" i="12"/>
  <c r="I2891" i="12"/>
  <c r="J2926" i="12"/>
  <c r="I2926" i="12"/>
  <c r="J2946" i="12"/>
  <c r="I2946" i="12"/>
  <c r="J3024" i="12"/>
  <c r="I3024" i="12"/>
  <c r="J3031" i="12"/>
  <c r="I3031" i="12"/>
  <c r="I3039" i="12"/>
  <c r="J3058" i="12"/>
  <c r="I3058" i="12"/>
  <c r="J3181" i="12"/>
  <c r="I3181" i="12"/>
  <c r="I3341" i="12"/>
  <c r="I3397" i="12"/>
  <c r="J3629" i="12"/>
  <c r="I3629" i="12"/>
  <c r="J3681" i="12"/>
  <c r="I3681" i="12"/>
  <c r="J3806" i="12"/>
  <c r="I3806" i="12"/>
  <c r="J2687" i="12"/>
  <c r="I2687" i="12"/>
  <c r="J2767" i="12"/>
  <c r="I2767" i="12"/>
  <c r="J2849" i="12"/>
  <c r="I2849" i="12"/>
  <c r="J3108" i="12"/>
  <c r="I3108" i="12"/>
  <c r="J2581" i="12"/>
  <c r="I2581" i="12"/>
  <c r="J2630" i="12"/>
  <c r="I2630" i="12"/>
  <c r="J2638" i="12"/>
  <c r="I2638" i="12"/>
  <c r="J2651" i="12"/>
  <c r="I2651" i="12"/>
  <c r="J2706" i="12"/>
  <c r="I2706" i="12"/>
  <c r="J2768" i="12"/>
  <c r="I2768" i="12"/>
  <c r="J2852" i="12"/>
  <c r="I2852" i="12"/>
  <c r="J2882" i="12"/>
  <c r="I2882" i="12"/>
  <c r="J2901" i="12"/>
  <c r="I2901" i="12"/>
  <c r="J2909" i="12"/>
  <c r="I2909" i="12"/>
  <c r="J2945" i="12"/>
  <c r="I2945" i="12"/>
  <c r="J3100" i="12"/>
  <c r="I3100" i="12"/>
  <c r="J3114" i="12"/>
  <c r="I3114" i="12"/>
  <c r="J3145" i="12"/>
  <c r="J3180" i="12"/>
  <c r="I3180" i="12"/>
  <c r="I3376" i="12"/>
  <c r="J3386" i="12"/>
  <c r="I3386" i="12"/>
  <c r="I3445" i="12"/>
  <c r="I3595" i="12"/>
  <c r="J3645" i="12"/>
  <c r="I3645" i="12"/>
  <c r="I3669" i="12"/>
  <c r="J3730" i="12"/>
  <c r="I3730" i="12"/>
  <c r="J3937" i="12"/>
  <c r="I3937" i="12"/>
  <c r="J2548" i="12"/>
  <c r="I2548" i="12"/>
  <c r="I2640" i="12"/>
  <c r="J2660" i="12"/>
  <c r="I2660" i="12"/>
  <c r="J2671" i="12"/>
  <c r="I2671" i="12"/>
  <c r="J2772" i="12"/>
  <c r="I2772" i="12"/>
  <c r="J2844" i="12"/>
  <c r="I2844" i="12"/>
  <c r="J2860" i="12"/>
  <c r="I2860" i="12"/>
  <c r="J3255" i="12"/>
  <c r="I3255" i="12"/>
  <c r="J3747" i="12"/>
  <c r="I3747" i="12"/>
  <c r="J3763" i="12"/>
  <c r="I3763" i="12"/>
  <c r="J3773" i="12"/>
  <c r="I3773" i="12"/>
  <c r="I3823" i="12"/>
  <c r="I3847" i="12"/>
  <c r="J3862" i="12"/>
  <c r="I3862" i="12"/>
  <c r="J3884" i="12"/>
  <c r="I3884" i="12"/>
  <c r="J3895" i="12"/>
  <c r="I3895" i="12"/>
  <c r="I3900" i="12"/>
  <c r="J3931" i="12"/>
  <c r="I3931" i="12"/>
  <c r="J3951" i="12"/>
  <c r="I3951" i="12"/>
  <c r="I3330" i="12"/>
  <c r="I3266" i="12"/>
  <c r="I2627" i="12"/>
  <c r="J2643" i="12"/>
  <c r="I2643" i="12"/>
  <c r="J2692" i="12"/>
  <c r="I2692" i="12"/>
  <c r="I2883" i="12"/>
  <c r="J3036" i="12"/>
  <c r="I3036" i="12"/>
  <c r="I3222" i="12"/>
  <c r="I3271" i="12"/>
  <c r="I3319" i="12"/>
  <c r="J3352" i="12"/>
  <c r="I3352" i="12"/>
  <c r="J3374" i="12"/>
  <c r="I3374" i="12"/>
  <c r="J3406" i="12"/>
  <c r="I3406" i="12"/>
  <c r="J3428" i="12"/>
  <c r="I3428" i="12"/>
  <c r="J3437" i="12"/>
  <c r="I3437" i="12"/>
  <c r="J3539" i="12"/>
  <c r="I3539" i="12"/>
  <c r="J3695" i="12"/>
  <c r="I3695" i="12"/>
  <c r="J3726" i="12"/>
  <c r="I3726" i="12"/>
  <c r="I3755" i="12"/>
  <c r="J3820" i="12"/>
  <c r="I3820" i="12"/>
  <c r="J3854" i="12"/>
  <c r="I3854" i="12"/>
  <c r="J3876" i="12"/>
  <c r="J3892" i="12"/>
  <c r="I3892" i="12"/>
  <c r="I3962" i="12"/>
  <c r="I3705" i="12"/>
  <c r="I3449" i="12"/>
  <c r="I3362" i="12"/>
  <c r="I3170" i="12"/>
  <c r="H2527" i="12"/>
  <c r="H2534" i="12"/>
  <c r="H2537" i="12"/>
  <c r="H2542" i="12"/>
  <c r="H2545" i="12"/>
  <c r="H2550" i="12"/>
  <c r="H2553" i="12"/>
  <c r="H2558" i="12"/>
  <c r="H2561" i="12"/>
  <c r="H2566" i="12"/>
  <c r="H2569" i="12"/>
  <c r="H2594" i="12"/>
  <c r="H2597" i="12"/>
  <c r="H2602" i="12"/>
  <c r="H2608" i="12"/>
  <c r="H2616" i="12"/>
  <c r="H2626" i="12"/>
  <c r="H2659" i="12"/>
  <c r="H2667" i="12"/>
  <c r="H2703" i="12"/>
  <c r="H2715" i="12"/>
  <c r="H2727" i="12"/>
  <c r="H2753" i="12"/>
  <c r="H2756" i="12"/>
  <c r="H2761" i="12"/>
  <c r="H2770" i="12"/>
  <c r="H2782" i="12"/>
  <c r="H2790" i="12"/>
  <c r="H2798" i="12"/>
  <c r="H2806" i="12"/>
  <c r="H2829" i="12"/>
  <c r="H2839" i="12"/>
  <c r="H2855" i="12"/>
  <c r="H2876" i="12"/>
  <c r="H2889" i="12"/>
  <c r="H2900" i="12"/>
  <c r="H2916" i="12"/>
  <c r="H2932" i="12"/>
  <c r="H2948" i="12"/>
  <c r="H2964" i="12"/>
  <c r="H2973" i="12"/>
  <c r="I2975" i="12"/>
  <c r="H2984" i="12"/>
  <c r="H3000" i="12"/>
  <c r="H3021" i="12"/>
  <c r="H3048" i="12"/>
  <c r="H3064" i="12"/>
  <c r="H3072" i="12"/>
  <c r="H3078" i="12"/>
  <c r="H3083" i="12"/>
  <c r="H3089" i="12"/>
  <c r="H3105" i="12"/>
  <c r="H3169" i="12"/>
  <c r="H3183" i="12"/>
  <c r="H3186" i="12"/>
  <c r="H3232" i="12"/>
  <c r="H3234" i="12"/>
  <c r="H3242" i="12"/>
  <c r="H3254" i="12"/>
  <c r="H3261" i="12"/>
  <c r="H3343" i="12"/>
  <c r="H3358" i="12"/>
  <c r="I3360" i="12"/>
  <c r="H3367" i="12"/>
  <c r="H3391" i="12"/>
  <c r="H3413" i="12"/>
  <c r="H3416" i="12"/>
  <c r="H3436" i="12"/>
  <c r="H3448" i="12"/>
  <c r="H3460" i="12"/>
  <c r="H3468" i="12"/>
  <c r="H3476" i="12"/>
  <c r="H3485" i="12"/>
  <c r="H3493" i="12"/>
  <c r="H3501" i="12"/>
  <c r="H3504" i="12"/>
  <c r="H3512" i="12"/>
  <c r="H3520" i="12"/>
  <c r="H3528" i="12"/>
  <c r="H3536" i="12"/>
  <c r="H3546" i="12"/>
  <c r="H3554" i="12"/>
  <c r="H3567" i="12"/>
  <c r="H3578" i="12"/>
  <c r="H3581" i="12"/>
  <c r="H3587" i="12"/>
  <c r="H3600" i="12"/>
  <c r="H3603" i="12"/>
  <c r="H3609" i="12"/>
  <c r="H3621" i="12"/>
  <c r="H3623" i="12"/>
  <c r="H3626" i="12"/>
  <c r="H3651" i="12"/>
  <c r="H3654" i="12"/>
  <c r="H3672" i="12"/>
  <c r="H3683" i="12"/>
  <c r="H3686" i="12"/>
  <c r="H3704" i="12"/>
  <c r="H3715" i="12"/>
  <c r="H3725" i="12"/>
  <c r="H3736" i="12"/>
  <c r="H3739" i="12"/>
  <c r="H3746" i="12"/>
  <c r="H3749" i="12"/>
  <c r="H3757" i="12"/>
  <c r="H3765" i="12"/>
  <c r="H3775" i="12"/>
  <c r="H3783" i="12"/>
  <c r="H3791" i="12"/>
  <c r="H3797" i="12"/>
  <c r="J3795" i="12" s="1"/>
  <c r="H3808" i="12"/>
  <c r="H3811" i="12"/>
  <c r="J3809" i="12" s="1"/>
  <c r="H3828" i="12"/>
  <c r="H3836" i="12"/>
  <c r="H3844" i="12"/>
  <c r="H3871" i="12"/>
  <c r="H3881" i="12"/>
  <c r="H3889" i="12"/>
  <c r="H3897" i="12"/>
  <c r="H3913" i="12"/>
  <c r="H3928" i="12"/>
  <c r="H3939" i="12"/>
  <c r="H3942" i="12"/>
  <c r="H3948" i="12"/>
  <c r="H3964" i="12"/>
  <c r="I3929" i="12"/>
  <c r="I3865" i="12"/>
  <c r="I3768" i="12"/>
  <c r="I3640" i="12"/>
  <c r="I3553" i="12"/>
  <c r="I2725" i="12"/>
  <c r="J2589" i="12"/>
  <c r="I2589" i="12"/>
  <c r="J2631" i="12"/>
  <c r="I2631" i="12"/>
  <c r="I2668" i="12"/>
  <c r="I2689" i="12"/>
  <c r="J2814" i="12"/>
  <c r="I2814" i="12"/>
  <c r="J2862" i="12"/>
  <c r="I2862" i="12"/>
  <c r="J2887" i="12"/>
  <c r="I2887" i="12"/>
  <c r="I2934" i="12"/>
  <c r="I2955" i="12"/>
  <c r="J3055" i="12"/>
  <c r="I3055" i="12"/>
  <c r="I3075" i="12"/>
  <c r="J3134" i="12"/>
  <c r="I3134" i="12"/>
  <c r="J3163" i="12"/>
  <c r="I3163" i="12"/>
  <c r="J3311" i="12"/>
  <c r="I3311" i="12"/>
  <c r="I3795" i="12"/>
  <c r="J2539" i="12"/>
  <c r="I2539" i="12"/>
  <c r="J2547" i="12"/>
  <c r="I2547" i="12"/>
  <c r="I2571" i="12"/>
  <c r="H2580" i="12"/>
  <c r="J2610" i="12"/>
  <c r="I2610" i="12"/>
  <c r="I2647" i="12"/>
  <c r="I2751" i="12"/>
  <c r="J2792" i="12"/>
  <c r="I2792" i="12"/>
  <c r="J2842" i="12"/>
  <c r="I2842" i="12"/>
  <c r="I2884" i="12"/>
  <c r="H3015" i="12"/>
  <c r="J3051" i="12"/>
  <c r="I3051" i="12"/>
  <c r="J3086" i="12"/>
  <c r="I3086" i="12"/>
  <c r="J3091" i="12"/>
  <c r="I3091" i="12"/>
  <c r="H3126" i="12"/>
  <c r="J3139" i="12"/>
  <c r="I3139" i="12"/>
  <c r="J3239" i="12"/>
  <c r="I3239" i="12"/>
  <c r="J3247" i="12"/>
  <c r="I3247" i="12"/>
  <c r="I3256" i="12"/>
  <c r="J3380" i="12"/>
  <c r="I3380" i="12"/>
  <c r="I3383" i="12"/>
  <c r="J3405" i="12"/>
  <c r="I3405" i="12"/>
  <c r="H3422" i="12"/>
  <c r="H3433" i="12"/>
  <c r="I3438" i="12"/>
  <c r="H3483" i="12"/>
  <c r="H3491" i="12"/>
  <c r="H3510" i="12"/>
  <c r="H3518" i="12"/>
  <c r="H3526" i="12"/>
  <c r="H3534" i="12"/>
  <c r="J3543" i="12"/>
  <c r="I3543" i="12"/>
  <c r="J3551" i="12"/>
  <c r="I3551" i="12"/>
  <c r="J3559" i="12"/>
  <c r="I3559" i="12"/>
  <c r="H3619" i="12"/>
  <c r="H3660" i="12"/>
  <c r="J3671" i="12"/>
  <c r="I3671" i="12"/>
  <c r="H3692" i="12"/>
  <c r="J3703" i="12"/>
  <c r="I3703" i="12"/>
  <c r="I3717" i="12"/>
  <c r="J3724" i="12"/>
  <c r="I3724" i="12"/>
  <c r="J3727" i="12"/>
  <c r="I3727" i="12"/>
  <c r="J3772" i="12"/>
  <c r="I3772" i="12"/>
  <c r="J3780" i="12"/>
  <c r="I3780" i="12"/>
  <c r="I3788" i="12"/>
  <c r="I3796" i="12"/>
  <c r="J3799" i="12"/>
  <c r="I3799" i="12"/>
  <c r="H3817" i="12"/>
  <c r="I3830" i="12"/>
  <c r="I3838" i="12"/>
  <c r="J3846" i="12"/>
  <c r="I3846" i="12"/>
  <c r="I3851" i="12"/>
  <c r="I3859" i="12"/>
  <c r="J3870" i="12"/>
  <c r="I3870" i="12"/>
  <c r="I3907" i="12"/>
  <c r="I3915" i="12"/>
  <c r="J3923" i="12"/>
  <c r="I3923" i="12"/>
  <c r="J3959" i="12"/>
  <c r="I3959" i="12"/>
  <c r="J3982" i="12"/>
  <c r="I3982" i="12"/>
  <c r="I3976" i="12"/>
  <c r="I3864" i="12"/>
  <c r="I3698" i="12"/>
  <c r="I3634" i="12"/>
  <c r="I3552" i="12"/>
  <c r="I3442" i="12"/>
  <c r="I2705" i="12"/>
  <c r="I2621" i="12"/>
  <c r="H2530" i="12"/>
  <c r="H2540" i="12"/>
  <c r="J2583" i="12"/>
  <c r="I2583" i="12"/>
  <c r="I2746" i="12"/>
  <c r="J2834" i="12"/>
  <c r="I2834" i="12"/>
  <c r="I2907" i="12"/>
  <c r="J2950" i="12"/>
  <c r="I2950" i="12"/>
  <c r="I2990" i="12"/>
  <c r="J3093" i="12"/>
  <c r="I3093" i="12"/>
  <c r="I3158" i="12"/>
  <c r="J3364" i="12"/>
  <c r="I3364" i="12"/>
  <c r="J3414" i="12"/>
  <c r="I3414" i="12"/>
  <c r="I3663" i="12"/>
  <c r="J3684" i="12"/>
  <c r="I3684" i="12"/>
  <c r="H2605" i="12"/>
  <c r="J2653" i="12"/>
  <c r="I2653" i="12"/>
  <c r="J2672" i="12"/>
  <c r="I2672" i="12"/>
  <c r="J2758" i="12"/>
  <c r="I2758" i="12"/>
  <c r="I2795" i="12"/>
  <c r="J2886" i="12"/>
  <c r="I2886" i="12"/>
  <c r="J2919" i="12"/>
  <c r="I2919" i="12"/>
  <c r="J2951" i="12"/>
  <c r="I2951" i="12"/>
  <c r="J2967" i="12"/>
  <c r="I2967" i="12"/>
  <c r="J3147" i="12"/>
  <c r="I3147" i="12"/>
  <c r="I3159" i="12"/>
  <c r="J3168" i="12"/>
  <c r="I3168" i="12"/>
  <c r="J3253" i="12"/>
  <c r="I3253" i="12"/>
  <c r="H2529" i="12"/>
  <c r="H2582" i="12"/>
  <c r="H2585" i="12"/>
  <c r="H2604" i="12"/>
  <c r="H2607" i="12"/>
  <c r="J2606" i="12" s="1"/>
  <c r="H2639" i="12"/>
  <c r="H2666" i="12"/>
  <c r="H2685" i="12"/>
  <c r="H2688" i="12"/>
  <c r="H2694" i="12"/>
  <c r="H2711" i="12"/>
  <c r="J2710" i="12" s="1"/>
  <c r="H2721" i="12"/>
  <c r="H2730" i="12"/>
  <c r="H2803" i="12"/>
  <c r="H2815" i="12"/>
  <c r="H2823" i="12"/>
  <c r="H2872" i="12"/>
  <c r="H2981" i="12"/>
  <c r="H2989" i="12"/>
  <c r="H2997" i="12"/>
  <c r="H3005" i="12"/>
  <c r="H3017" i="12"/>
  <c r="H3032" i="12"/>
  <c r="H3094" i="12"/>
  <c r="H3111" i="12"/>
  <c r="J3110" i="12" s="1"/>
  <c r="H3123" i="12"/>
  <c r="H3136" i="12"/>
  <c r="H3144" i="12"/>
  <c r="H3153" i="12"/>
  <c r="H3192" i="12"/>
  <c r="H3197" i="12"/>
  <c r="H3208" i="12"/>
  <c r="H3216" i="12"/>
  <c r="H3224" i="12"/>
  <c r="H3265" i="12"/>
  <c r="H3273" i="12"/>
  <c r="H3281" i="12"/>
  <c r="H3289" i="12"/>
  <c r="H3297" i="12"/>
  <c r="H3305" i="12"/>
  <c r="H3313" i="12"/>
  <c r="H3321" i="12"/>
  <c r="H3329" i="12"/>
  <c r="H3337" i="12"/>
  <c r="H3377" i="12"/>
  <c r="H3396" i="12"/>
  <c r="H3399" i="12"/>
  <c r="H3421" i="12"/>
  <c r="H3424" i="12"/>
  <c r="H3432" i="12"/>
  <c r="H3469" i="12"/>
  <c r="H3477" i="12"/>
  <c r="H3490" i="12"/>
  <c r="H3498" i="12"/>
  <c r="H3509" i="12"/>
  <c r="H3517" i="12"/>
  <c r="H3525" i="12"/>
  <c r="H3533" i="12"/>
  <c r="H3541" i="12"/>
  <c r="H3549" i="12"/>
  <c r="H3557" i="12"/>
  <c r="H3566" i="12"/>
  <c r="H3586" i="12"/>
  <c r="H3589" i="12"/>
  <c r="H3597" i="12"/>
  <c r="H3608" i="12"/>
  <c r="H3611" i="12"/>
  <c r="H3614" i="12"/>
  <c r="H3618" i="12"/>
  <c r="H3627" i="12"/>
  <c r="H3630" i="12"/>
  <c r="H3648" i="12"/>
  <c r="H3659" i="12"/>
  <c r="H3662" i="12"/>
  <c r="H3680" i="12"/>
  <c r="H3691" i="12"/>
  <c r="H3694" i="12"/>
  <c r="H3712" i="12"/>
  <c r="H3733" i="12"/>
  <c r="I3741" i="12"/>
  <c r="H3743" i="12"/>
  <c r="H3754" i="12"/>
  <c r="H3762" i="12"/>
  <c r="H3805" i="12"/>
  <c r="H3816" i="12"/>
  <c r="H3819" i="12"/>
  <c r="H3827" i="12"/>
  <c r="H3835" i="12"/>
  <c r="H3843" i="12"/>
  <c r="H3848" i="12"/>
  <c r="H3853" i="12"/>
  <c r="H3856" i="12"/>
  <c r="H3861" i="12"/>
  <c r="H3878" i="12"/>
  <c r="H3886" i="12"/>
  <c r="H3894" i="12"/>
  <c r="H3902" i="12"/>
  <c r="H3912" i="12"/>
  <c r="H3920" i="12"/>
  <c r="H3930" i="12"/>
  <c r="H3947" i="12"/>
  <c r="H3950" i="12"/>
  <c r="H3961" i="12"/>
  <c r="J3960" i="12" s="1"/>
  <c r="H3969" i="12"/>
  <c r="H3972" i="12"/>
  <c r="I3973" i="12"/>
  <c r="I3941" i="12"/>
  <c r="I3781" i="12"/>
  <c r="I3738" i="12"/>
  <c r="I3674" i="12"/>
  <c r="I3569" i="12"/>
  <c r="I3400" i="12"/>
  <c r="I3225" i="12"/>
  <c r="I3161" i="12"/>
  <c r="I3097" i="12"/>
  <c r="I2937" i="12"/>
  <c r="I2905" i="12"/>
  <c r="I2873" i="12"/>
  <c r="I2702" i="12"/>
  <c r="I2617" i="12"/>
  <c r="J2586" i="12"/>
  <c r="J2600" i="12"/>
  <c r="I2600" i="12"/>
  <c r="J2622" i="12"/>
  <c r="I2622" i="12"/>
  <c r="J2652" i="12"/>
  <c r="I2652" i="12"/>
  <c r="J2846" i="12"/>
  <c r="J2921" i="12"/>
  <c r="J2939" i="12"/>
  <c r="I2939" i="12"/>
  <c r="J2966" i="12"/>
  <c r="I2966" i="12"/>
  <c r="J3053" i="12"/>
  <c r="I3053" i="12"/>
  <c r="I3110" i="12"/>
  <c r="J3175" i="12"/>
  <c r="I3175" i="12"/>
  <c r="J3206" i="12"/>
  <c r="I3206" i="12"/>
  <c r="J3470" i="12"/>
  <c r="I3470" i="12"/>
  <c r="I3523" i="12"/>
  <c r="J2697" i="12"/>
  <c r="I2697" i="12"/>
  <c r="H2709" i="12"/>
  <c r="J2784" i="12"/>
  <c r="I2784" i="12"/>
  <c r="J2800" i="12"/>
  <c r="I2800" i="12"/>
  <c r="J2903" i="12"/>
  <c r="I2903" i="12"/>
  <c r="I2935" i="12"/>
  <c r="H2536" i="12"/>
  <c r="H2544" i="12"/>
  <c r="H2552" i="12"/>
  <c r="H2560" i="12"/>
  <c r="H2568" i="12"/>
  <c r="H2590" i="12"/>
  <c r="H2593" i="12"/>
  <c r="H2615" i="12"/>
  <c r="H2618" i="12"/>
  <c r="H2633" i="12"/>
  <c r="H2658" i="12"/>
  <c r="H2664" i="12"/>
  <c r="H2677" i="12"/>
  <c r="H2683" i="12"/>
  <c r="H2699" i="12"/>
  <c r="H2723" i="12"/>
  <c r="H2734" i="12"/>
  <c r="H2737" i="12"/>
  <c r="H2742" i="12"/>
  <c r="H2745" i="12"/>
  <c r="H2750" i="12"/>
  <c r="H2755" i="12"/>
  <c r="H2769" i="12"/>
  <c r="H2810" i="12"/>
  <c r="H2812" i="12"/>
  <c r="H2818" i="12"/>
  <c r="H2820" i="12"/>
  <c r="H2826" i="12"/>
  <c r="H2828" i="12"/>
  <c r="H2830" i="12"/>
  <c r="H2838" i="12"/>
  <c r="J2837" i="12" s="1"/>
  <c r="H2854" i="12"/>
  <c r="H2881" i="12"/>
  <c r="H2893" i="12"/>
  <c r="H2899" i="12"/>
  <c r="H2915" i="12"/>
  <c r="H2931" i="12"/>
  <c r="H2947" i="12"/>
  <c r="H2963" i="12"/>
  <c r="H2972" i="12"/>
  <c r="H2986" i="12"/>
  <c r="H2994" i="12"/>
  <c r="H3002" i="12"/>
  <c r="H3010" i="12"/>
  <c r="H3012" i="12"/>
  <c r="H3026" i="12"/>
  <c r="H3047" i="12"/>
  <c r="H3063" i="12"/>
  <c r="H3099" i="12"/>
  <c r="H3102" i="12"/>
  <c r="H3104" i="12"/>
  <c r="H3119" i="12"/>
  <c r="H3122" i="12"/>
  <c r="H3138" i="12"/>
  <c r="H3152" i="12"/>
  <c r="H3155" i="12"/>
  <c r="H3165" i="12"/>
  <c r="H3182" i="12"/>
  <c r="H3194" i="12"/>
  <c r="H3205" i="12"/>
  <c r="H3210" i="12"/>
  <c r="H3213" i="12"/>
  <c r="H3218" i="12"/>
  <c r="H3221" i="12"/>
  <c r="H3226" i="12"/>
  <c r="H3229" i="12"/>
  <c r="H3231" i="12"/>
  <c r="H3262" i="12"/>
  <c r="H3267" i="12"/>
  <c r="H3270" i="12"/>
  <c r="H3275" i="12"/>
  <c r="H3278" i="12"/>
  <c r="H3283" i="12"/>
  <c r="H3286" i="12"/>
  <c r="H3291" i="12"/>
  <c r="H3294" i="12"/>
  <c r="H3299" i="12"/>
  <c r="H3302" i="12"/>
  <c r="H3307" i="12"/>
  <c r="H3310" i="12"/>
  <c r="H3315" i="12"/>
  <c r="H3318" i="12"/>
  <c r="H3323" i="12"/>
  <c r="H3326" i="12"/>
  <c r="H3331" i="12"/>
  <c r="H3334" i="12"/>
  <c r="H3339" i="12"/>
  <c r="H3354" i="12"/>
  <c r="H3402" i="12"/>
  <c r="H3410" i="12"/>
  <c r="H3444" i="12"/>
  <c r="H3455" i="12"/>
  <c r="H3466" i="12"/>
  <c r="H3474" i="12"/>
  <c r="H3482" i="12"/>
  <c r="H3484" i="12"/>
  <c r="H3492" i="12"/>
  <c r="H3497" i="12"/>
  <c r="H3500" i="12"/>
  <c r="H3511" i="12"/>
  <c r="H3519" i="12"/>
  <c r="H3527" i="12"/>
  <c r="H3535" i="12"/>
  <c r="H3548" i="12"/>
  <c r="H3556" i="12"/>
  <c r="H3564" i="12"/>
  <c r="H3574" i="12"/>
  <c r="H3577" i="12"/>
  <c r="H3583" i="12"/>
  <c r="H3599" i="12"/>
  <c r="H3605" i="12"/>
  <c r="H3620" i="12"/>
  <c r="H3625" i="12"/>
  <c r="H3647" i="12"/>
  <c r="H3650" i="12"/>
  <c r="J3649" i="12" s="1"/>
  <c r="H3668" i="12"/>
  <c r="H3679" i="12"/>
  <c r="H3682" i="12"/>
  <c r="H3700" i="12"/>
  <c r="H3711" i="12"/>
  <c r="H3714" i="12"/>
  <c r="H3721" i="12"/>
  <c r="H3732" i="12"/>
  <c r="H3735" i="12"/>
  <c r="H3745" i="12"/>
  <c r="H3756" i="12"/>
  <c r="H3759" i="12"/>
  <c r="H3764" i="12"/>
  <c r="H3767" i="12"/>
  <c r="H3777" i="12"/>
  <c r="H3785" i="12"/>
  <c r="H3793" i="12"/>
  <c r="H3804" i="12"/>
  <c r="H3807" i="12"/>
  <c r="H3825" i="12"/>
  <c r="H3850" i="12"/>
  <c r="H3858" i="12"/>
  <c r="H3867" i="12"/>
  <c r="H3880" i="12"/>
  <c r="H3888" i="12"/>
  <c r="H3891" i="12"/>
  <c r="H3896" i="12"/>
  <c r="H3904" i="12"/>
  <c r="H3925" i="12"/>
  <c r="H3927" i="12"/>
  <c r="H3935" i="12"/>
  <c r="H3938" i="12"/>
  <c r="H3944" i="12"/>
  <c r="H3966" i="12"/>
  <c r="H3981" i="12"/>
  <c r="I3954" i="12"/>
  <c r="I3760" i="12"/>
  <c r="I3673" i="12"/>
  <c r="I3568" i="12"/>
  <c r="I3545" i="12"/>
  <c r="I3440" i="12"/>
  <c r="I3346" i="12"/>
  <c r="I3314" i="12"/>
  <c r="I3282" i="12"/>
  <c r="I2598" i="12"/>
  <c r="I2564" i="12"/>
  <c r="J2700" i="12"/>
  <c r="I2700" i="12"/>
  <c r="I2738" i="12"/>
  <c r="J2777" i="12"/>
  <c r="I2777" i="12"/>
  <c r="J2822" i="12"/>
  <c r="I2822" i="12"/>
  <c r="J2923" i="12"/>
  <c r="I2923" i="12"/>
  <c r="J2968" i="12"/>
  <c r="I2968" i="12"/>
  <c r="J3006" i="12"/>
  <c r="I3006" i="12"/>
  <c r="J3142" i="12"/>
  <c r="I3142" i="12"/>
  <c r="J3173" i="12"/>
  <c r="I3173" i="12"/>
  <c r="J3230" i="12"/>
  <c r="I3230" i="12"/>
  <c r="J3279" i="12"/>
  <c r="I3279" i="12"/>
  <c r="J3306" i="12"/>
  <c r="I3355" i="12"/>
  <c r="I3403" i="12"/>
  <c r="I3411" i="12"/>
  <c r="J3798" i="12"/>
  <c r="I3798" i="12"/>
  <c r="J2531" i="12"/>
  <c r="I2531" i="12"/>
  <c r="J2680" i="12"/>
  <c r="I2680" i="12"/>
  <c r="H2526" i="12"/>
  <c r="J2526" i="12" s="1"/>
  <c r="H2528" i="12"/>
  <c r="H2533" i="12"/>
  <c r="H2538" i="12"/>
  <c r="H2541" i="12"/>
  <c r="H2546" i="12"/>
  <c r="H2549" i="12"/>
  <c r="H2554" i="12"/>
  <c r="H2557" i="12"/>
  <c r="H2562" i="12"/>
  <c r="H2565" i="12"/>
  <c r="H2570" i="12"/>
  <c r="H2576" i="12"/>
  <c r="H2584" i="12"/>
  <c r="H2601" i="12"/>
  <c r="H2635" i="12"/>
  <c r="H2644" i="12"/>
  <c r="H2663" i="12"/>
  <c r="H2682" i="12"/>
  <c r="H2752" i="12"/>
  <c r="H2757" i="12"/>
  <c r="H2760" i="12"/>
  <c r="J2833" i="12"/>
  <c r="I2833" i="12"/>
  <c r="J2866" i="12"/>
  <c r="H2868" i="12"/>
  <c r="H2885" i="12"/>
  <c r="J2883" i="12" s="1"/>
  <c r="H2888" i="12"/>
  <c r="H2969" i="12"/>
  <c r="H3028" i="12"/>
  <c r="H3098" i="12"/>
  <c r="H3116" i="12"/>
  <c r="H3124" i="12"/>
  <c r="H3127" i="12"/>
  <c r="H3167" i="12"/>
  <c r="J3176" i="12"/>
  <c r="I3176" i="12"/>
  <c r="H3202" i="12"/>
  <c r="J3201" i="12" s="1"/>
  <c r="H3238" i="12"/>
  <c r="H3246" i="12"/>
  <c r="H3312" i="12"/>
  <c r="H3320" i="12"/>
  <c r="J3319" i="12" s="1"/>
  <c r="H3328" i="12"/>
  <c r="H3336" i="12"/>
  <c r="H3342" i="12"/>
  <c r="H3356" i="12"/>
  <c r="H3365" i="12"/>
  <c r="H3390" i="12"/>
  <c r="H3404" i="12"/>
  <c r="H3412" i="12"/>
  <c r="J3411" i="12" s="1"/>
  <c r="H3418" i="12"/>
  <c r="H3429" i="12"/>
  <c r="H3434" i="12"/>
  <c r="H3446" i="12"/>
  <c r="H3458" i="12"/>
  <c r="H3464" i="12"/>
  <c r="H3472" i="12"/>
  <c r="H3480" i="12"/>
  <c r="H3489" i="12"/>
  <c r="J3488" i="12" s="1"/>
  <c r="H3506" i="12"/>
  <c r="H3516" i="12"/>
  <c r="H3524" i="12"/>
  <c r="J3523" i="12" s="1"/>
  <c r="H3532" i="12"/>
  <c r="H3540" i="12"/>
  <c r="H3542" i="12"/>
  <c r="H3550" i="12"/>
  <c r="H3558" i="12"/>
  <c r="H3563" i="12"/>
  <c r="H3594" i="12"/>
  <c r="H3615" i="12"/>
  <c r="H3617" i="12"/>
  <c r="H3635" i="12"/>
  <c r="H3638" i="12"/>
  <c r="H3656" i="12"/>
  <c r="H3667" i="12"/>
  <c r="H3670" i="12"/>
  <c r="H3688" i="12"/>
  <c r="H3699" i="12"/>
  <c r="H3702" i="12"/>
  <c r="H3723" i="12"/>
  <c r="H3742" i="12"/>
  <c r="H3751" i="12"/>
  <c r="H3761" i="12"/>
  <c r="J3760" i="12" s="1"/>
  <c r="H3769" i="12"/>
  <c r="H3771" i="12"/>
  <c r="H3779" i="12"/>
  <c r="H3787" i="12"/>
  <c r="H3813" i="12"/>
  <c r="H3824" i="12"/>
  <c r="H3832" i="12"/>
  <c r="H3840" i="12"/>
  <c r="H3866" i="12"/>
  <c r="J3865" i="12" s="1"/>
  <c r="H3869" i="12"/>
  <c r="H3877" i="12"/>
  <c r="H3885" i="12"/>
  <c r="H3893" i="12"/>
  <c r="H3901" i="12"/>
  <c r="H3909" i="12"/>
  <c r="H3917" i="12"/>
  <c r="H3955" i="12"/>
  <c r="H3958" i="12"/>
  <c r="J3957" i="12" s="1"/>
  <c r="H3977" i="12"/>
  <c r="I3985" i="12"/>
  <c r="I3953" i="12"/>
  <c r="I3921" i="12"/>
  <c r="I3873" i="12"/>
  <c r="I3809" i="12"/>
  <c r="I3544" i="12"/>
  <c r="I3393" i="12"/>
  <c r="I3345" i="12"/>
  <c r="I3249" i="12"/>
  <c r="I3217" i="12"/>
  <c r="H2532" i="12"/>
  <c r="I2556" i="12"/>
  <c r="J2698" i="12"/>
  <c r="I2698" i="12"/>
  <c r="J2712" i="12"/>
  <c r="I2712" i="12"/>
  <c r="J2775" i="12"/>
  <c r="I2775" i="12"/>
  <c r="I2816" i="12"/>
  <c r="J2824" i="12"/>
  <c r="I2824" i="12"/>
  <c r="J2841" i="12"/>
  <c r="I2841" i="12"/>
  <c r="J2902" i="12"/>
  <c r="I2902" i="12"/>
  <c r="J2918" i="12"/>
  <c r="I2918" i="12"/>
  <c r="J3103" i="12"/>
  <c r="I3103" i="12"/>
  <c r="J3184" i="12"/>
  <c r="I3184" i="12"/>
  <c r="I3214" i="12"/>
  <c r="I3263" i="12"/>
  <c r="J3287" i="12"/>
  <c r="I3287" i="12"/>
  <c r="J3295" i="12"/>
  <c r="I3295" i="12"/>
  <c r="J3303" i="12"/>
  <c r="I3303" i="12"/>
  <c r="J3327" i="12"/>
  <c r="I3327" i="12"/>
  <c r="J3335" i="12"/>
  <c r="I3335" i="12"/>
  <c r="J3462" i="12"/>
  <c r="I3462" i="12"/>
  <c r="J3478" i="12"/>
  <c r="I3478" i="12"/>
  <c r="J3502" i="12"/>
  <c r="I3502" i="12"/>
  <c r="I3515" i="12"/>
  <c r="J3531" i="12"/>
  <c r="I3531" i="12"/>
  <c r="J3631" i="12"/>
  <c r="I3631" i="12"/>
  <c r="J2555" i="12"/>
  <c r="I2555" i="12"/>
  <c r="J2563" i="12"/>
  <c r="I2563" i="12"/>
  <c r="J2596" i="12"/>
  <c r="I2596" i="12"/>
  <c r="I2628" i="12"/>
  <c r="I2732" i="12"/>
  <c r="J2740" i="12"/>
  <c r="I2740" i="12"/>
  <c r="I2773" i="12"/>
  <c r="J2779" i="12"/>
  <c r="I2779" i="12"/>
  <c r="I2787" i="12"/>
  <c r="I2808" i="12"/>
  <c r="H2535" i="12"/>
  <c r="H2543" i="12"/>
  <c r="H2551" i="12"/>
  <c r="H2559" i="12"/>
  <c r="H2567" i="12"/>
  <c r="H2573" i="12"/>
  <c r="H2578" i="12"/>
  <c r="H2592" i="12"/>
  <c r="H2603" i="12"/>
  <c r="H2609" i="12"/>
  <c r="H2612" i="12"/>
  <c r="J2625" i="12"/>
  <c r="I2625" i="12"/>
  <c r="H2646" i="12"/>
  <c r="H2655" i="12"/>
  <c r="H2674" i="12"/>
  <c r="H2684" i="12"/>
  <c r="H2707" i="12"/>
  <c r="H2716" i="12"/>
  <c r="H2728" i="12"/>
  <c r="H2736" i="12"/>
  <c r="H2744" i="12"/>
  <c r="H2754" i="12"/>
  <c r="H2765" i="12"/>
  <c r="H2780" i="12"/>
  <c r="H2783" i="12"/>
  <c r="H2788" i="12"/>
  <c r="H2791" i="12"/>
  <c r="H2796" i="12"/>
  <c r="J2795" i="12" s="1"/>
  <c r="H2799" i="12"/>
  <c r="H2804" i="12"/>
  <c r="H2817" i="12"/>
  <c r="J2816" i="12" s="1"/>
  <c r="H2825" i="12"/>
  <c r="H2850" i="12"/>
  <c r="H2865" i="12"/>
  <c r="J2864" i="12" s="1"/>
  <c r="H2877" i="12"/>
  <c r="H2911" i="12"/>
  <c r="H2927" i="12"/>
  <c r="H2943" i="12"/>
  <c r="H2959" i="12"/>
  <c r="H2974" i="12"/>
  <c r="H2978" i="12"/>
  <c r="H3040" i="12"/>
  <c r="J3039" i="12" s="1"/>
  <c r="H3043" i="12"/>
  <c r="H3059" i="12"/>
  <c r="H3065" i="12"/>
  <c r="H3090" i="12"/>
  <c r="H3096" i="12"/>
  <c r="H3106" i="12"/>
  <c r="H3121" i="12"/>
  <c r="H3130" i="12"/>
  <c r="H3135" i="12"/>
  <c r="H3143" i="12"/>
  <c r="H3149" i="12"/>
  <c r="H3178" i="12"/>
  <c r="H3187" i="12"/>
  <c r="H3235" i="12"/>
  <c r="H3240" i="12"/>
  <c r="H3243" i="12"/>
  <c r="H3248" i="12"/>
  <c r="H3344" i="12"/>
  <c r="H3347" i="12"/>
  <c r="H3359" i="12"/>
  <c r="J3363" i="12"/>
  <c r="I3363" i="12"/>
  <c r="H3371" i="12"/>
  <c r="H3378" i="12"/>
  <c r="H3384" i="12"/>
  <c r="J3383" i="12" s="1"/>
  <c r="H3392" i="12"/>
  <c r="H3395" i="12"/>
  <c r="H3417" i="12"/>
  <c r="H3420" i="12"/>
  <c r="H3452" i="12"/>
  <c r="J3461" i="12"/>
  <c r="I3461" i="12"/>
  <c r="H3463" i="12"/>
  <c r="H3471" i="12"/>
  <c r="H3479" i="12"/>
  <c r="J3487" i="12"/>
  <c r="I3487" i="12"/>
  <c r="I3495" i="12"/>
  <c r="H3505" i="12"/>
  <c r="H3508" i="12"/>
  <c r="J3522" i="12"/>
  <c r="J3530" i="12"/>
  <c r="H3547" i="12"/>
  <c r="H3555" i="12"/>
  <c r="H3565" i="12"/>
  <c r="H3582" i="12"/>
  <c r="H3585" i="12"/>
  <c r="H3591" i="12"/>
  <c r="H3596" i="12"/>
  <c r="J3595" i="12" s="1"/>
  <c r="H3604" i="12"/>
  <c r="H3607" i="12"/>
  <c r="H3613" i="12"/>
  <c r="H3624" i="12"/>
  <c r="H3632" i="12"/>
  <c r="H3655" i="12"/>
  <c r="H3658" i="12"/>
  <c r="H3676" i="12"/>
  <c r="H3687" i="12"/>
  <c r="H3690" i="12"/>
  <c r="H3708" i="12"/>
  <c r="H3716" i="12"/>
  <c r="H3718" i="12"/>
  <c r="H3729" i="12"/>
  <c r="H3740" i="12"/>
  <c r="H3750" i="12"/>
  <c r="H3753" i="12"/>
  <c r="H3776" i="12"/>
  <c r="H3784" i="12"/>
  <c r="H3792" i="12"/>
  <c r="H3801" i="12"/>
  <c r="H3812" i="12"/>
  <c r="H3815" i="12"/>
  <c r="J3822" i="12"/>
  <c r="I3822" i="12"/>
  <c r="H3829" i="12"/>
  <c r="H3834" i="12"/>
  <c r="H3837" i="12"/>
  <c r="H3842" i="12"/>
  <c r="H3845" i="12"/>
  <c r="H3855" i="12"/>
  <c r="H3906" i="12"/>
  <c r="J3905" i="12" s="1"/>
  <c r="H3911" i="12"/>
  <c r="H3919" i="12"/>
  <c r="H3943" i="12"/>
  <c r="H3946" i="12"/>
  <c r="H3952" i="12"/>
  <c r="H3965" i="12"/>
  <c r="J3962" i="12" s="1"/>
  <c r="H3968" i="12"/>
  <c r="H3974" i="12"/>
  <c r="J3975" i="12"/>
  <c r="I3975" i="12"/>
  <c r="H3983" i="12"/>
  <c r="I3872" i="12"/>
  <c r="I3666" i="12"/>
  <c r="I3602" i="12"/>
  <c r="I3561" i="12"/>
  <c r="I3538" i="12"/>
  <c r="I3338" i="12"/>
  <c r="I3306" i="12"/>
  <c r="I3274" i="12"/>
  <c r="I3146" i="12"/>
  <c r="I3050" i="12"/>
  <c r="I2858" i="12"/>
  <c r="I2749" i="12"/>
  <c r="I2577" i="12"/>
  <c r="H2572" i="12"/>
  <c r="H2575" i="12"/>
  <c r="H2614" i="12"/>
  <c r="H2629" i="12"/>
  <c r="J2628" i="12" s="1"/>
  <c r="H2641" i="12"/>
  <c r="J2640" i="12" s="1"/>
  <c r="I2649" i="12"/>
  <c r="H2654" i="12"/>
  <c r="H2657" i="12"/>
  <c r="H2662" i="12"/>
  <c r="H2676" i="12"/>
  <c r="J2714" i="12"/>
  <c r="I2714" i="12"/>
  <c r="I2717" i="12"/>
  <c r="H2719" i="12"/>
  <c r="J2718" i="12" s="1"/>
  <c r="J2729" i="12"/>
  <c r="I2729" i="12"/>
  <c r="H2774" i="12"/>
  <c r="J2773" i="12" s="1"/>
  <c r="H2785" i="12"/>
  <c r="H2793" i="12"/>
  <c r="H2801" i="12"/>
  <c r="H2807" i="12"/>
  <c r="H2809" i="12"/>
  <c r="H2811" i="12"/>
  <c r="H2819" i="12"/>
  <c r="H2827" i="12"/>
  <c r="H2832" i="12"/>
  <c r="H2843" i="12"/>
  <c r="H2859" i="12"/>
  <c r="J2857" i="12" s="1"/>
  <c r="J2875" i="12"/>
  <c r="I2875" i="12"/>
  <c r="I2878" i="12"/>
  <c r="H2880" i="12"/>
  <c r="J2879" i="12" s="1"/>
  <c r="J2890" i="12"/>
  <c r="H2892" i="12"/>
  <c r="H2904" i="12"/>
  <c r="H2920" i="12"/>
  <c r="H2936" i="12"/>
  <c r="J2934" i="12" s="1"/>
  <c r="H2952" i="12"/>
  <c r="H2985" i="12"/>
  <c r="H2993" i="12"/>
  <c r="H3001" i="12"/>
  <c r="H3009" i="12"/>
  <c r="J3020" i="12"/>
  <c r="I3020" i="12"/>
  <c r="J3023" i="12"/>
  <c r="I3023" i="12"/>
  <c r="H3025" i="12"/>
  <c r="H3034" i="12"/>
  <c r="H3052" i="12"/>
  <c r="H3067" i="12"/>
  <c r="H3073" i="12"/>
  <c r="H3109" i="12"/>
  <c r="H3112" i="12"/>
  <c r="H3129" i="12"/>
  <c r="H3140" i="12"/>
  <c r="H3151" i="12"/>
  <c r="H3160" i="12"/>
  <c r="H3190" i="12"/>
  <c r="H3199" i="12"/>
  <c r="H3204" i="12"/>
  <c r="H3212" i="12"/>
  <c r="H3220" i="12"/>
  <c r="H3228" i="12"/>
  <c r="H3250" i="12"/>
  <c r="H3252" i="12"/>
  <c r="H3257" i="12"/>
  <c r="J3256" i="12" s="1"/>
  <c r="H3259" i="12"/>
  <c r="H3269" i="12"/>
  <c r="H3277" i="12"/>
  <c r="H3285" i="12"/>
  <c r="H3293" i="12"/>
  <c r="H3301" i="12"/>
  <c r="H3309" i="12"/>
  <c r="H3317" i="12"/>
  <c r="H3325" i="12"/>
  <c r="H3333" i="12"/>
  <c r="H3350" i="12"/>
  <c r="H3373" i="12"/>
  <c r="J3379" i="12"/>
  <c r="I3379" i="12"/>
  <c r="I3382" i="12"/>
  <c r="H3387" i="12"/>
  <c r="H3398" i="12"/>
  <c r="J3397" i="12" s="1"/>
  <c r="J3407" i="12"/>
  <c r="I3407" i="12"/>
  <c r="H3409" i="12"/>
  <c r="J3415" i="12"/>
  <c r="I3415" i="12"/>
  <c r="H3426" i="12"/>
  <c r="H3454" i="12"/>
  <c r="H3465" i="12"/>
  <c r="H3473" i="12"/>
  <c r="H3481" i="12"/>
  <c r="H3486" i="12"/>
  <c r="H3494" i="12"/>
  <c r="J3503" i="12"/>
  <c r="I3503" i="12"/>
  <c r="H3513" i="12"/>
  <c r="H3521" i="12"/>
  <c r="H3529" i="12"/>
  <c r="H3537" i="12"/>
  <c r="H3562" i="12"/>
  <c r="H3570" i="12"/>
  <c r="H3573" i="12"/>
  <c r="J3580" i="12"/>
  <c r="I3580" i="12"/>
  <c r="J3622" i="12"/>
  <c r="I3622" i="12"/>
  <c r="H3643" i="12"/>
  <c r="J3641" i="12" s="1"/>
  <c r="H3646" i="12"/>
  <c r="J3653" i="12"/>
  <c r="I3653" i="12"/>
  <c r="H3664" i="12"/>
  <c r="H3675" i="12"/>
  <c r="H3678" i="12"/>
  <c r="J3685" i="12"/>
  <c r="I3685" i="12"/>
  <c r="H3696" i="12"/>
  <c r="H3707" i="12"/>
  <c r="H3710" i="12"/>
  <c r="H3720" i="12"/>
  <c r="J3719" i="12" s="1"/>
  <c r="H3728" i="12"/>
  <c r="H3731" i="12"/>
  <c r="J3748" i="12"/>
  <c r="I3748" i="12"/>
  <c r="H3758" i="12"/>
  <c r="H3766" i="12"/>
  <c r="H3800" i="12"/>
  <c r="H3803" i="12"/>
  <c r="J3810" i="12"/>
  <c r="H3821" i="12"/>
  <c r="H3826" i="12"/>
  <c r="H3831" i="12"/>
  <c r="H3839" i="12"/>
  <c r="J3838" i="12" s="1"/>
  <c r="H3849" i="12"/>
  <c r="H3852" i="12"/>
  <c r="H3857" i="12"/>
  <c r="H3863" i="12"/>
  <c r="H3874" i="12"/>
  <c r="H3879" i="12"/>
  <c r="H3882" i="12"/>
  <c r="H3887" i="12"/>
  <c r="H3890" i="12"/>
  <c r="H3898" i="12"/>
  <c r="H3903" i="12"/>
  <c r="H3908" i="12"/>
  <c r="H3916" i="12"/>
  <c r="J3915" i="12" s="1"/>
  <c r="H3924" i="12"/>
  <c r="H3926" i="12"/>
  <c r="H3934" i="12"/>
  <c r="I3963" i="12"/>
  <c r="I3979" i="12"/>
  <c r="I3706" i="12"/>
  <c r="I3642" i="12"/>
  <c r="I3560" i="12"/>
  <c r="I3514" i="12"/>
  <c r="I3496" i="12"/>
  <c r="I3450" i="12"/>
  <c r="I3209" i="12"/>
  <c r="I3081" i="12"/>
  <c r="I2953" i="12"/>
  <c r="I2921" i="12"/>
  <c r="I2857" i="12"/>
  <c r="H2579" i="12"/>
  <c r="H2611" i="12"/>
  <c r="H2632" i="12"/>
  <c r="H2661" i="12"/>
  <c r="H2669" i="12"/>
  <c r="H2678" i="12"/>
  <c r="H2686" i="12"/>
  <c r="H2731" i="12"/>
  <c r="H2739" i="12"/>
  <c r="H2747" i="12"/>
  <c r="H2762" i="12"/>
  <c r="H2778" i="12"/>
  <c r="H2786" i="12"/>
  <c r="H2794" i="12"/>
  <c r="H2802" i="12"/>
  <c r="H2835" i="12"/>
  <c r="H2847" i="12"/>
  <c r="H2863" i="12"/>
  <c r="H2908" i="12"/>
  <c r="H2924" i="12"/>
  <c r="H2940" i="12"/>
  <c r="H2956" i="12"/>
  <c r="H3056" i="12"/>
  <c r="H2599" i="12"/>
  <c r="H2708" i="12"/>
  <c r="H2724" i="12"/>
  <c r="H2733" i="12"/>
  <c r="H2741" i="12"/>
  <c r="H2759" i="12"/>
  <c r="H2982" i="12"/>
  <c r="H2998" i="12"/>
  <c r="H2595" i="12"/>
  <c r="H2665" i="12"/>
  <c r="H2693" i="12"/>
  <c r="H2696" i="12"/>
  <c r="H2735" i="12"/>
  <c r="H2743" i="12"/>
  <c r="H2831" i="12"/>
  <c r="H2591" i="12"/>
  <c r="H2623" i="12"/>
  <c r="H2648" i="12"/>
  <c r="H2673" i="12"/>
  <c r="H2690" i="12"/>
  <c r="J2689" i="12" s="1"/>
  <c r="H2704" i="12"/>
  <c r="H2720" i="12"/>
  <c r="H2813" i="12"/>
  <c r="H2821" i="12"/>
  <c r="H2869" i="12"/>
  <c r="H2587" i="12"/>
  <c r="H2619" i="12"/>
  <c r="H2636" i="12"/>
  <c r="H2650" i="12"/>
  <c r="H2681" i="12"/>
  <c r="H2748" i="12"/>
  <c r="H2766" i="12"/>
  <c r="H2781" i="12"/>
  <c r="H2789" i="12"/>
  <c r="H2797" i="12"/>
  <c r="H2805" i="12"/>
  <c r="H2836" i="12"/>
  <c r="H2851" i="12"/>
  <c r="H2896" i="12"/>
  <c r="J2895" i="12" s="1"/>
  <c r="H2912" i="12"/>
  <c r="H2928" i="12"/>
  <c r="H2944" i="12"/>
  <c r="H2960" i="12"/>
  <c r="H3044" i="12"/>
  <c r="H3060" i="12"/>
  <c r="H2970" i="12"/>
  <c r="H2987" i="12"/>
  <c r="H3003" i="12"/>
  <c r="H3014" i="12"/>
  <c r="H3033" i="12"/>
  <c r="H3092" i="12"/>
  <c r="H3095" i="12"/>
  <c r="H3207" i="12"/>
  <c r="H3215" i="12"/>
  <c r="H3223" i="12"/>
  <c r="H3264" i="12"/>
  <c r="J3263" i="12" s="1"/>
  <c r="H3272" i="12"/>
  <c r="H3280" i="12"/>
  <c r="H3288" i="12"/>
  <c r="H3296" i="12"/>
  <c r="H3304" i="12"/>
  <c r="H3368" i="12"/>
  <c r="H2980" i="12"/>
  <c r="H2996" i="12"/>
  <c r="H3066" i="12"/>
  <c r="H3080" i="12"/>
  <c r="H3101" i="12"/>
  <c r="H2983" i="12"/>
  <c r="H2999" i="12"/>
  <c r="H3029" i="12"/>
  <c r="H3068" i="12"/>
  <c r="H3071" i="12"/>
  <c r="H3132" i="12"/>
  <c r="H3137" i="12"/>
  <c r="H3148" i="12"/>
  <c r="H3164" i="12"/>
  <c r="H3198" i="12"/>
  <c r="H3237" i="12"/>
  <c r="H3245" i="12"/>
  <c r="H2977" i="12"/>
  <c r="H2992" i="12"/>
  <c r="H3008" i="12"/>
  <c r="H3074" i="12"/>
  <c r="H3088" i="12"/>
  <c r="H3128" i="12"/>
  <c r="H3179" i="12"/>
  <c r="H2979" i="12"/>
  <c r="H2995" i="12"/>
  <c r="H3011" i="12"/>
  <c r="H3013" i="12"/>
  <c r="H3022" i="12"/>
  <c r="H3076" i="12"/>
  <c r="H3079" i="12"/>
  <c r="H3211" i="12"/>
  <c r="H3219" i="12"/>
  <c r="H3227" i="12"/>
  <c r="H3268" i="12"/>
  <c r="H3276" i="12"/>
  <c r="H3284" i="12"/>
  <c r="H3292" i="12"/>
  <c r="H3300" i="12"/>
  <c r="H3308" i="12"/>
  <c r="H3316" i="12"/>
  <c r="H3324" i="12"/>
  <c r="H3332" i="12"/>
  <c r="H3340" i="12"/>
  <c r="H2971" i="12"/>
  <c r="H2988" i="12"/>
  <c r="H3004" i="12"/>
  <c r="H3082" i="12"/>
  <c r="H3120" i="12"/>
  <c r="H3191" i="12"/>
  <c r="H3203" i="12"/>
  <c r="H3236" i="12"/>
  <c r="H3244" i="12"/>
  <c r="H3251" i="12"/>
  <c r="J3249" i="12" s="1"/>
  <c r="H3369" i="12"/>
  <c r="H3372" i="12"/>
  <c r="H3430" i="12"/>
  <c r="H2976" i="12"/>
  <c r="H2991" i="12"/>
  <c r="H3007" i="12"/>
  <c r="H3018" i="12"/>
  <c r="H3037" i="12"/>
  <c r="H3070" i="12"/>
  <c r="H3084" i="12"/>
  <c r="H3087" i="12"/>
  <c r="H3113" i="12"/>
  <c r="H3133" i="12"/>
  <c r="H3141" i="12"/>
  <c r="H3156" i="12"/>
  <c r="H3172" i="12"/>
  <c r="H3233" i="12"/>
  <c r="H3241" i="12"/>
  <c r="H3260" i="12"/>
  <c r="H3348" i="12"/>
  <c r="H3351" i="12"/>
  <c r="H3361" i="12"/>
  <c r="J3360" i="12" s="1"/>
  <c r="H3388" i="12"/>
  <c r="H3375" i="12"/>
  <c r="H3435" i="12"/>
  <c r="H3451" i="12"/>
  <c r="H3571" i="12"/>
  <c r="H3644" i="12"/>
  <c r="H3774" i="12"/>
  <c r="H3782" i="12"/>
  <c r="H3790" i="12"/>
  <c r="H3932" i="12"/>
  <c r="H3431" i="12"/>
  <c r="H3447" i="12"/>
  <c r="H3579" i="12"/>
  <c r="H3601" i="12"/>
  <c r="H3914" i="12"/>
  <c r="H3922" i="12"/>
  <c r="H3940" i="12"/>
  <c r="H3408" i="12"/>
  <c r="H3389" i="12"/>
  <c r="H3443" i="12"/>
  <c r="H3459" i="12"/>
  <c r="H3628" i="12"/>
  <c r="H3770" i="12"/>
  <c r="H3778" i="12"/>
  <c r="H3786" i="12"/>
  <c r="H3794" i="12"/>
  <c r="H3970" i="12"/>
  <c r="H3980" i="12"/>
  <c r="J3979" i="12" s="1"/>
  <c r="H3385" i="12"/>
  <c r="H3467" i="12"/>
  <c r="H3475" i="12"/>
  <c r="H3575" i="12"/>
  <c r="H3833" i="12"/>
  <c r="H3841" i="12"/>
  <c r="H3910" i="12"/>
  <c r="H3936" i="12"/>
  <c r="H3381" i="12"/>
  <c r="H3439" i="12"/>
  <c r="J3438" i="12" s="1"/>
  <c r="H3636" i="12"/>
  <c r="H3875" i="12"/>
  <c r="H3883" i="12"/>
  <c r="H3899" i="12"/>
  <c r="H3918" i="12"/>
  <c r="H3956" i="12"/>
  <c r="H3978" i="12"/>
  <c r="H3984" i="12"/>
  <c r="F14" i="4" l="1"/>
  <c r="T136" i="4"/>
  <c r="W135" i="4"/>
  <c r="F12" i="4"/>
  <c r="F11" i="4"/>
  <c r="T8" i="4"/>
  <c r="T9" i="4" s="1"/>
  <c r="T10" i="4" s="1"/>
  <c r="T11" i="4" s="1"/>
  <c r="T12" i="4" s="1"/>
  <c r="T13" i="4" s="1"/>
  <c r="T14" i="4" s="1"/>
  <c r="T15" i="4" s="1"/>
  <c r="T16" i="4" s="1"/>
  <c r="T17" i="4" s="1"/>
  <c r="W7" i="4"/>
  <c r="W8" i="4" s="1"/>
  <c r="W9" i="4" s="1"/>
  <c r="W10" i="4" s="1"/>
  <c r="W11" i="4" s="1"/>
  <c r="W12" i="4" s="1"/>
  <c r="W13" i="4" s="1"/>
  <c r="W14" i="4" s="1"/>
  <c r="W15" i="4" s="1"/>
  <c r="W16" i="4" s="1"/>
  <c r="E16" i="4"/>
  <c r="F15" i="4"/>
  <c r="G9" i="4"/>
  <c r="G10" i="4"/>
  <c r="J2808" i="12"/>
  <c r="J2787" i="12"/>
  <c r="J3515" i="12"/>
  <c r="I3639" i="12"/>
  <c r="I3652" i="12"/>
  <c r="I3814" i="12"/>
  <c r="I2776" i="12"/>
  <c r="I3030" i="12"/>
  <c r="J3560" i="12"/>
  <c r="J3830" i="12"/>
  <c r="J2627" i="12"/>
  <c r="I3085" i="12"/>
  <c r="I2957" i="12"/>
  <c r="I3598" i="12"/>
  <c r="J2717" i="12"/>
  <c r="J3717" i="12"/>
  <c r="I3590" i="12"/>
  <c r="I2954" i="12"/>
  <c r="I2574" i="12"/>
  <c r="J2955" i="12"/>
  <c r="I3737" i="12"/>
  <c r="I3612" i="12"/>
  <c r="I2679" i="12"/>
  <c r="I3290" i="12"/>
  <c r="J3214" i="12"/>
  <c r="J3907" i="12"/>
  <c r="J3592" i="12"/>
  <c r="I3322" i="12"/>
  <c r="I3171" i="12"/>
  <c r="I2965" i="12"/>
  <c r="I2853" i="12"/>
  <c r="I3419" i="12"/>
  <c r="I2930" i="12"/>
  <c r="J3768" i="12"/>
  <c r="J2962" i="12"/>
  <c r="I3189" i="12"/>
  <c r="I2701" i="12"/>
  <c r="I3394" i="12"/>
  <c r="J3593" i="12"/>
  <c r="J3847" i="12"/>
  <c r="J3932" i="12"/>
  <c r="I3932" i="12"/>
  <c r="J3088" i="12"/>
  <c r="I3088" i="12"/>
  <c r="J2805" i="12"/>
  <c r="I2805" i="12"/>
  <c r="J2908" i="12"/>
  <c r="I2908" i="12"/>
  <c r="J3664" i="12"/>
  <c r="I3664" i="12"/>
  <c r="J3190" i="12"/>
  <c r="I3190" i="12"/>
  <c r="J2793" i="12"/>
  <c r="I2793" i="12"/>
  <c r="J3801" i="12"/>
  <c r="I3801" i="12"/>
  <c r="J3582" i="12"/>
  <c r="I3582" i="12"/>
  <c r="J3371" i="12"/>
  <c r="I3371" i="12"/>
  <c r="J2978" i="12"/>
  <c r="I2978" i="12"/>
  <c r="J2707" i="12"/>
  <c r="I2707" i="12"/>
  <c r="J2532" i="12"/>
  <c r="I2532" i="12"/>
  <c r="J3901" i="12"/>
  <c r="I3901" i="12"/>
  <c r="J3742" i="12"/>
  <c r="I3742" i="12"/>
  <c r="J3542" i="12"/>
  <c r="I3542" i="12"/>
  <c r="J3404" i="12"/>
  <c r="I3404" i="12"/>
  <c r="J2557" i="12"/>
  <c r="I2557" i="12"/>
  <c r="J3935" i="12"/>
  <c r="I3935" i="12"/>
  <c r="J3777" i="12"/>
  <c r="I3777" i="12"/>
  <c r="J3647" i="12"/>
  <c r="I3647" i="12"/>
  <c r="J3497" i="12"/>
  <c r="I3497" i="12"/>
  <c r="J3318" i="12"/>
  <c r="I3318" i="12"/>
  <c r="J3119" i="12"/>
  <c r="I3119" i="12"/>
  <c r="J2915" i="12"/>
  <c r="I2915" i="12"/>
  <c r="J2745" i="12"/>
  <c r="I2745" i="12"/>
  <c r="J2560" i="12"/>
  <c r="I2560" i="12"/>
  <c r="J3950" i="12"/>
  <c r="I3950" i="12"/>
  <c r="J3819" i="12"/>
  <c r="I3819" i="12"/>
  <c r="J3630" i="12"/>
  <c r="I3630" i="12"/>
  <c r="J3509" i="12"/>
  <c r="I3509" i="12"/>
  <c r="J3399" i="12"/>
  <c r="I3399" i="12"/>
  <c r="J3197" i="12"/>
  <c r="I3197" i="12"/>
  <c r="J2815" i="12"/>
  <c r="I2815" i="12"/>
  <c r="J2540" i="12"/>
  <c r="I2540" i="12"/>
  <c r="J3491" i="12"/>
  <c r="I3491" i="12"/>
  <c r="J3587" i="12"/>
  <c r="I3587" i="12"/>
  <c r="J3520" i="12"/>
  <c r="I3520" i="12"/>
  <c r="J3460" i="12"/>
  <c r="I3460" i="12"/>
  <c r="J3186" i="12"/>
  <c r="I3186" i="12"/>
  <c r="J3064" i="12"/>
  <c r="I3064" i="12"/>
  <c r="J2964" i="12"/>
  <c r="I2964" i="12"/>
  <c r="J2839" i="12"/>
  <c r="I2839" i="12"/>
  <c r="J2756" i="12"/>
  <c r="I2756" i="12"/>
  <c r="J2616" i="12"/>
  <c r="I2616" i="12"/>
  <c r="J2558" i="12"/>
  <c r="I2558" i="12"/>
  <c r="J3883" i="12"/>
  <c r="I3883" i="12"/>
  <c r="J3833" i="12"/>
  <c r="I3833" i="12"/>
  <c r="J3786" i="12"/>
  <c r="I3786" i="12"/>
  <c r="J3940" i="12"/>
  <c r="I3940" i="12"/>
  <c r="J3790" i="12"/>
  <c r="I3790" i="12"/>
  <c r="J3388" i="12"/>
  <c r="I3388" i="12"/>
  <c r="J3156" i="12"/>
  <c r="I3156" i="12"/>
  <c r="J3018" i="12"/>
  <c r="I3018" i="12"/>
  <c r="J3244" i="12"/>
  <c r="I3244" i="12"/>
  <c r="J2971" i="12"/>
  <c r="I2971" i="12"/>
  <c r="J3284" i="12"/>
  <c r="I3284" i="12"/>
  <c r="J3022" i="12"/>
  <c r="I3022" i="12"/>
  <c r="J3074" i="12"/>
  <c r="I3074" i="12"/>
  <c r="J3148" i="12"/>
  <c r="I3148" i="12"/>
  <c r="J3101" i="12"/>
  <c r="I3101" i="12"/>
  <c r="J3288" i="12"/>
  <c r="I3288" i="12"/>
  <c r="J3092" i="12"/>
  <c r="I3092" i="12"/>
  <c r="J2960" i="12"/>
  <c r="I2960" i="12"/>
  <c r="J2797" i="12"/>
  <c r="I2797" i="12"/>
  <c r="J2619" i="12"/>
  <c r="I2619" i="12"/>
  <c r="J2673" i="12"/>
  <c r="I2673" i="12"/>
  <c r="J2693" i="12"/>
  <c r="I2693" i="12"/>
  <c r="J2724" i="12"/>
  <c r="I2724" i="12"/>
  <c r="J2863" i="12"/>
  <c r="I2863" i="12"/>
  <c r="J2747" i="12"/>
  <c r="I2747" i="12"/>
  <c r="J2611" i="12"/>
  <c r="I2611" i="12"/>
  <c r="J3898" i="12"/>
  <c r="I3898" i="12"/>
  <c r="J3852" i="12"/>
  <c r="I3852" i="12"/>
  <c r="J3800" i="12"/>
  <c r="I3800" i="12"/>
  <c r="J3710" i="12"/>
  <c r="I3710" i="12"/>
  <c r="J3573" i="12"/>
  <c r="I3573" i="12"/>
  <c r="J3382" i="12"/>
  <c r="J3309" i="12"/>
  <c r="I3309" i="12"/>
  <c r="J3252" i="12"/>
  <c r="I3252" i="12"/>
  <c r="J3160" i="12"/>
  <c r="I3160" i="12"/>
  <c r="J3052" i="12"/>
  <c r="I3052" i="12"/>
  <c r="J3001" i="12"/>
  <c r="I3001" i="12"/>
  <c r="J2832" i="12"/>
  <c r="I2832" i="12"/>
  <c r="J2785" i="12"/>
  <c r="I2785" i="12"/>
  <c r="J2629" i="12"/>
  <c r="I2629" i="12"/>
  <c r="J3946" i="12"/>
  <c r="I3946" i="12"/>
  <c r="J3837" i="12"/>
  <c r="I3837" i="12"/>
  <c r="J3792" i="12"/>
  <c r="I3792" i="12"/>
  <c r="J3716" i="12"/>
  <c r="I3716" i="12"/>
  <c r="J3624" i="12"/>
  <c r="I3624" i="12"/>
  <c r="J3565" i="12"/>
  <c r="I3565" i="12"/>
  <c r="J3495" i="12"/>
  <c r="J3452" i="12"/>
  <c r="I3452" i="12"/>
  <c r="J3235" i="12"/>
  <c r="I3235" i="12"/>
  <c r="J3106" i="12"/>
  <c r="I3106" i="12"/>
  <c r="J2974" i="12"/>
  <c r="I2974" i="12"/>
  <c r="J2825" i="12"/>
  <c r="I2825" i="12"/>
  <c r="J2780" i="12"/>
  <c r="I2780" i="12"/>
  <c r="J2684" i="12"/>
  <c r="I2684" i="12"/>
  <c r="J2603" i="12"/>
  <c r="I2603" i="12"/>
  <c r="J2535" i="12"/>
  <c r="I2535" i="12"/>
  <c r="J3893" i="12"/>
  <c r="I3893" i="12"/>
  <c r="J3813" i="12"/>
  <c r="I3813" i="12"/>
  <c r="J3723" i="12"/>
  <c r="I3723" i="12"/>
  <c r="J3635" i="12"/>
  <c r="I3635" i="12"/>
  <c r="J3540" i="12"/>
  <c r="I3540" i="12"/>
  <c r="J3464" i="12"/>
  <c r="I3464" i="12"/>
  <c r="J3390" i="12"/>
  <c r="I3390" i="12"/>
  <c r="J3246" i="12"/>
  <c r="I3246" i="12"/>
  <c r="J3116" i="12"/>
  <c r="I3116" i="12"/>
  <c r="J2635" i="12"/>
  <c r="I2635" i="12"/>
  <c r="J2554" i="12"/>
  <c r="I2554" i="12"/>
  <c r="J3927" i="12"/>
  <c r="I3927" i="12"/>
  <c r="J3858" i="12"/>
  <c r="I3858" i="12"/>
  <c r="J3767" i="12"/>
  <c r="I3767" i="12"/>
  <c r="J3714" i="12"/>
  <c r="I3714" i="12"/>
  <c r="J3625" i="12"/>
  <c r="I3625" i="12"/>
  <c r="J3556" i="12"/>
  <c r="I3556" i="12"/>
  <c r="J3492" i="12"/>
  <c r="I3492" i="12"/>
  <c r="J3402" i="12"/>
  <c r="I3402" i="12"/>
  <c r="J3315" i="12"/>
  <c r="I3315" i="12"/>
  <c r="J3283" i="12"/>
  <c r="I3283" i="12"/>
  <c r="J3231" i="12"/>
  <c r="I3231" i="12"/>
  <c r="J3194" i="12"/>
  <c r="I3194" i="12"/>
  <c r="J3104" i="12"/>
  <c r="I3104" i="12"/>
  <c r="J3002" i="12"/>
  <c r="I3002" i="12"/>
  <c r="J2899" i="12"/>
  <c r="I2899" i="12"/>
  <c r="J2820" i="12"/>
  <c r="I2820" i="12"/>
  <c r="J2742" i="12"/>
  <c r="I2742" i="12"/>
  <c r="J2658" i="12"/>
  <c r="I2658" i="12"/>
  <c r="J2552" i="12"/>
  <c r="I2552" i="12"/>
  <c r="J3947" i="12"/>
  <c r="I3947" i="12"/>
  <c r="J3861" i="12"/>
  <c r="I3861" i="12"/>
  <c r="J3816" i="12"/>
  <c r="I3816" i="12"/>
  <c r="J3712" i="12"/>
  <c r="I3712" i="12"/>
  <c r="J3627" i="12"/>
  <c r="I3627" i="12"/>
  <c r="J3566" i="12"/>
  <c r="I3566" i="12"/>
  <c r="J3498" i="12"/>
  <c r="I3498" i="12"/>
  <c r="J3396" i="12"/>
  <c r="I3396" i="12"/>
  <c r="J3289" i="12"/>
  <c r="I3289" i="12"/>
  <c r="J3192" i="12"/>
  <c r="I3192" i="12"/>
  <c r="J3017" i="12"/>
  <c r="I3017" i="12"/>
  <c r="J2803" i="12"/>
  <c r="I2803" i="12"/>
  <c r="J2639" i="12"/>
  <c r="I2639" i="12"/>
  <c r="J2624" i="12"/>
  <c r="J2530" i="12"/>
  <c r="I2530" i="12"/>
  <c r="J3788" i="12"/>
  <c r="J3660" i="12"/>
  <c r="I3660" i="12"/>
  <c r="J3483" i="12"/>
  <c r="I3483" i="12"/>
  <c r="J3964" i="12"/>
  <c r="I3964" i="12"/>
  <c r="J3881" i="12"/>
  <c r="I3881" i="12"/>
  <c r="J3791" i="12"/>
  <c r="I3791" i="12"/>
  <c r="J3736" i="12"/>
  <c r="I3736" i="12"/>
  <c r="J3651" i="12"/>
  <c r="I3651" i="12"/>
  <c r="J3581" i="12"/>
  <c r="I3581" i="12"/>
  <c r="J3512" i="12"/>
  <c r="I3512" i="12"/>
  <c r="J3448" i="12"/>
  <c r="I3448" i="12"/>
  <c r="J3358" i="12"/>
  <c r="I3358" i="12"/>
  <c r="J3183" i="12"/>
  <c r="I3183" i="12"/>
  <c r="J3048" i="12"/>
  <c r="I3048" i="12"/>
  <c r="J2948" i="12"/>
  <c r="I2948" i="12"/>
  <c r="J2829" i="12"/>
  <c r="I2829" i="12"/>
  <c r="J2753" i="12"/>
  <c r="I2753" i="12"/>
  <c r="J2608" i="12"/>
  <c r="I2608" i="12"/>
  <c r="J2553" i="12"/>
  <c r="I2553" i="12"/>
  <c r="J3900" i="12"/>
  <c r="J2906" i="12"/>
  <c r="J2914" i="12"/>
  <c r="J3794" i="12"/>
  <c r="I3794" i="12"/>
  <c r="J2988" i="12"/>
  <c r="I2988" i="12"/>
  <c r="J2696" i="12"/>
  <c r="I2696" i="12"/>
  <c r="J3317" i="12"/>
  <c r="I3317" i="12"/>
  <c r="J3121" i="12"/>
  <c r="I3121" i="12"/>
  <c r="J3654" i="12"/>
  <c r="I3654" i="12"/>
  <c r="J3875" i="12"/>
  <c r="I3875" i="12"/>
  <c r="J3575" i="12"/>
  <c r="I3575" i="12"/>
  <c r="J3778" i="12"/>
  <c r="I3778" i="12"/>
  <c r="J3922" i="12"/>
  <c r="I3922" i="12"/>
  <c r="J3782" i="12"/>
  <c r="I3782" i="12"/>
  <c r="J3361" i="12"/>
  <c r="I3361" i="12"/>
  <c r="J3141" i="12"/>
  <c r="I3141" i="12"/>
  <c r="J3007" i="12"/>
  <c r="I3007" i="12"/>
  <c r="J3236" i="12"/>
  <c r="I3236" i="12"/>
  <c r="J3340" i="12"/>
  <c r="I3340" i="12"/>
  <c r="J3276" i="12"/>
  <c r="I3276" i="12"/>
  <c r="J3013" i="12"/>
  <c r="I3013" i="12"/>
  <c r="J3008" i="12"/>
  <c r="I3008" i="12"/>
  <c r="J3137" i="12"/>
  <c r="I3137" i="12"/>
  <c r="J3080" i="12"/>
  <c r="I3080" i="12"/>
  <c r="J3280" i="12"/>
  <c r="I3280" i="12"/>
  <c r="J3033" i="12"/>
  <c r="I3033" i="12"/>
  <c r="J2944" i="12"/>
  <c r="I2944" i="12"/>
  <c r="J2789" i="12"/>
  <c r="I2789" i="12"/>
  <c r="J2587" i="12"/>
  <c r="I2587" i="12"/>
  <c r="J2648" i="12"/>
  <c r="I2648" i="12"/>
  <c r="J2665" i="12"/>
  <c r="I2665" i="12"/>
  <c r="J2708" i="12"/>
  <c r="I2708" i="12"/>
  <c r="J2847" i="12"/>
  <c r="I2847" i="12"/>
  <c r="J2739" i="12"/>
  <c r="I2739" i="12"/>
  <c r="J2579" i="12"/>
  <c r="I2579" i="12"/>
  <c r="J3963" i="12"/>
  <c r="J3890" i="12"/>
  <c r="I3890" i="12"/>
  <c r="J3849" i="12"/>
  <c r="I3849" i="12"/>
  <c r="J3766" i="12"/>
  <c r="I3766" i="12"/>
  <c r="J3707" i="12"/>
  <c r="I3707" i="12"/>
  <c r="J3570" i="12"/>
  <c r="I3570" i="12"/>
  <c r="J3494" i="12"/>
  <c r="I3494" i="12"/>
  <c r="J3301" i="12"/>
  <c r="I3301" i="12"/>
  <c r="J3250" i="12"/>
  <c r="I3250" i="12"/>
  <c r="J3151" i="12"/>
  <c r="I3151" i="12"/>
  <c r="J3034" i="12"/>
  <c r="I3034" i="12"/>
  <c r="J2993" i="12"/>
  <c r="I2993" i="12"/>
  <c r="J2880" i="12"/>
  <c r="I2880" i="12"/>
  <c r="J2827" i="12"/>
  <c r="I2827" i="12"/>
  <c r="J2774" i="12"/>
  <c r="I2774" i="12"/>
  <c r="J2676" i="12"/>
  <c r="I2676" i="12"/>
  <c r="J2614" i="12"/>
  <c r="I2614" i="12"/>
  <c r="J3983" i="12"/>
  <c r="I3983" i="12"/>
  <c r="J3943" i="12"/>
  <c r="I3943" i="12"/>
  <c r="J3834" i="12"/>
  <c r="I3834" i="12"/>
  <c r="J3784" i="12"/>
  <c r="I3784" i="12"/>
  <c r="J3708" i="12"/>
  <c r="I3708" i="12"/>
  <c r="J3613" i="12"/>
  <c r="I3613" i="12"/>
  <c r="J3555" i="12"/>
  <c r="I3555" i="12"/>
  <c r="J3420" i="12"/>
  <c r="I3420" i="12"/>
  <c r="J3187" i="12"/>
  <c r="I3187" i="12"/>
  <c r="J3096" i="12"/>
  <c r="I3096" i="12"/>
  <c r="J2959" i="12"/>
  <c r="I2959" i="12"/>
  <c r="J2817" i="12"/>
  <c r="I2817" i="12"/>
  <c r="J2765" i="12"/>
  <c r="I2765" i="12"/>
  <c r="J2674" i="12"/>
  <c r="I2674" i="12"/>
  <c r="J2592" i="12"/>
  <c r="I2592" i="12"/>
  <c r="J3885" i="12"/>
  <c r="I3885" i="12"/>
  <c r="J3787" i="12"/>
  <c r="I3787" i="12"/>
  <c r="J3702" i="12"/>
  <c r="I3702" i="12"/>
  <c r="J3617" i="12"/>
  <c r="I3617" i="12"/>
  <c r="J3532" i="12"/>
  <c r="I3532" i="12"/>
  <c r="J3458" i="12"/>
  <c r="I3458" i="12"/>
  <c r="J3365" i="12"/>
  <c r="I3365" i="12"/>
  <c r="J3238" i="12"/>
  <c r="I3238" i="12"/>
  <c r="J3098" i="12"/>
  <c r="I3098" i="12"/>
  <c r="J2601" i="12"/>
  <c r="I2601" i="12"/>
  <c r="J2549" i="12"/>
  <c r="I2549" i="12"/>
  <c r="J3403" i="12"/>
  <c r="J3925" i="12"/>
  <c r="I3925" i="12"/>
  <c r="J3850" i="12"/>
  <c r="I3850" i="12"/>
  <c r="J3764" i="12"/>
  <c r="I3764" i="12"/>
  <c r="J3711" i="12"/>
  <c r="I3711" i="12"/>
  <c r="J3620" i="12"/>
  <c r="I3620" i="12"/>
  <c r="J3548" i="12"/>
  <c r="I3548" i="12"/>
  <c r="J3484" i="12"/>
  <c r="I3484" i="12"/>
  <c r="J3354" i="12"/>
  <c r="I3354" i="12"/>
  <c r="J3310" i="12"/>
  <c r="I3310" i="12"/>
  <c r="J3278" i="12"/>
  <c r="I3278" i="12"/>
  <c r="J3229" i="12"/>
  <c r="I3229" i="12"/>
  <c r="J3182" i="12"/>
  <c r="I3182" i="12"/>
  <c r="J3102" i="12"/>
  <c r="I3102" i="12"/>
  <c r="J2994" i="12"/>
  <c r="I2994" i="12"/>
  <c r="J2893" i="12"/>
  <c r="I2893" i="12"/>
  <c r="J2818" i="12"/>
  <c r="I2818" i="12"/>
  <c r="J2737" i="12"/>
  <c r="I2737" i="12"/>
  <c r="J2633" i="12"/>
  <c r="I2633" i="12"/>
  <c r="J2544" i="12"/>
  <c r="I2544" i="12"/>
  <c r="J3930" i="12"/>
  <c r="I3930" i="12"/>
  <c r="J3856" i="12"/>
  <c r="I3856" i="12"/>
  <c r="J3805" i="12"/>
  <c r="I3805" i="12"/>
  <c r="J3694" i="12"/>
  <c r="I3694" i="12"/>
  <c r="J3618" i="12"/>
  <c r="I3618" i="12"/>
  <c r="J3557" i="12"/>
  <c r="I3557" i="12"/>
  <c r="J3490" i="12"/>
  <c r="I3490" i="12"/>
  <c r="J3377" i="12"/>
  <c r="I3377" i="12"/>
  <c r="J3281" i="12"/>
  <c r="I3281" i="12"/>
  <c r="J3153" i="12"/>
  <c r="I3153" i="12"/>
  <c r="J3005" i="12"/>
  <c r="I3005" i="12"/>
  <c r="J2730" i="12"/>
  <c r="I2730" i="12"/>
  <c r="J2607" i="12"/>
  <c r="I2607" i="12"/>
  <c r="J2605" i="12"/>
  <c r="I2605" i="12"/>
  <c r="J3859" i="12"/>
  <c r="J3642" i="12"/>
  <c r="J2580" i="12"/>
  <c r="I2580" i="12"/>
  <c r="J3948" i="12"/>
  <c r="I3948" i="12"/>
  <c r="J3871" i="12"/>
  <c r="I3871" i="12"/>
  <c r="J3783" i="12"/>
  <c r="I3783" i="12"/>
  <c r="J3725" i="12"/>
  <c r="I3725" i="12"/>
  <c r="J3626" i="12"/>
  <c r="I3626" i="12"/>
  <c r="J3578" i="12"/>
  <c r="I3578" i="12"/>
  <c r="J3504" i="12"/>
  <c r="I3504" i="12"/>
  <c r="J3436" i="12"/>
  <c r="I3436" i="12"/>
  <c r="J3343" i="12"/>
  <c r="I3343" i="12"/>
  <c r="J3169" i="12"/>
  <c r="I3169" i="12"/>
  <c r="J3021" i="12"/>
  <c r="I3021" i="12"/>
  <c r="J2932" i="12"/>
  <c r="I2932" i="12"/>
  <c r="J2806" i="12"/>
  <c r="I2806" i="12"/>
  <c r="J2727" i="12"/>
  <c r="I2727" i="12"/>
  <c r="J2602" i="12"/>
  <c r="I2602" i="12"/>
  <c r="J2550" i="12"/>
  <c r="I2550" i="12"/>
  <c r="J3172" i="12"/>
  <c r="I3172" i="12"/>
  <c r="J3164" i="12"/>
  <c r="I3164" i="12"/>
  <c r="J2636" i="12"/>
  <c r="I2636" i="12"/>
  <c r="J3426" i="12"/>
  <c r="I3426" i="12"/>
  <c r="J2843" i="12"/>
  <c r="I2843" i="12"/>
  <c r="J3842" i="12"/>
  <c r="I3842" i="12"/>
  <c r="J2783" i="12"/>
  <c r="I2783" i="12"/>
  <c r="J3739" i="12"/>
  <c r="I3739" i="12"/>
  <c r="J3636" i="12"/>
  <c r="I3636" i="12"/>
  <c r="J3475" i="12"/>
  <c r="I3475" i="12"/>
  <c r="J3770" i="12"/>
  <c r="I3770" i="12"/>
  <c r="J3774" i="12"/>
  <c r="I3774" i="12"/>
  <c r="J3351" i="12"/>
  <c r="I3351" i="12"/>
  <c r="J3133" i="12"/>
  <c r="I3133" i="12"/>
  <c r="J2991" i="12"/>
  <c r="I2991" i="12"/>
  <c r="J3203" i="12"/>
  <c r="I3203" i="12"/>
  <c r="J3332" i="12"/>
  <c r="I3332" i="12"/>
  <c r="J3268" i="12"/>
  <c r="I3268" i="12"/>
  <c r="J3011" i="12"/>
  <c r="I3011" i="12"/>
  <c r="J2992" i="12"/>
  <c r="I2992" i="12"/>
  <c r="J3132" i="12"/>
  <c r="I3132" i="12"/>
  <c r="J3066" i="12"/>
  <c r="I3066" i="12"/>
  <c r="J3272" i="12"/>
  <c r="I3272" i="12"/>
  <c r="J3014" i="12"/>
  <c r="I3014" i="12"/>
  <c r="J2928" i="12"/>
  <c r="I2928" i="12"/>
  <c r="J2781" i="12"/>
  <c r="I2781" i="12"/>
  <c r="J2869" i="12"/>
  <c r="I2869" i="12"/>
  <c r="J2623" i="12"/>
  <c r="I2623" i="12"/>
  <c r="J2595" i="12"/>
  <c r="I2595" i="12"/>
  <c r="J2599" i="12"/>
  <c r="I2599" i="12"/>
  <c r="J2835" i="12"/>
  <c r="I2835" i="12"/>
  <c r="J2731" i="12"/>
  <c r="I2731" i="12"/>
  <c r="J3934" i="12"/>
  <c r="I3934" i="12"/>
  <c r="J3887" i="12"/>
  <c r="I3887" i="12"/>
  <c r="J3839" i="12"/>
  <c r="I3839" i="12"/>
  <c r="J3758" i="12"/>
  <c r="I3758" i="12"/>
  <c r="J3696" i="12"/>
  <c r="I3696" i="12"/>
  <c r="J3646" i="12"/>
  <c r="I3646" i="12"/>
  <c r="J3562" i="12"/>
  <c r="I3562" i="12"/>
  <c r="J3486" i="12"/>
  <c r="I3486" i="12"/>
  <c r="J3409" i="12"/>
  <c r="I3409" i="12"/>
  <c r="J3293" i="12"/>
  <c r="I3293" i="12"/>
  <c r="J3228" i="12"/>
  <c r="I3228" i="12"/>
  <c r="J3140" i="12"/>
  <c r="I3140" i="12"/>
  <c r="J3025" i="12"/>
  <c r="I3025" i="12"/>
  <c r="J2985" i="12"/>
  <c r="I2985" i="12"/>
  <c r="J2819" i="12"/>
  <c r="I2819" i="12"/>
  <c r="J2662" i="12"/>
  <c r="I2662" i="12"/>
  <c r="J2575" i="12"/>
  <c r="I2575" i="12"/>
  <c r="J3919" i="12"/>
  <c r="I3919" i="12"/>
  <c r="J3829" i="12"/>
  <c r="I3829" i="12"/>
  <c r="J3776" i="12"/>
  <c r="I3776" i="12"/>
  <c r="J3690" i="12"/>
  <c r="I3690" i="12"/>
  <c r="J3607" i="12"/>
  <c r="I3607" i="12"/>
  <c r="J3547" i="12"/>
  <c r="I3547" i="12"/>
  <c r="J3417" i="12"/>
  <c r="I3417" i="12"/>
  <c r="J3359" i="12"/>
  <c r="I3359" i="12"/>
  <c r="J3178" i="12"/>
  <c r="I3178" i="12"/>
  <c r="J3090" i="12"/>
  <c r="I3090" i="12"/>
  <c r="J2943" i="12"/>
  <c r="I2943" i="12"/>
  <c r="J2804" i="12"/>
  <c r="I2804" i="12"/>
  <c r="J2754" i="12"/>
  <c r="I2754" i="12"/>
  <c r="J2655" i="12"/>
  <c r="I2655" i="12"/>
  <c r="J2578" i="12"/>
  <c r="I2578" i="12"/>
  <c r="J3425" i="12"/>
  <c r="J3977" i="12"/>
  <c r="I3977" i="12"/>
  <c r="J3877" i="12"/>
  <c r="I3877" i="12"/>
  <c r="J3779" i="12"/>
  <c r="I3779" i="12"/>
  <c r="J3699" i="12"/>
  <c r="I3699" i="12"/>
  <c r="J3615" i="12"/>
  <c r="I3615" i="12"/>
  <c r="J3524" i="12"/>
  <c r="I3524" i="12"/>
  <c r="J3446" i="12"/>
  <c r="I3446" i="12"/>
  <c r="J3356" i="12"/>
  <c r="I3356" i="12"/>
  <c r="J3202" i="12"/>
  <c r="I3202" i="12"/>
  <c r="J3028" i="12"/>
  <c r="I3028" i="12"/>
  <c r="J2760" i="12"/>
  <c r="I2760" i="12"/>
  <c r="J2584" i="12"/>
  <c r="I2584" i="12"/>
  <c r="J2546" i="12"/>
  <c r="I2546" i="12"/>
  <c r="J2738" i="12"/>
  <c r="J3904" i="12"/>
  <c r="I3904" i="12"/>
  <c r="J3825" i="12"/>
  <c r="I3825" i="12"/>
  <c r="J3759" i="12"/>
  <c r="I3759" i="12"/>
  <c r="J3700" i="12"/>
  <c r="I3700" i="12"/>
  <c r="J3605" i="12"/>
  <c r="I3605" i="12"/>
  <c r="J3535" i="12"/>
  <c r="I3535" i="12"/>
  <c r="J3482" i="12"/>
  <c r="I3482" i="12"/>
  <c r="J3339" i="12"/>
  <c r="I3339" i="12"/>
  <c r="J3307" i="12"/>
  <c r="I3307" i="12"/>
  <c r="J3275" i="12"/>
  <c r="I3275" i="12"/>
  <c r="J3226" i="12"/>
  <c r="I3226" i="12"/>
  <c r="J3165" i="12"/>
  <c r="I3165" i="12"/>
  <c r="J3099" i="12"/>
  <c r="I3099" i="12"/>
  <c r="J2986" i="12"/>
  <c r="I2986" i="12"/>
  <c r="J2881" i="12"/>
  <c r="I2881" i="12"/>
  <c r="J2812" i="12"/>
  <c r="I2812" i="12"/>
  <c r="J2734" i="12"/>
  <c r="I2734" i="12"/>
  <c r="J2618" i="12"/>
  <c r="I2618" i="12"/>
  <c r="J2536" i="12"/>
  <c r="I2536" i="12"/>
  <c r="J3496" i="12"/>
  <c r="J3920" i="12"/>
  <c r="I3920" i="12"/>
  <c r="J3853" i="12"/>
  <c r="I3853" i="12"/>
  <c r="J3762" i="12"/>
  <c r="I3762" i="12"/>
  <c r="J3691" i="12"/>
  <c r="I3691" i="12"/>
  <c r="J3614" i="12"/>
  <c r="I3614" i="12"/>
  <c r="J3549" i="12"/>
  <c r="I3549" i="12"/>
  <c r="J3477" i="12"/>
  <c r="I3477" i="12"/>
  <c r="J3337" i="12"/>
  <c r="I3337" i="12"/>
  <c r="J3273" i="12"/>
  <c r="I3273" i="12"/>
  <c r="J3144" i="12"/>
  <c r="I3144" i="12"/>
  <c r="J2997" i="12"/>
  <c r="I2997" i="12"/>
  <c r="J2721" i="12"/>
  <c r="I2721" i="12"/>
  <c r="J2604" i="12"/>
  <c r="I2604" i="12"/>
  <c r="J2990" i="12"/>
  <c r="J2746" i="12"/>
  <c r="J3817" i="12"/>
  <c r="I3817" i="12"/>
  <c r="J3942" i="12"/>
  <c r="I3942" i="12"/>
  <c r="J3844" i="12"/>
  <c r="I3844" i="12"/>
  <c r="J3775" i="12"/>
  <c r="I3775" i="12"/>
  <c r="J3715" i="12"/>
  <c r="I3715" i="12"/>
  <c r="J3623" i="12"/>
  <c r="I3623" i="12"/>
  <c r="J3567" i="12"/>
  <c r="I3567" i="12"/>
  <c r="J3501" i="12"/>
  <c r="I3501" i="12"/>
  <c r="J3416" i="12"/>
  <c r="I3416" i="12"/>
  <c r="J3261" i="12"/>
  <c r="I3261" i="12"/>
  <c r="J3105" i="12"/>
  <c r="I3105" i="12"/>
  <c r="J3000" i="12"/>
  <c r="I3000" i="12"/>
  <c r="J2916" i="12"/>
  <c r="I2916" i="12"/>
  <c r="J2798" i="12"/>
  <c r="I2798" i="12"/>
  <c r="J2715" i="12"/>
  <c r="I2715" i="12"/>
  <c r="J2597" i="12"/>
  <c r="I2597" i="12"/>
  <c r="J2545" i="12"/>
  <c r="I2545" i="12"/>
  <c r="J3634" i="12"/>
  <c r="J3271" i="12"/>
  <c r="J2598" i="12"/>
  <c r="J3445" i="12"/>
  <c r="J2675" i="12"/>
  <c r="J3572" i="12"/>
  <c r="J3860" i="12"/>
  <c r="J3027" i="12"/>
  <c r="J2913" i="12"/>
  <c r="J3193" i="12"/>
  <c r="J3616" i="12"/>
  <c r="J3200" i="12"/>
  <c r="J3375" i="12"/>
  <c r="I3375" i="12"/>
  <c r="J3076" i="12"/>
  <c r="I3076" i="12"/>
  <c r="J3095" i="12"/>
  <c r="I3095" i="12"/>
  <c r="J2762" i="12"/>
  <c r="I2762" i="12"/>
  <c r="J3803" i="12"/>
  <c r="I3803" i="12"/>
  <c r="J3067" i="12"/>
  <c r="I3067" i="12"/>
  <c r="J2641" i="12"/>
  <c r="I2641" i="12"/>
  <c r="J3718" i="12"/>
  <c r="I3718" i="12"/>
  <c r="J3240" i="12"/>
  <c r="I3240" i="12"/>
  <c r="J2850" i="12"/>
  <c r="I2850" i="12"/>
  <c r="J3824" i="12"/>
  <c r="I3824" i="12"/>
  <c r="J3638" i="12"/>
  <c r="I3638" i="12"/>
  <c r="J3472" i="12"/>
  <c r="I3472" i="12"/>
  <c r="J3312" i="12"/>
  <c r="I3312" i="12"/>
  <c r="J3124" i="12"/>
  <c r="I3124" i="12"/>
  <c r="J2644" i="12"/>
  <c r="I2644" i="12"/>
  <c r="J3867" i="12"/>
  <c r="I3867" i="12"/>
  <c r="J3721" i="12"/>
  <c r="I3721" i="12"/>
  <c r="J3564" i="12"/>
  <c r="I3564" i="12"/>
  <c r="J3410" i="12"/>
  <c r="I3410" i="12"/>
  <c r="J3286" i="12"/>
  <c r="I3286" i="12"/>
  <c r="J3205" i="12"/>
  <c r="I3205" i="12"/>
  <c r="J3010" i="12"/>
  <c r="I3010" i="12"/>
  <c r="J2826" i="12"/>
  <c r="I2826" i="12"/>
  <c r="J2664" i="12"/>
  <c r="I2664" i="12"/>
  <c r="J3878" i="12"/>
  <c r="I3878" i="12"/>
  <c r="J3733" i="12"/>
  <c r="I3733" i="12"/>
  <c r="J3586" i="12"/>
  <c r="I3586" i="12"/>
  <c r="J3297" i="12"/>
  <c r="I3297" i="12"/>
  <c r="J3032" i="12"/>
  <c r="I3032" i="12"/>
  <c r="J2666" i="12"/>
  <c r="I2666" i="12"/>
  <c r="J3914" i="12"/>
  <c r="I3914" i="12"/>
  <c r="J3984" i="12"/>
  <c r="I3984" i="12"/>
  <c r="J3439" i="12"/>
  <c r="I3439" i="12"/>
  <c r="J3467" i="12"/>
  <c r="I3467" i="12"/>
  <c r="J3628" i="12"/>
  <c r="I3628" i="12"/>
  <c r="J3601" i="12"/>
  <c r="I3601" i="12"/>
  <c r="J3644" i="12"/>
  <c r="I3644" i="12"/>
  <c r="J3348" i="12"/>
  <c r="I3348" i="12"/>
  <c r="J3113" i="12"/>
  <c r="I3113" i="12"/>
  <c r="J2976" i="12"/>
  <c r="I2976" i="12"/>
  <c r="J3191" i="12"/>
  <c r="I3191" i="12"/>
  <c r="J3324" i="12"/>
  <c r="I3324" i="12"/>
  <c r="J3227" i="12"/>
  <c r="I3227" i="12"/>
  <c r="J2995" i="12"/>
  <c r="I2995" i="12"/>
  <c r="J2977" i="12"/>
  <c r="I2977" i="12"/>
  <c r="J3071" i="12"/>
  <c r="I3071" i="12"/>
  <c r="J2996" i="12"/>
  <c r="I2996" i="12"/>
  <c r="J3264" i="12"/>
  <c r="I3264" i="12"/>
  <c r="J3003" i="12"/>
  <c r="I3003" i="12"/>
  <c r="J2912" i="12"/>
  <c r="I2912" i="12"/>
  <c r="J2766" i="12"/>
  <c r="I2766" i="12"/>
  <c r="J2821" i="12"/>
  <c r="I2821" i="12"/>
  <c r="J2591" i="12"/>
  <c r="I2591" i="12"/>
  <c r="J2998" i="12"/>
  <c r="I2998" i="12"/>
  <c r="J3056" i="12"/>
  <c r="I3056" i="12"/>
  <c r="J2802" i="12"/>
  <c r="I2802" i="12"/>
  <c r="J2686" i="12"/>
  <c r="I2686" i="12"/>
  <c r="J3926" i="12"/>
  <c r="I3926" i="12"/>
  <c r="J3882" i="12"/>
  <c r="I3882" i="12"/>
  <c r="J3831" i="12"/>
  <c r="I3831" i="12"/>
  <c r="J3643" i="12"/>
  <c r="I3643" i="12"/>
  <c r="J3537" i="12"/>
  <c r="I3537" i="12"/>
  <c r="J3481" i="12"/>
  <c r="I3481" i="12"/>
  <c r="J3373" i="12"/>
  <c r="I3373" i="12"/>
  <c r="J3285" i="12"/>
  <c r="I3285" i="12"/>
  <c r="J3220" i="12"/>
  <c r="I3220" i="12"/>
  <c r="J3129" i="12"/>
  <c r="I3129" i="12"/>
  <c r="J2952" i="12"/>
  <c r="I2952" i="12"/>
  <c r="J2878" i="12"/>
  <c r="J2811" i="12"/>
  <c r="I2811" i="12"/>
  <c r="J2657" i="12"/>
  <c r="I2657" i="12"/>
  <c r="J2572" i="12"/>
  <c r="I2572" i="12"/>
  <c r="J3911" i="12"/>
  <c r="I3911" i="12"/>
  <c r="J3753" i="12"/>
  <c r="I3753" i="12"/>
  <c r="J3687" i="12"/>
  <c r="I3687" i="12"/>
  <c r="J3604" i="12"/>
  <c r="I3604" i="12"/>
  <c r="J3479" i="12"/>
  <c r="I3479" i="12"/>
  <c r="J3395" i="12"/>
  <c r="I3395" i="12"/>
  <c r="J3347" i="12"/>
  <c r="I3347" i="12"/>
  <c r="J3149" i="12"/>
  <c r="I3149" i="12"/>
  <c r="J3065" i="12"/>
  <c r="I3065" i="12"/>
  <c r="J2927" i="12"/>
  <c r="I2927" i="12"/>
  <c r="J2799" i="12"/>
  <c r="I2799" i="12"/>
  <c r="J2744" i="12"/>
  <c r="I2744" i="12"/>
  <c r="J2646" i="12"/>
  <c r="I2646" i="12"/>
  <c r="J2573" i="12"/>
  <c r="I2573" i="12"/>
  <c r="J3958" i="12"/>
  <c r="I3958" i="12"/>
  <c r="J3869" i="12"/>
  <c r="I3869" i="12"/>
  <c r="J3771" i="12"/>
  <c r="I3771" i="12"/>
  <c r="J3688" i="12"/>
  <c r="I3688" i="12"/>
  <c r="J3594" i="12"/>
  <c r="I3594" i="12"/>
  <c r="J3516" i="12"/>
  <c r="I3516" i="12"/>
  <c r="J3434" i="12"/>
  <c r="I3434" i="12"/>
  <c r="J3342" i="12"/>
  <c r="I3342" i="12"/>
  <c r="J2969" i="12"/>
  <c r="I2969" i="12"/>
  <c r="J2757" i="12"/>
  <c r="I2757" i="12"/>
  <c r="J2576" i="12"/>
  <c r="I2576" i="12"/>
  <c r="J2541" i="12"/>
  <c r="I2541" i="12"/>
  <c r="J3355" i="12"/>
  <c r="J3981" i="12"/>
  <c r="I3981" i="12"/>
  <c r="J3896" i="12"/>
  <c r="I3896" i="12"/>
  <c r="J3807" i="12"/>
  <c r="I3807" i="12"/>
  <c r="J3756" i="12"/>
  <c r="I3756" i="12"/>
  <c r="J3682" i="12"/>
  <c r="I3682" i="12"/>
  <c r="J3599" i="12"/>
  <c r="I3599" i="12"/>
  <c r="J3527" i="12"/>
  <c r="I3527" i="12"/>
  <c r="J3474" i="12"/>
  <c r="I3474" i="12"/>
  <c r="J3334" i="12"/>
  <c r="I3334" i="12"/>
  <c r="J3302" i="12"/>
  <c r="I3302" i="12"/>
  <c r="J3270" i="12"/>
  <c r="I3270" i="12"/>
  <c r="J3221" i="12"/>
  <c r="I3221" i="12"/>
  <c r="J3155" i="12"/>
  <c r="I3155" i="12"/>
  <c r="J3063" i="12"/>
  <c r="I3063" i="12"/>
  <c r="J2972" i="12"/>
  <c r="I2972" i="12"/>
  <c r="J2854" i="12"/>
  <c r="I2854" i="12"/>
  <c r="J2810" i="12"/>
  <c r="I2810" i="12"/>
  <c r="J2723" i="12"/>
  <c r="I2723" i="12"/>
  <c r="J2615" i="12"/>
  <c r="I2615" i="12"/>
  <c r="J2709" i="12"/>
  <c r="I2709" i="12"/>
  <c r="J3912" i="12"/>
  <c r="I3912" i="12"/>
  <c r="J3848" i="12"/>
  <c r="I3848" i="12"/>
  <c r="J3754" i="12"/>
  <c r="I3754" i="12"/>
  <c r="J3680" i="12"/>
  <c r="I3680" i="12"/>
  <c r="J3611" i="12"/>
  <c r="I3611" i="12"/>
  <c r="J3541" i="12"/>
  <c r="I3541" i="12"/>
  <c r="J3469" i="12"/>
  <c r="I3469" i="12"/>
  <c r="J3329" i="12"/>
  <c r="I3329" i="12"/>
  <c r="J3265" i="12"/>
  <c r="I3265" i="12"/>
  <c r="J3136" i="12"/>
  <c r="I3136" i="12"/>
  <c r="J2989" i="12"/>
  <c r="I2989" i="12"/>
  <c r="J2711" i="12"/>
  <c r="I2711" i="12"/>
  <c r="J2585" i="12"/>
  <c r="I2585" i="12"/>
  <c r="J3159" i="12"/>
  <c r="J3851" i="12"/>
  <c r="J3534" i="12"/>
  <c r="I3534" i="12"/>
  <c r="J3433" i="12"/>
  <c r="I3433" i="12"/>
  <c r="J2571" i="12"/>
  <c r="J3939" i="12"/>
  <c r="I3939" i="12"/>
  <c r="J3836" i="12"/>
  <c r="I3836" i="12"/>
  <c r="J3765" i="12"/>
  <c r="I3765" i="12"/>
  <c r="J3704" i="12"/>
  <c r="I3704" i="12"/>
  <c r="J3621" i="12"/>
  <c r="I3621" i="12"/>
  <c r="J3554" i="12"/>
  <c r="I3554" i="12"/>
  <c r="J3493" i="12"/>
  <c r="I3493" i="12"/>
  <c r="J3413" i="12"/>
  <c r="I3413" i="12"/>
  <c r="J3254" i="12"/>
  <c r="I3254" i="12"/>
  <c r="J3089" i="12"/>
  <c r="I3089" i="12"/>
  <c r="J2984" i="12"/>
  <c r="I2984" i="12"/>
  <c r="J2900" i="12"/>
  <c r="I2900" i="12"/>
  <c r="J2790" i="12"/>
  <c r="I2790" i="12"/>
  <c r="J2703" i="12"/>
  <c r="I2703" i="12"/>
  <c r="J2594" i="12"/>
  <c r="I2594" i="12"/>
  <c r="J2542" i="12"/>
  <c r="I2542" i="12"/>
  <c r="J3755" i="12"/>
  <c r="J3823" i="12"/>
  <c r="J3841" i="12"/>
  <c r="I3841" i="12"/>
  <c r="J3251" i="12"/>
  <c r="I3251" i="12"/>
  <c r="J3296" i="12"/>
  <c r="I3296" i="12"/>
  <c r="J2733" i="12"/>
  <c r="I2733" i="12"/>
  <c r="J3903" i="12"/>
  <c r="I3903" i="12"/>
  <c r="J2892" i="12"/>
  <c r="I2892" i="12"/>
  <c r="J2543" i="12"/>
  <c r="I2543" i="12"/>
  <c r="J3889" i="12"/>
  <c r="I3889" i="12"/>
  <c r="J3978" i="12"/>
  <c r="I3978" i="12"/>
  <c r="J3381" i="12"/>
  <c r="I3381" i="12"/>
  <c r="J3385" i="12"/>
  <c r="I3385" i="12"/>
  <c r="J3459" i="12"/>
  <c r="I3459" i="12"/>
  <c r="J3579" i="12"/>
  <c r="I3579" i="12"/>
  <c r="J3571" i="12"/>
  <c r="I3571" i="12"/>
  <c r="J3260" i="12"/>
  <c r="I3260" i="12"/>
  <c r="J3087" i="12"/>
  <c r="I3087" i="12"/>
  <c r="J3430" i="12"/>
  <c r="I3430" i="12"/>
  <c r="J3120" i="12"/>
  <c r="I3120" i="12"/>
  <c r="J3316" i="12"/>
  <c r="I3316" i="12"/>
  <c r="J3219" i="12"/>
  <c r="I3219" i="12"/>
  <c r="J2979" i="12"/>
  <c r="I2979" i="12"/>
  <c r="J3245" i="12"/>
  <c r="I3245" i="12"/>
  <c r="J3068" i="12"/>
  <c r="I3068" i="12"/>
  <c r="J2980" i="12"/>
  <c r="I2980" i="12"/>
  <c r="J3223" i="12"/>
  <c r="I3223" i="12"/>
  <c r="J2987" i="12"/>
  <c r="I2987" i="12"/>
  <c r="J2896" i="12"/>
  <c r="I2896" i="12"/>
  <c r="J2748" i="12"/>
  <c r="I2748" i="12"/>
  <c r="J2813" i="12"/>
  <c r="I2813" i="12"/>
  <c r="J2831" i="12"/>
  <c r="I2831" i="12"/>
  <c r="J2982" i="12"/>
  <c r="I2982" i="12"/>
  <c r="J2956" i="12"/>
  <c r="I2956" i="12"/>
  <c r="J2794" i="12"/>
  <c r="I2794" i="12"/>
  <c r="J2678" i="12"/>
  <c r="I2678" i="12"/>
  <c r="J3924" i="12"/>
  <c r="I3924" i="12"/>
  <c r="J3879" i="12"/>
  <c r="I3879" i="12"/>
  <c r="J3826" i="12"/>
  <c r="I3826" i="12"/>
  <c r="J3529" i="12"/>
  <c r="I3529" i="12"/>
  <c r="J3473" i="12"/>
  <c r="I3473" i="12"/>
  <c r="J3350" i="12"/>
  <c r="I3350" i="12"/>
  <c r="J3277" i="12"/>
  <c r="I3277" i="12"/>
  <c r="J3212" i="12"/>
  <c r="I3212" i="12"/>
  <c r="J3112" i="12"/>
  <c r="I3112" i="12"/>
  <c r="J2936" i="12"/>
  <c r="I2936" i="12"/>
  <c r="J2809" i="12"/>
  <c r="I2809" i="12"/>
  <c r="J2719" i="12"/>
  <c r="I2719" i="12"/>
  <c r="J2654" i="12"/>
  <c r="I2654" i="12"/>
  <c r="J3974" i="12"/>
  <c r="I3974" i="12"/>
  <c r="J3906" i="12"/>
  <c r="I3906" i="12"/>
  <c r="J3750" i="12"/>
  <c r="I3750" i="12"/>
  <c r="J3676" i="12"/>
  <c r="I3676" i="12"/>
  <c r="J3596" i="12"/>
  <c r="I3596" i="12"/>
  <c r="J3471" i="12"/>
  <c r="I3471" i="12"/>
  <c r="J3392" i="12"/>
  <c r="I3392" i="12"/>
  <c r="J3344" i="12"/>
  <c r="I3344" i="12"/>
  <c r="J3143" i="12"/>
  <c r="I3143" i="12"/>
  <c r="J3059" i="12"/>
  <c r="I3059" i="12"/>
  <c r="J2911" i="12"/>
  <c r="I2911" i="12"/>
  <c r="J2796" i="12"/>
  <c r="I2796" i="12"/>
  <c r="J2736" i="12"/>
  <c r="I2736" i="12"/>
  <c r="J2567" i="12"/>
  <c r="I2567" i="12"/>
  <c r="J2732" i="12"/>
  <c r="J3955" i="12"/>
  <c r="I3955" i="12"/>
  <c r="J3866" i="12"/>
  <c r="I3866" i="12"/>
  <c r="J3769" i="12"/>
  <c r="I3769" i="12"/>
  <c r="J3670" i="12"/>
  <c r="I3670" i="12"/>
  <c r="J3563" i="12"/>
  <c r="I3563" i="12"/>
  <c r="J3506" i="12"/>
  <c r="I3506" i="12"/>
  <c r="J3429" i="12"/>
  <c r="I3429" i="12"/>
  <c r="J3336" i="12"/>
  <c r="I3336" i="12"/>
  <c r="J2888" i="12"/>
  <c r="I2888" i="12"/>
  <c r="J2752" i="12"/>
  <c r="I2752" i="12"/>
  <c r="J2570" i="12"/>
  <c r="I2570" i="12"/>
  <c r="J2538" i="12"/>
  <c r="I2538" i="12"/>
  <c r="J3966" i="12"/>
  <c r="I3966" i="12"/>
  <c r="J3891" i="12"/>
  <c r="I3891" i="12"/>
  <c r="J3804" i="12"/>
  <c r="I3804" i="12"/>
  <c r="J3745" i="12"/>
  <c r="I3745" i="12"/>
  <c r="J3679" i="12"/>
  <c r="I3679" i="12"/>
  <c r="J3583" i="12"/>
  <c r="I3583" i="12"/>
  <c r="J3519" i="12"/>
  <c r="I3519" i="12"/>
  <c r="J3466" i="12"/>
  <c r="I3466" i="12"/>
  <c r="J3331" i="12"/>
  <c r="I3331" i="12"/>
  <c r="J3299" i="12"/>
  <c r="I3299" i="12"/>
  <c r="J3267" i="12"/>
  <c r="I3267" i="12"/>
  <c r="J3218" i="12"/>
  <c r="I3218" i="12"/>
  <c r="J3152" i="12"/>
  <c r="I3152" i="12"/>
  <c r="J3047" i="12"/>
  <c r="I3047" i="12"/>
  <c r="J2963" i="12"/>
  <c r="I2963" i="12"/>
  <c r="J2838" i="12"/>
  <c r="I2838" i="12"/>
  <c r="J2769" i="12"/>
  <c r="I2769" i="12"/>
  <c r="J2699" i="12"/>
  <c r="I2699" i="12"/>
  <c r="J2593" i="12"/>
  <c r="I2593" i="12"/>
  <c r="J2935" i="12"/>
  <c r="J3972" i="12"/>
  <c r="I3972" i="12"/>
  <c r="J3902" i="12"/>
  <c r="I3902" i="12"/>
  <c r="J3843" i="12"/>
  <c r="I3843" i="12"/>
  <c r="J3743" i="12"/>
  <c r="I3743" i="12"/>
  <c r="J3662" i="12"/>
  <c r="I3662" i="12"/>
  <c r="J3608" i="12"/>
  <c r="I3608" i="12"/>
  <c r="J3533" i="12"/>
  <c r="I3533" i="12"/>
  <c r="J3432" i="12"/>
  <c r="I3432" i="12"/>
  <c r="J3321" i="12"/>
  <c r="I3321" i="12"/>
  <c r="J3224" i="12"/>
  <c r="I3224" i="12"/>
  <c r="J3123" i="12"/>
  <c r="I3123" i="12"/>
  <c r="J2981" i="12"/>
  <c r="I2981" i="12"/>
  <c r="J2694" i="12"/>
  <c r="I2694" i="12"/>
  <c r="J2582" i="12"/>
  <c r="I2582" i="12"/>
  <c r="J3619" i="12"/>
  <c r="I3619" i="12"/>
  <c r="J3526" i="12"/>
  <c r="I3526" i="12"/>
  <c r="J3422" i="12"/>
  <c r="I3422" i="12"/>
  <c r="J3015" i="12"/>
  <c r="I3015" i="12"/>
  <c r="J2751" i="12"/>
  <c r="J3928" i="12"/>
  <c r="I3928" i="12"/>
  <c r="J3828" i="12"/>
  <c r="I3828" i="12"/>
  <c r="J3757" i="12"/>
  <c r="I3757" i="12"/>
  <c r="J3686" i="12"/>
  <c r="I3686" i="12"/>
  <c r="J3609" i="12"/>
  <c r="I3609" i="12"/>
  <c r="J3546" i="12"/>
  <c r="I3546" i="12"/>
  <c r="J3485" i="12"/>
  <c r="I3485" i="12"/>
  <c r="J3391" i="12"/>
  <c r="I3391" i="12"/>
  <c r="J3242" i="12"/>
  <c r="I3242" i="12"/>
  <c r="J3083" i="12"/>
  <c r="I3083" i="12"/>
  <c r="J2889" i="12"/>
  <c r="I2889" i="12"/>
  <c r="J2782" i="12"/>
  <c r="I2782" i="12"/>
  <c r="J2667" i="12"/>
  <c r="I2667" i="12"/>
  <c r="J2569" i="12"/>
  <c r="I2569" i="12"/>
  <c r="J2537" i="12"/>
  <c r="I2537" i="12"/>
  <c r="J3929" i="12"/>
  <c r="J3222" i="12"/>
  <c r="J3789" i="12"/>
  <c r="J3669" i="12"/>
  <c r="J3341" i="12"/>
  <c r="J3949" i="12"/>
  <c r="J2942" i="12"/>
  <c r="J3606" i="12"/>
  <c r="J3971" i="12"/>
  <c r="J3802" i="12"/>
  <c r="J3046" i="12"/>
  <c r="J2645" i="12"/>
  <c r="J3899" i="12"/>
  <c r="I3899" i="12"/>
  <c r="J3037" i="12"/>
  <c r="I3037" i="12"/>
  <c r="J2983" i="12"/>
  <c r="I2983" i="12"/>
  <c r="J2690" i="12"/>
  <c r="I2690" i="12"/>
  <c r="J3857" i="12"/>
  <c r="I3857" i="12"/>
  <c r="J3257" i="12"/>
  <c r="I3257" i="12"/>
  <c r="J3952" i="12"/>
  <c r="I3952" i="12"/>
  <c r="J2609" i="12"/>
  <c r="I2609" i="12"/>
  <c r="J3797" i="12"/>
  <c r="I3797" i="12"/>
  <c r="J3956" i="12"/>
  <c r="I3956" i="12"/>
  <c r="J3936" i="12"/>
  <c r="I3936" i="12"/>
  <c r="J3980" i="12"/>
  <c r="I3980" i="12"/>
  <c r="J3443" i="12"/>
  <c r="I3443" i="12"/>
  <c r="J3447" i="12"/>
  <c r="I3447" i="12"/>
  <c r="J3451" i="12"/>
  <c r="I3451" i="12"/>
  <c r="J3241" i="12"/>
  <c r="I3241" i="12"/>
  <c r="J3084" i="12"/>
  <c r="I3084" i="12"/>
  <c r="J3372" i="12"/>
  <c r="I3372" i="12"/>
  <c r="J3082" i="12"/>
  <c r="I3082" i="12"/>
  <c r="J3308" i="12"/>
  <c r="I3308" i="12"/>
  <c r="J3211" i="12"/>
  <c r="I3211" i="12"/>
  <c r="J3179" i="12"/>
  <c r="I3179" i="12"/>
  <c r="J3237" i="12"/>
  <c r="I3237" i="12"/>
  <c r="J3029" i="12"/>
  <c r="I3029" i="12"/>
  <c r="J3368" i="12"/>
  <c r="I3368" i="12"/>
  <c r="J3215" i="12"/>
  <c r="I3215" i="12"/>
  <c r="J2970" i="12"/>
  <c r="I2970" i="12"/>
  <c r="J2851" i="12"/>
  <c r="I2851" i="12"/>
  <c r="J2681" i="12"/>
  <c r="I2681" i="12"/>
  <c r="J2720" i="12"/>
  <c r="I2720" i="12"/>
  <c r="J2743" i="12"/>
  <c r="I2743" i="12"/>
  <c r="J2759" i="12"/>
  <c r="I2759" i="12"/>
  <c r="J2940" i="12"/>
  <c r="I2940" i="12"/>
  <c r="J2786" i="12"/>
  <c r="I2786" i="12"/>
  <c r="J2669" i="12"/>
  <c r="I2669" i="12"/>
  <c r="J3916" i="12"/>
  <c r="I3916" i="12"/>
  <c r="J3874" i="12"/>
  <c r="I3874" i="12"/>
  <c r="J3821" i="12"/>
  <c r="I3821" i="12"/>
  <c r="J3731" i="12"/>
  <c r="I3731" i="12"/>
  <c r="J3678" i="12"/>
  <c r="I3678" i="12"/>
  <c r="J3521" i="12"/>
  <c r="I3521" i="12"/>
  <c r="J3465" i="12"/>
  <c r="I3465" i="12"/>
  <c r="J3398" i="12"/>
  <c r="I3398" i="12"/>
  <c r="J3333" i="12"/>
  <c r="I3333" i="12"/>
  <c r="J3269" i="12"/>
  <c r="I3269" i="12"/>
  <c r="J3204" i="12"/>
  <c r="I3204" i="12"/>
  <c r="J3109" i="12"/>
  <c r="I3109" i="12"/>
  <c r="J2920" i="12"/>
  <c r="I2920" i="12"/>
  <c r="J2807" i="12"/>
  <c r="I2807" i="12"/>
  <c r="J3968" i="12"/>
  <c r="I3968" i="12"/>
  <c r="J3855" i="12"/>
  <c r="I3855" i="12"/>
  <c r="J3815" i="12"/>
  <c r="I3815" i="12"/>
  <c r="J3740" i="12"/>
  <c r="I3740" i="12"/>
  <c r="J3658" i="12"/>
  <c r="I3658" i="12"/>
  <c r="J3591" i="12"/>
  <c r="I3591" i="12"/>
  <c r="J3508" i="12"/>
  <c r="I3508" i="12"/>
  <c r="J3463" i="12"/>
  <c r="I3463" i="12"/>
  <c r="J3384" i="12"/>
  <c r="I3384" i="12"/>
  <c r="J3248" i="12"/>
  <c r="I3248" i="12"/>
  <c r="J3135" i="12"/>
  <c r="I3135" i="12"/>
  <c r="J3043" i="12"/>
  <c r="I3043" i="12"/>
  <c r="J2877" i="12"/>
  <c r="I2877" i="12"/>
  <c r="J2791" i="12"/>
  <c r="I2791" i="12"/>
  <c r="J2728" i="12"/>
  <c r="I2728" i="12"/>
  <c r="J2559" i="12"/>
  <c r="I2559" i="12"/>
  <c r="J2525" i="12"/>
  <c r="J3917" i="12"/>
  <c r="I3917" i="12"/>
  <c r="J3840" i="12"/>
  <c r="I3840" i="12"/>
  <c r="J3761" i="12"/>
  <c r="I3761" i="12"/>
  <c r="J3667" i="12"/>
  <c r="I3667" i="12"/>
  <c r="J3558" i="12"/>
  <c r="I3558" i="12"/>
  <c r="J3489" i="12"/>
  <c r="I3489" i="12"/>
  <c r="J3418" i="12"/>
  <c r="I3418" i="12"/>
  <c r="J3328" i="12"/>
  <c r="I3328" i="12"/>
  <c r="J3167" i="12"/>
  <c r="I3167" i="12"/>
  <c r="J2885" i="12"/>
  <c r="I2885" i="12"/>
  <c r="J2682" i="12"/>
  <c r="I2682" i="12"/>
  <c r="J2565" i="12"/>
  <c r="I2565" i="12"/>
  <c r="J2533" i="12"/>
  <c r="I2533" i="12"/>
  <c r="J3944" i="12"/>
  <c r="I3944" i="12"/>
  <c r="J3888" i="12"/>
  <c r="I3888" i="12"/>
  <c r="J3793" i="12"/>
  <c r="I3793" i="12"/>
  <c r="J3735" i="12"/>
  <c r="I3735" i="12"/>
  <c r="J3668" i="12"/>
  <c r="I3668" i="12"/>
  <c r="J3577" i="12"/>
  <c r="I3577" i="12"/>
  <c r="J3511" i="12"/>
  <c r="I3511" i="12"/>
  <c r="J3455" i="12"/>
  <c r="I3455" i="12"/>
  <c r="J3326" i="12"/>
  <c r="I3326" i="12"/>
  <c r="J3294" i="12"/>
  <c r="I3294" i="12"/>
  <c r="J3262" i="12"/>
  <c r="I3262" i="12"/>
  <c r="J3213" i="12"/>
  <c r="I3213" i="12"/>
  <c r="J3138" i="12"/>
  <c r="I3138" i="12"/>
  <c r="J3026" i="12"/>
  <c r="I3026" i="12"/>
  <c r="J2947" i="12"/>
  <c r="I2947" i="12"/>
  <c r="J2830" i="12"/>
  <c r="I2830" i="12"/>
  <c r="J2755" i="12"/>
  <c r="I2755" i="12"/>
  <c r="J2683" i="12"/>
  <c r="I2683" i="12"/>
  <c r="J2590" i="12"/>
  <c r="I2590" i="12"/>
  <c r="J3298" i="12"/>
  <c r="J3969" i="12"/>
  <c r="I3969" i="12"/>
  <c r="J3894" i="12"/>
  <c r="I3894" i="12"/>
  <c r="J3835" i="12"/>
  <c r="I3835" i="12"/>
  <c r="J3659" i="12"/>
  <c r="I3659" i="12"/>
  <c r="J3597" i="12"/>
  <c r="I3597" i="12"/>
  <c r="J3525" i="12"/>
  <c r="I3525" i="12"/>
  <c r="J3424" i="12"/>
  <c r="I3424" i="12"/>
  <c r="J3313" i="12"/>
  <c r="I3313" i="12"/>
  <c r="J3216" i="12"/>
  <c r="I3216" i="12"/>
  <c r="J3111" i="12"/>
  <c r="I3111" i="12"/>
  <c r="J2872" i="12"/>
  <c r="I2872" i="12"/>
  <c r="J2688" i="12"/>
  <c r="I2688" i="12"/>
  <c r="J2529" i="12"/>
  <c r="I2529" i="12"/>
  <c r="J3663" i="12"/>
  <c r="J3873" i="12"/>
  <c r="J3692" i="12"/>
  <c r="I3692" i="12"/>
  <c r="J3518" i="12"/>
  <c r="I3518" i="12"/>
  <c r="J3126" i="12"/>
  <c r="I3126" i="12"/>
  <c r="J3075" i="12"/>
  <c r="J2668" i="12"/>
  <c r="J3913" i="12"/>
  <c r="I3913" i="12"/>
  <c r="J3811" i="12"/>
  <c r="I3811" i="12"/>
  <c r="J3749" i="12"/>
  <c r="I3749" i="12"/>
  <c r="J3683" i="12"/>
  <c r="I3683" i="12"/>
  <c r="J3603" i="12"/>
  <c r="I3603" i="12"/>
  <c r="J3536" i="12"/>
  <c r="I3536" i="12"/>
  <c r="J3476" i="12"/>
  <c r="I3476" i="12"/>
  <c r="J3367" i="12"/>
  <c r="I3367" i="12"/>
  <c r="J3234" i="12"/>
  <c r="I3234" i="12"/>
  <c r="J3078" i="12"/>
  <c r="I3078" i="12"/>
  <c r="J2975" i="12"/>
  <c r="J2876" i="12"/>
  <c r="I2876" i="12"/>
  <c r="J2770" i="12"/>
  <c r="I2770" i="12"/>
  <c r="J2659" i="12"/>
  <c r="I2659" i="12"/>
  <c r="J2566" i="12"/>
  <c r="I2566" i="12"/>
  <c r="J2534" i="12"/>
  <c r="I2534" i="12"/>
  <c r="J3921" i="12"/>
  <c r="J3081" i="12"/>
  <c r="J3872" i="12"/>
  <c r="J3781" i="12"/>
  <c r="J3408" i="12"/>
  <c r="I3408" i="12"/>
  <c r="J3292" i="12"/>
  <c r="I3292" i="12"/>
  <c r="J3044" i="12"/>
  <c r="I3044" i="12"/>
  <c r="J2632" i="12"/>
  <c r="I2632" i="12"/>
  <c r="J3720" i="12"/>
  <c r="I3720" i="12"/>
  <c r="J3009" i="12"/>
  <c r="I3009" i="12"/>
  <c r="J3632" i="12"/>
  <c r="I3632" i="12"/>
  <c r="J3918" i="12"/>
  <c r="I3918" i="12"/>
  <c r="J3910" i="12"/>
  <c r="I3910" i="12"/>
  <c r="J3970" i="12"/>
  <c r="I3970" i="12"/>
  <c r="J3389" i="12"/>
  <c r="I3389" i="12"/>
  <c r="J3431" i="12"/>
  <c r="I3431" i="12"/>
  <c r="J3435" i="12"/>
  <c r="I3435" i="12"/>
  <c r="J3233" i="12"/>
  <c r="I3233" i="12"/>
  <c r="J3070" i="12"/>
  <c r="I3070" i="12"/>
  <c r="J3369" i="12"/>
  <c r="I3369" i="12"/>
  <c r="J3004" i="12"/>
  <c r="I3004" i="12"/>
  <c r="J3300" i="12"/>
  <c r="I3300" i="12"/>
  <c r="J3079" i="12"/>
  <c r="I3079" i="12"/>
  <c r="J3128" i="12"/>
  <c r="I3128" i="12"/>
  <c r="J3198" i="12"/>
  <c r="I3198" i="12"/>
  <c r="J2999" i="12"/>
  <c r="I2999" i="12"/>
  <c r="J3304" i="12"/>
  <c r="I3304" i="12"/>
  <c r="J3207" i="12"/>
  <c r="I3207" i="12"/>
  <c r="J3060" i="12"/>
  <c r="I3060" i="12"/>
  <c r="J2836" i="12"/>
  <c r="I2836" i="12"/>
  <c r="J2650" i="12"/>
  <c r="I2650" i="12"/>
  <c r="J2704" i="12"/>
  <c r="I2704" i="12"/>
  <c r="J2735" i="12"/>
  <c r="I2735" i="12"/>
  <c r="J2741" i="12"/>
  <c r="I2741" i="12"/>
  <c r="J2924" i="12"/>
  <c r="I2924" i="12"/>
  <c r="J2778" i="12"/>
  <c r="I2778" i="12"/>
  <c r="J2661" i="12"/>
  <c r="I2661" i="12"/>
  <c r="J3908" i="12"/>
  <c r="I3908" i="12"/>
  <c r="J3863" i="12"/>
  <c r="I3863" i="12"/>
  <c r="J3728" i="12"/>
  <c r="I3728" i="12"/>
  <c r="J3675" i="12"/>
  <c r="I3675" i="12"/>
  <c r="J3513" i="12"/>
  <c r="I3513" i="12"/>
  <c r="J3454" i="12"/>
  <c r="I3454" i="12"/>
  <c r="J3387" i="12"/>
  <c r="I3387" i="12"/>
  <c r="J3325" i="12"/>
  <c r="I3325" i="12"/>
  <c r="J3259" i="12"/>
  <c r="I3259" i="12"/>
  <c r="J3199" i="12"/>
  <c r="I3199" i="12"/>
  <c r="J3073" i="12"/>
  <c r="I3073" i="12"/>
  <c r="J2904" i="12"/>
  <c r="I2904" i="12"/>
  <c r="J2859" i="12"/>
  <c r="I2859" i="12"/>
  <c r="J2801" i="12"/>
  <c r="I2801" i="12"/>
  <c r="J2649" i="12"/>
  <c r="J3965" i="12"/>
  <c r="I3965" i="12"/>
  <c r="J3845" i="12"/>
  <c r="I3845" i="12"/>
  <c r="J3812" i="12"/>
  <c r="I3812" i="12"/>
  <c r="J3729" i="12"/>
  <c r="I3729" i="12"/>
  <c r="J3655" i="12"/>
  <c r="I3655" i="12"/>
  <c r="J3585" i="12"/>
  <c r="I3585" i="12"/>
  <c r="J3505" i="12"/>
  <c r="I3505" i="12"/>
  <c r="J3378" i="12"/>
  <c r="I3378" i="12"/>
  <c r="J3243" i="12"/>
  <c r="I3243" i="12"/>
  <c r="J3130" i="12"/>
  <c r="I3130" i="12"/>
  <c r="J3040" i="12"/>
  <c r="I3040" i="12"/>
  <c r="J2865" i="12"/>
  <c r="I2865" i="12"/>
  <c r="J2788" i="12"/>
  <c r="I2788" i="12"/>
  <c r="J2716" i="12"/>
  <c r="I2716" i="12"/>
  <c r="J2612" i="12"/>
  <c r="I2612" i="12"/>
  <c r="J2551" i="12"/>
  <c r="I2551" i="12"/>
  <c r="J2556" i="12"/>
  <c r="J3909" i="12"/>
  <c r="I3909" i="12"/>
  <c r="J3832" i="12"/>
  <c r="I3832" i="12"/>
  <c r="J3751" i="12"/>
  <c r="I3751" i="12"/>
  <c r="J3656" i="12"/>
  <c r="I3656" i="12"/>
  <c r="J3550" i="12"/>
  <c r="I3550" i="12"/>
  <c r="J3480" i="12"/>
  <c r="I3480" i="12"/>
  <c r="J3412" i="12"/>
  <c r="I3412" i="12"/>
  <c r="J3320" i="12"/>
  <c r="I3320" i="12"/>
  <c r="J3127" i="12"/>
  <c r="I3127" i="12"/>
  <c r="J2868" i="12"/>
  <c r="I2868" i="12"/>
  <c r="J2663" i="12"/>
  <c r="I2663" i="12"/>
  <c r="J2562" i="12"/>
  <c r="I2562" i="12"/>
  <c r="J2528" i="12"/>
  <c r="I2528" i="12"/>
  <c r="J2564" i="12"/>
  <c r="J3938" i="12"/>
  <c r="I3938" i="12"/>
  <c r="J3880" i="12"/>
  <c r="I3880" i="12"/>
  <c r="J3785" i="12"/>
  <c r="I3785" i="12"/>
  <c r="J3732" i="12"/>
  <c r="I3732" i="12"/>
  <c r="J3650" i="12"/>
  <c r="I3650" i="12"/>
  <c r="J3574" i="12"/>
  <c r="I3574" i="12"/>
  <c r="J3500" i="12"/>
  <c r="I3500" i="12"/>
  <c r="J3444" i="12"/>
  <c r="I3444" i="12"/>
  <c r="J3323" i="12"/>
  <c r="I3323" i="12"/>
  <c r="J3291" i="12"/>
  <c r="I3291" i="12"/>
  <c r="J3258" i="12"/>
  <c r="J3210" i="12"/>
  <c r="I3210" i="12"/>
  <c r="J3122" i="12"/>
  <c r="I3122" i="12"/>
  <c r="J3012" i="12"/>
  <c r="I3012" i="12"/>
  <c r="J2931" i="12"/>
  <c r="I2931" i="12"/>
  <c r="J2828" i="12"/>
  <c r="I2828" i="12"/>
  <c r="J2750" i="12"/>
  <c r="I2750" i="12"/>
  <c r="J2677" i="12"/>
  <c r="I2677" i="12"/>
  <c r="J2568" i="12"/>
  <c r="I2568" i="12"/>
  <c r="J2577" i="12"/>
  <c r="J3961" i="12"/>
  <c r="I3961" i="12"/>
  <c r="J3886" i="12"/>
  <c r="I3886" i="12"/>
  <c r="J3827" i="12"/>
  <c r="I3827" i="12"/>
  <c r="J3741" i="12"/>
  <c r="J3648" i="12"/>
  <c r="I3648" i="12"/>
  <c r="J3589" i="12"/>
  <c r="I3589" i="12"/>
  <c r="J3517" i="12"/>
  <c r="I3517" i="12"/>
  <c r="J3421" i="12"/>
  <c r="I3421" i="12"/>
  <c r="J3305" i="12"/>
  <c r="I3305" i="12"/>
  <c r="J3208" i="12"/>
  <c r="I3208" i="12"/>
  <c r="J3094" i="12"/>
  <c r="I3094" i="12"/>
  <c r="J2823" i="12"/>
  <c r="I2823" i="12"/>
  <c r="J2685" i="12"/>
  <c r="I2685" i="12"/>
  <c r="J2858" i="12"/>
  <c r="J3158" i="12"/>
  <c r="J2907" i="12"/>
  <c r="J3796" i="12"/>
  <c r="J3510" i="12"/>
  <c r="I3510" i="12"/>
  <c r="J2884" i="12"/>
  <c r="J2647" i="12"/>
  <c r="J3897" i="12"/>
  <c r="I3897" i="12"/>
  <c r="J3808" i="12"/>
  <c r="I3808" i="12"/>
  <c r="J3746" i="12"/>
  <c r="I3746" i="12"/>
  <c r="J3672" i="12"/>
  <c r="I3672" i="12"/>
  <c r="J3600" i="12"/>
  <c r="I3600" i="12"/>
  <c r="J3528" i="12"/>
  <c r="I3528" i="12"/>
  <c r="J3468" i="12"/>
  <c r="I3468" i="12"/>
  <c r="J3232" i="12"/>
  <c r="I3232" i="12"/>
  <c r="J3072" i="12"/>
  <c r="I3072" i="12"/>
  <c r="J2973" i="12"/>
  <c r="I2973" i="12"/>
  <c r="J2855" i="12"/>
  <c r="I2855" i="12"/>
  <c r="J2761" i="12"/>
  <c r="I2761" i="12"/>
  <c r="J2626" i="12"/>
  <c r="I2626" i="12"/>
  <c r="J2561" i="12"/>
  <c r="I2561" i="12"/>
  <c r="J2527" i="12"/>
  <c r="I2527" i="12"/>
  <c r="J3698" i="12"/>
  <c r="J3376" i="12"/>
  <c r="J3697" i="12"/>
  <c r="J2871" i="12"/>
  <c r="J3933" i="12"/>
  <c r="J2941" i="12"/>
  <c r="J2634" i="12"/>
  <c r="J3131" i="12"/>
  <c r="J3677" i="12"/>
  <c r="J3453" i="12"/>
  <c r="J3166" i="12"/>
  <c r="J2613" i="12"/>
  <c r="T18" i="4" l="1"/>
  <c r="G11" i="4"/>
  <c r="G12" i="4" s="1"/>
  <c r="G13" i="4" s="1"/>
  <c r="G14" i="4" s="1"/>
  <c r="T137" i="4"/>
  <c r="W136" i="4"/>
  <c r="E17" i="4"/>
  <c r="F16" i="4"/>
  <c r="G15" i="4"/>
  <c r="P6" i="2"/>
  <c r="T138" i="4" l="1"/>
  <c r="W137" i="4"/>
  <c r="T19" i="4"/>
  <c r="M8" i="4"/>
  <c r="E18" i="4"/>
  <c r="F17" i="4"/>
  <c r="G16" i="4"/>
  <c r="P6" i="4"/>
  <c r="I2525" i="12"/>
  <c r="I2526" i="12"/>
  <c r="T20" i="4" l="1"/>
  <c r="W19" i="4"/>
  <c r="T139" i="4"/>
  <c r="W138" i="4"/>
  <c r="E19" i="4"/>
  <c r="F18" i="4"/>
  <c r="G17" i="4"/>
  <c r="M6" i="4"/>
  <c r="Q6" i="4" s="1"/>
  <c r="G2524" i="12"/>
  <c r="F2524" i="12"/>
  <c r="E2524" i="12"/>
  <c r="D2524" i="12"/>
  <c r="C2524" i="12"/>
  <c r="G2523" i="12"/>
  <c r="F2523" i="12"/>
  <c r="E2523" i="12"/>
  <c r="D2523" i="12"/>
  <c r="C2523" i="12"/>
  <c r="G2522" i="12"/>
  <c r="F2522" i="12"/>
  <c r="E2522" i="12"/>
  <c r="D2522" i="12"/>
  <c r="C2522" i="12"/>
  <c r="G2521" i="12"/>
  <c r="F2521" i="12"/>
  <c r="E2521" i="12"/>
  <c r="D2521" i="12"/>
  <c r="C2521" i="12"/>
  <c r="G2520" i="12"/>
  <c r="F2520" i="12"/>
  <c r="E2520" i="12"/>
  <c r="D2520" i="12"/>
  <c r="C2520" i="12"/>
  <c r="G2519" i="12"/>
  <c r="F2519" i="12"/>
  <c r="C2519" i="12"/>
  <c r="G2518" i="12"/>
  <c r="H2518" i="12" s="1"/>
  <c r="C2518" i="12"/>
  <c r="G2517" i="12"/>
  <c r="F2517" i="12"/>
  <c r="E2517" i="12"/>
  <c r="D2517" i="12"/>
  <c r="C2517" i="12"/>
  <c r="G2516" i="12"/>
  <c r="F2516" i="12"/>
  <c r="E2516" i="12"/>
  <c r="D2516" i="12"/>
  <c r="C2516" i="12"/>
  <c r="G2515" i="12"/>
  <c r="F2515" i="12"/>
  <c r="E2515" i="12"/>
  <c r="D2515" i="12"/>
  <c r="C2515" i="12"/>
  <c r="G2514" i="12"/>
  <c r="F2514" i="12"/>
  <c r="E2514" i="12"/>
  <c r="D2514" i="12"/>
  <c r="C2514" i="12"/>
  <c r="G2513" i="12"/>
  <c r="F2513" i="12"/>
  <c r="E2513" i="12"/>
  <c r="D2513" i="12"/>
  <c r="C2513" i="12"/>
  <c r="G2512" i="12"/>
  <c r="F2512" i="12"/>
  <c r="E2512" i="12"/>
  <c r="D2512" i="12"/>
  <c r="C2512" i="12"/>
  <c r="G2511" i="12"/>
  <c r="F2511" i="12"/>
  <c r="E2511" i="12"/>
  <c r="D2511" i="12"/>
  <c r="C2511" i="12"/>
  <c r="G2510" i="12"/>
  <c r="F2510" i="12"/>
  <c r="E2510" i="12"/>
  <c r="D2510" i="12"/>
  <c r="C2510" i="12"/>
  <c r="G2509" i="12"/>
  <c r="F2509" i="12"/>
  <c r="E2509" i="12"/>
  <c r="D2509" i="12"/>
  <c r="C2509" i="12"/>
  <c r="G2508" i="12"/>
  <c r="F2508" i="12"/>
  <c r="E2508" i="12"/>
  <c r="D2508" i="12"/>
  <c r="C2508" i="12"/>
  <c r="G2507" i="12"/>
  <c r="F2507" i="12"/>
  <c r="E2507" i="12"/>
  <c r="D2507" i="12"/>
  <c r="C2507" i="12"/>
  <c r="G2506" i="12"/>
  <c r="F2506" i="12"/>
  <c r="E2506" i="12"/>
  <c r="D2506" i="12"/>
  <c r="C2506" i="12"/>
  <c r="G2505" i="12"/>
  <c r="F2505" i="12"/>
  <c r="E2505" i="12"/>
  <c r="D2505" i="12"/>
  <c r="C2505" i="12"/>
  <c r="G2504" i="12"/>
  <c r="F2504" i="12"/>
  <c r="E2504" i="12"/>
  <c r="D2504" i="12"/>
  <c r="C2504" i="12"/>
  <c r="G2503" i="12"/>
  <c r="F2503" i="12"/>
  <c r="E2503" i="12"/>
  <c r="D2503" i="12"/>
  <c r="C2503" i="12"/>
  <c r="G2502" i="12"/>
  <c r="F2502" i="12"/>
  <c r="E2502" i="12"/>
  <c r="D2502" i="12"/>
  <c r="C2502" i="12"/>
  <c r="G2501" i="12"/>
  <c r="D2501" i="12"/>
  <c r="C2501" i="12"/>
  <c r="G2500" i="12"/>
  <c r="F2500" i="12"/>
  <c r="E2500" i="12"/>
  <c r="D2500" i="12"/>
  <c r="C2500" i="12"/>
  <c r="G2499" i="12"/>
  <c r="D2499" i="12"/>
  <c r="C2499" i="12"/>
  <c r="G2498" i="12"/>
  <c r="F2498" i="12"/>
  <c r="E2498" i="12"/>
  <c r="D2498" i="12"/>
  <c r="C2498" i="12"/>
  <c r="G2497" i="12"/>
  <c r="F2497" i="12"/>
  <c r="E2497" i="12"/>
  <c r="D2497" i="12"/>
  <c r="C2497" i="12"/>
  <c r="G2496" i="12"/>
  <c r="F2496" i="12"/>
  <c r="E2496" i="12"/>
  <c r="D2496" i="12"/>
  <c r="C2496" i="12"/>
  <c r="G2495" i="12"/>
  <c r="F2495" i="12"/>
  <c r="E2495" i="12"/>
  <c r="D2495" i="12"/>
  <c r="C2495" i="12"/>
  <c r="G2494" i="12"/>
  <c r="F2494" i="12"/>
  <c r="E2494" i="12"/>
  <c r="D2494" i="12"/>
  <c r="C2494" i="12"/>
  <c r="G2493" i="12"/>
  <c r="F2493" i="12"/>
  <c r="E2493" i="12"/>
  <c r="D2493" i="12"/>
  <c r="C2493" i="12"/>
  <c r="G2492" i="12"/>
  <c r="F2492" i="12"/>
  <c r="E2492" i="12"/>
  <c r="D2492" i="12"/>
  <c r="C2492" i="12"/>
  <c r="G2491" i="12"/>
  <c r="F2491" i="12"/>
  <c r="E2491" i="12"/>
  <c r="D2491" i="12"/>
  <c r="C2491" i="12"/>
  <c r="G2490" i="12"/>
  <c r="F2490" i="12"/>
  <c r="E2490" i="12"/>
  <c r="D2490" i="12"/>
  <c r="C2490" i="12"/>
  <c r="G2489" i="12"/>
  <c r="F2489" i="12"/>
  <c r="E2489" i="12"/>
  <c r="D2489" i="12"/>
  <c r="C2489" i="12"/>
  <c r="G2488" i="12"/>
  <c r="F2488" i="12"/>
  <c r="E2488" i="12"/>
  <c r="D2488" i="12"/>
  <c r="C2488" i="12"/>
  <c r="G2487" i="12"/>
  <c r="F2487" i="12"/>
  <c r="E2487" i="12"/>
  <c r="D2487" i="12"/>
  <c r="C2487" i="12"/>
  <c r="G2486" i="12"/>
  <c r="F2486" i="12"/>
  <c r="E2486" i="12"/>
  <c r="D2486" i="12"/>
  <c r="C2486" i="12"/>
  <c r="G2485" i="12"/>
  <c r="F2485" i="12"/>
  <c r="E2485" i="12"/>
  <c r="D2485" i="12"/>
  <c r="C2485" i="12"/>
  <c r="G2484" i="12"/>
  <c r="F2484" i="12"/>
  <c r="E2484" i="12"/>
  <c r="D2484" i="12"/>
  <c r="C2484" i="12"/>
  <c r="G2483" i="12"/>
  <c r="F2483" i="12"/>
  <c r="E2483" i="12"/>
  <c r="D2483" i="12"/>
  <c r="C2483" i="12"/>
  <c r="G2482" i="12"/>
  <c r="F2482" i="12"/>
  <c r="E2482" i="12"/>
  <c r="D2482" i="12"/>
  <c r="C2482" i="12"/>
  <c r="G2481" i="12"/>
  <c r="F2481" i="12"/>
  <c r="E2481" i="12"/>
  <c r="D2481" i="12"/>
  <c r="C2481" i="12"/>
  <c r="G2480" i="12"/>
  <c r="F2480" i="12"/>
  <c r="E2480" i="12"/>
  <c r="D2480" i="12"/>
  <c r="C2480" i="12"/>
  <c r="G2479" i="12"/>
  <c r="F2479" i="12"/>
  <c r="E2479" i="12"/>
  <c r="D2479" i="12"/>
  <c r="C2479" i="12"/>
  <c r="G2478" i="12"/>
  <c r="F2478" i="12"/>
  <c r="E2478" i="12"/>
  <c r="D2478" i="12"/>
  <c r="C2478" i="12"/>
  <c r="G2477" i="12"/>
  <c r="F2477" i="12"/>
  <c r="E2477" i="12"/>
  <c r="D2477" i="12"/>
  <c r="C2477" i="12"/>
  <c r="G2476" i="12"/>
  <c r="F2476" i="12"/>
  <c r="E2476" i="12"/>
  <c r="D2476" i="12"/>
  <c r="C2476" i="12"/>
  <c r="G2475" i="12"/>
  <c r="F2475" i="12"/>
  <c r="E2475" i="12"/>
  <c r="D2475" i="12"/>
  <c r="C2475" i="12"/>
  <c r="G2474" i="12"/>
  <c r="F2474" i="12"/>
  <c r="E2474" i="12"/>
  <c r="D2474" i="12"/>
  <c r="C2474" i="12"/>
  <c r="G2473" i="12"/>
  <c r="F2473" i="12"/>
  <c r="E2473" i="12"/>
  <c r="D2473" i="12"/>
  <c r="C2473" i="12"/>
  <c r="G2472" i="12"/>
  <c r="E2472" i="12"/>
  <c r="D2472" i="12"/>
  <c r="C2472" i="12"/>
  <c r="G2471" i="12"/>
  <c r="F2471" i="12"/>
  <c r="E2471" i="12"/>
  <c r="D2471" i="12"/>
  <c r="C2471" i="12"/>
  <c r="G2470" i="12"/>
  <c r="F2470" i="12"/>
  <c r="E2470" i="12"/>
  <c r="D2470" i="12"/>
  <c r="C2470" i="12"/>
  <c r="G2469" i="12"/>
  <c r="F2469" i="12"/>
  <c r="E2469" i="12"/>
  <c r="D2469" i="12"/>
  <c r="C2469" i="12"/>
  <c r="G2468" i="12"/>
  <c r="F2468" i="12"/>
  <c r="E2468" i="12"/>
  <c r="D2468" i="12"/>
  <c r="C2468" i="12"/>
  <c r="G2467" i="12"/>
  <c r="F2467" i="12"/>
  <c r="E2467" i="12"/>
  <c r="D2467" i="12"/>
  <c r="C2467" i="12"/>
  <c r="G2466" i="12"/>
  <c r="F2466" i="12"/>
  <c r="E2466" i="12"/>
  <c r="D2466" i="12"/>
  <c r="C2466" i="12"/>
  <c r="G2465" i="12"/>
  <c r="F2465" i="12"/>
  <c r="E2465" i="12"/>
  <c r="D2465" i="12"/>
  <c r="C2465" i="12"/>
  <c r="G2464" i="12"/>
  <c r="D2464" i="12"/>
  <c r="C2464" i="12"/>
  <c r="G2463" i="12"/>
  <c r="F2463" i="12"/>
  <c r="E2463" i="12"/>
  <c r="D2463" i="12"/>
  <c r="C2463" i="12"/>
  <c r="G2462" i="12"/>
  <c r="F2462" i="12"/>
  <c r="E2462" i="12"/>
  <c r="D2462" i="12"/>
  <c r="C2462" i="12"/>
  <c r="G2461" i="12"/>
  <c r="F2461" i="12"/>
  <c r="E2461" i="12"/>
  <c r="D2461" i="12"/>
  <c r="C2461" i="12"/>
  <c r="G2460" i="12"/>
  <c r="F2460" i="12"/>
  <c r="E2460" i="12"/>
  <c r="D2460" i="12"/>
  <c r="C2460" i="12"/>
  <c r="G2459" i="12"/>
  <c r="F2459" i="12"/>
  <c r="E2459" i="12"/>
  <c r="D2459" i="12"/>
  <c r="C2459" i="12"/>
  <c r="G2458" i="12"/>
  <c r="F2458" i="12"/>
  <c r="E2458" i="12"/>
  <c r="D2458" i="12"/>
  <c r="C2458" i="12"/>
  <c r="G2457" i="12"/>
  <c r="F2457" i="12"/>
  <c r="E2457" i="12"/>
  <c r="D2457" i="12"/>
  <c r="C2457" i="12"/>
  <c r="G2456" i="12"/>
  <c r="F2456" i="12"/>
  <c r="E2456" i="12"/>
  <c r="D2456" i="12"/>
  <c r="C2456" i="12"/>
  <c r="G2455" i="12"/>
  <c r="F2455" i="12"/>
  <c r="E2455" i="12"/>
  <c r="D2455" i="12"/>
  <c r="C2455" i="12"/>
  <c r="G2454" i="12"/>
  <c r="F2454" i="12"/>
  <c r="E2454" i="12"/>
  <c r="D2454" i="12"/>
  <c r="C2454" i="12"/>
  <c r="G2453" i="12"/>
  <c r="F2453" i="12"/>
  <c r="E2453" i="12"/>
  <c r="D2453" i="12"/>
  <c r="C2453" i="12"/>
  <c r="G2452" i="12"/>
  <c r="F2452" i="12"/>
  <c r="E2452" i="12"/>
  <c r="D2452" i="12"/>
  <c r="C2452" i="12"/>
  <c r="G2451" i="12"/>
  <c r="F2451" i="12"/>
  <c r="E2451" i="12"/>
  <c r="D2451" i="12"/>
  <c r="C2451" i="12"/>
  <c r="G2450" i="12"/>
  <c r="F2450" i="12"/>
  <c r="E2450" i="12"/>
  <c r="D2450" i="12"/>
  <c r="C2450" i="12"/>
  <c r="G2449" i="12"/>
  <c r="F2449" i="12"/>
  <c r="E2449" i="12"/>
  <c r="D2449" i="12"/>
  <c r="C2449" i="12"/>
  <c r="G2448" i="12"/>
  <c r="F2448" i="12"/>
  <c r="E2448" i="12"/>
  <c r="D2448" i="12"/>
  <c r="C2448" i="12"/>
  <c r="G2447" i="12"/>
  <c r="F2447" i="12"/>
  <c r="E2447" i="12"/>
  <c r="D2447" i="12"/>
  <c r="C2447" i="12"/>
  <c r="G2446" i="12"/>
  <c r="F2446" i="12"/>
  <c r="E2446" i="12"/>
  <c r="D2446" i="12"/>
  <c r="C2446" i="12"/>
  <c r="G2445" i="12"/>
  <c r="F2445" i="12"/>
  <c r="E2445" i="12"/>
  <c r="D2445" i="12"/>
  <c r="C2445" i="12"/>
  <c r="G2444" i="12"/>
  <c r="D2444" i="12"/>
  <c r="C2444" i="12"/>
  <c r="G2443" i="12"/>
  <c r="F2443" i="12"/>
  <c r="E2443" i="12"/>
  <c r="D2443" i="12"/>
  <c r="C2443" i="12"/>
  <c r="G2442" i="12"/>
  <c r="F2442" i="12"/>
  <c r="E2442" i="12"/>
  <c r="D2442" i="12"/>
  <c r="C2442" i="12"/>
  <c r="G2441" i="12"/>
  <c r="F2441" i="12"/>
  <c r="E2441" i="12"/>
  <c r="D2441" i="12"/>
  <c r="C2441" i="12"/>
  <c r="G2440" i="12"/>
  <c r="F2440" i="12"/>
  <c r="E2440" i="12"/>
  <c r="D2440" i="12"/>
  <c r="C2440" i="12"/>
  <c r="G2439" i="12"/>
  <c r="F2439" i="12"/>
  <c r="E2439" i="12"/>
  <c r="D2439" i="12"/>
  <c r="C2439" i="12"/>
  <c r="G2438" i="12"/>
  <c r="F2438" i="12"/>
  <c r="E2438" i="12"/>
  <c r="D2438" i="12"/>
  <c r="C2438" i="12"/>
  <c r="G2437" i="12"/>
  <c r="F2437" i="12"/>
  <c r="E2437" i="12"/>
  <c r="D2437" i="12"/>
  <c r="C2437" i="12"/>
  <c r="G2436" i="12"/>
  <c r="F2436" i="12"/>
  <c r="E2436" i="12"/>
  <c r="D2436" i="12"/>
  <c r="C2436" i="12"/>
  <c r="G2435" i="12"/>
  <c r="F2435" i="12"/>
  <c r="E2435" i="12"/>
  <c r="D2435" i="12"/>
  <c r="C2435" i="12"/>
  <c r="G2434" i="12"/>
  <c r="F2434" i="12"/>
  <c r="E2434" i="12"/>
  <c r="D2434" i="12"/>
  <c r="C2434" i="12"/>
  <c r="G2433" i="12"/>
  <c r="F2433" i="12"/>
  <c r="E2433" i="12"/>
  <c r="D2433" i="12"/>
  <c r="C2433" i="12"/>
  <c r="G2432" i="12"/>
  <c r="F2432" i="12"/>
  <c r="E2432" i="12"/>
  <c r="D2432" i="12"/>
  <c r="C2432" i="12"/>
  <c r="G2431" i="12"/>
  <c r="F2431" i="12"/>
  <c r="E2431" i="12"/>
  <c r="D2431" i="12"/>
  <c r="C2431" i="12"/>
  <c r="G2430" i="12"/>
  <c r="F2430" i="12"/>
  <c r="E2430" i="12"/>
  <c r="D2430" i="12"/>
  <c r="C2430" i="12"/>
  <c r="G2429" i="12"/>
  <c r="F2429" i="12"/>
  <c r="E2429" i="12"/>
  <c r="D2429" i="12"/>
  <c r="C2429" i="12"/>
  <c r="G2428" i="12"/>
  <c r="F2428" i="12"/>
  <c r="E2428" i="12"/>
  <c r="D2428" i="12"/>
  <c r="C2428" i="12"/>
  <c r="G2427" i="12"/>
  <c r="F2427" i="12"/>
  <c r="E2427" i="12"/>
  <c r="D2427" i="12"/>
  <c r="C2427" i="12"/>
  <c r="G2426" i="12"/>
  <c r="F2426" i="12"/>
  <c r="D2426" i="12"/>
  <c r="C2426" i="12"/>
  <c r="G2425" i="12"/>
  <c r="F2425" i="12"/>
  <c r="E2425" i="12"/>
  <c r="D2425" i="12"/>
  <c r="C2425" i="12"/>
  <c r="G2424" i="12"/>
  <c r="F2424" i="12"/>
  <c r="E2424" i="12"/>
  <c r="D2424" i="12"/>
  <c r="C2424" i="12"/>
  <c r="G2423" i="12"/>
  <c r="F2423" i="12"/>
  <c r="E2423" i="12"/>
  <c r="D2423" i="12"/>
  <c r="C2423" i="12"/>
  <c r="G2422" i="12"/>
  <c r="F2422" i="12"/>
  <c r="E2422" i="12"/>
  <c r="D2422" i="12"/>
  <c r="C2422" i="12"/>
  <c r="G2421" i="12"/>
  <c r="F2421" i="12"/>
  <c r="E2421" i="12"/>
  <c r="D2421" i="12"/>
  <c r="C2421" i="12"/>
  <c r="G2420" i="12"/>
  <c r="F2420" i="12"/>
  <c r="E2420" i="12"/>
  <c r="D2420" i="12"/>
  <c r="C2420" i="12"/>
  <c r="G2419" i="12"/>
  <c r="F2419" i="12"/>
  <c r="E2419" i="12"/>
  <c r="D2419" i="12"/>
  <c r="C2419" i="12"/>
  <c r="G2418" i="12"/>
  <c r="F2418" i="12"/>
  <c r="E2418" i="12"/>
  <c r="D2418" i="12"/>
  <c r="C2418" i="12"/>
  <c r="G2417" i="12"/>
  <c r="F2417" i="12"/>
  <c r="E2417" i="12"/>
  <c r="D2417" i="12"/>
  <c r="C2417" i="12"/>
  <c r="G2416" i="12"/>
  <c r="F2416" i="12"/>
  <c r="E2416" i="12"/>
  <c r="D2416" i="12"/>
  <c r="C2416" i="12"/>
  <c r="G2415" i="12"/>
  <c r="F2415" i="12"/>
  <c r="E2415" i="12"/>
  <c r="D2415" i="12"/>
  <c r="C2415" i="12"/>
  <c r="G2414" i="12"/>
  <c r="F2414" i="12"/>
  <c r="E2414" i="12"/>
  <c r="D2414" i="12"/>
  <c r="C2414" i="12"/>
  <c r="G2413" i="12"/>
  <c r="F2413" i="12"/>
  <c r="D2413" i="12"/>
  <c r="C2413" i="12"/>
  <c r="G2412" i="12"/>
  <c r="F2412" i="12"/>
  <c r="E2412" i="12"/>
  <c r="D2412" i="12"/>
  <c r="C2412" i="12"/>
  <c r="G2411" i="12"/>
  <c r="F2411" i="12"/>
  <c r="E2411" i="12"/>
  <c r="D2411" i="12"/>
  <c r="C2411" i="12"/>
  <c r="G2410" i="12"/>
  <c r="F2410" i="12"/>
  <c r="E2410" i="12"/>
  <c r="D2410" i="12"/>
  <c r="C2410" i="12"/>
  <c r="G2409" i="12"/>
  <c r="F2409" i="12"/>
  <c r="E2409" i="12"/>
  <c r="D2409" i="12"/>
  <c r="C2409" i="12"/>
  <c r="G2408" i="12"/>
  <c r="F2408" i="12"/>
  <c r="E2408" i="12"/>
  <c r="D2408" i="12"/>
  <c r="C2408" i="12"/>
  <c r="G2407" i="12"/>
  <c r="F2407" i="12"/>
  <c r="E2407" i="12"/>
  <c r="D2407" i="12"/>
  <c r="C2407" i="12"/>
  <c r="G2406" i="12"/>
  <c r="F2406" i="12"/>
  <c r="E2406" i="12"/>
  <c r="D2406" i="12"/>
  <c r="C2406" i="12"/>
  <c r="G2405" i="12"/>
  <c r="F2405" i="12"/>
  <c r="E2405" i="12"/>
  <c r="D2405" i="12"/>
  <c r="C2405" i="12"/>
  <c r="G2404" i="12"/>
  <c r="F2404" i="12"/>
  <c r="E2404" i="12"/>
  <c r="D2404" i="12"/>
  <c r="C2404" i="12"/>
  <c r="G2403" i="12"/>
  <c r="F2403" i="12"/>
  <c r="E2403" i="12"/>
  <c r="D2403" i="12"/>
  <c r="C2403" i="12"/>
  <c r="G2402" i="12"/>
  <c r="F2402" i="12"/>
  <c r="E2402" i="12"/>
  <c r="D2402" i="12"/>
  <c r="C2402" i="12"/>
  <c r="G2401" i="12"/>
  <c r="F2401" i="12"/>
  <c r="E2401" i="12"/>
  <c r="D2401" i="12"/>
  <c r="C2401" i="12"/>
  <c r="G2400" i="12"/>
  <c r="F2400" i="12"/>
  <c r="E2400" i="12"/>
  <c r="D2400" i="12"/>
  <c r="C2400" i="12"/>
  <c r="G2399" i="12"/>
  <c r="F2399" i="12"/>
  <c r="E2399" i="12"/>
  <c r="D2399" i="12"/>
  <c r="C2399" i="12"/>
  <c r="G2398" i="12"/>
  <c r="F2398" i="12"/>
  <c r="E2398" i="12"/>
  <c r="D2398" i="12"/>
  <c r="C2398" i="12"/>
  <c r="G2397" i="12"/>
  <c r="F2397" i="12"/>
  <c r="E2397" i="12"/>
  <c r="C2397" i="12"/>
  <c r="G2396" i="12"/>
  <c r="F2396" i="12"/>
  <c r="E2396" i="12"/>
  <c r="D2396" i="12"/>
  <c r="C2396" i="12"/>
  <c r="G2395" i="12"/>
  <c r="F2395" i="12"/>
  <c r="E2395" i="12"/>
  <c r="D2395" i="12"/>
  <c r="C2395" i="12"/>
  <c r="G2394" i="12"/>
  <c r="F2394" i="12"/>
  <c r="E2394" i="12"/>
  <c r="D2394" i="12"/>
  <c r="C2394" i="12"/>
  <c r="G2393" i="12"/>
  <c r="F2393" i="12"/>
  <c r="E2393" i="12"/>
  <c r="D2393" i="12"/>
  <c r="C2393" i="12"/>
  <c r="G2392" i="12"/>
  <c r="F2392" i="12"/>
  <c r="E2392" i="12"/>
  <c r="D2392" i="12"/>
  <c r="C2392" i="12"/>
  <c r="G2391" i="12"/>
  <c r="F2391" i="12"/>
  <c r="E2391" i="12"/>
  <c r="D2391" i="12"/>
  <c r="C2391" i="12"/>
  <c r="G2390" i="12"/>
  <c r="F2390" i="12"/>
  <c r="E2390" i="12"/>
  <c r="D2390" i="12"/>
  <c r="C2390" i="12"/>
  <c r="G2389" i="12"/>
  <c r="F2389" i="12"/>
  <c r="E2389" i="12"/>
  <c r="D2389" i="12"/>
  <c r="C2389" i="12"/>
  <c r="G2388" i="12"/>
  <c r="F2388" i="12"/>
  <c r="E2388" i="12"/>
  <c r="D2388" i="12"/>
  <c r="C2388" i="12"/>
  <c r="G2387" i="12"/>
  <c r="F2387" i="12"/>
  <c r="E2387" i="12"/>
  <c r="D2387" i="12"/>
  <c r="C2387" i="12"/>
  <c r="G2386" i="12"/>
  <c r="D2386" i="12"/>
  <c r="C2386" i="12"/>
  <c r="G2385" i="12"/>
  <c r="F2385" i="12"/>
  <c r="E2385" i="12"/>
  <c r="D2385" i="12"/>
  <c r="C2385" i="12"/>
  <c r="G2384" i="12"/>
  <c r="F2384" i="12"/>
  <c r="E2384" i="12"/>
  <c r="D2384" i="12"/>
  <c r="C2384" i="12"/>
  <c r="G2383" i="12"/>
  <c r="F2383" i="12"/>
  <c r="E2383" i="12"/>
  <c r="D2383" i="12"/>
  <c r="C2383" i="12"/>
  <c r="G2382" i="12"/>
  <c r="F2382" i="12"/>
  <c r="E2382" i="12"/>
  <c r="D2382" i="12"/>
  <c r="C2382" i="12"/>
  <c r="G2381" i="12"/>
  <c r="F2381" i="12"/>
  <c r="E2381" i="12"/>
  <c r="D2381" i="12"/>
  <c r="C2381" i="12"/>
  <c r="G2380" i="12"/>
  <c r="F2380" i="12"/>
  <c r="E2380" i="12"/>
  <c r="D2380" i="12"/>
  <c r="C2380" i="12"/>
  <c r="G2379" i="12"/>
  <c r="F2379" i="12"/>
  <c r="E2379" i="12"/>
  <c r="D2379" i="12"/>
  <c r="C2379" i="12"/>
  <c r="G2378" i="12"/>
  <c r="F2378" i="12"/>
  <c r="E2378" i="12"/>
  <c r="D2378" i="12"/>
  <c r="C2378" i="12"/>
  <c r="G2377" i="12"/>
  <c r="F2377" i="12"/>
  <c r="E2377" i="12"/>
  <c r="D2377" i="12"/>
  <c r="C2377" i="12"/>
  <c r="G2376" i="12"/>
  <c r="F2376" i="12"/>
  <c r="E2376" i="12"/>
  <c r="D2376" i="12"/>
  <c r="C2376" i="12"/>
  <c r="G2375" i="12"/>
  <c r="F2375" i="12"/>
  <c r="E2375" i="12"/>
  <c r="D2375" i="12"/>
  <c r="C2375" i="12"/>
  <c r="G2374" i="12"/>
  <c r="F2374" i="12"/>
  <c r="E2374" i="12"/>
  <c r="D2374" i="12"/>
  <c r="C2374" i="12"/>
  <c r="G2373" i="12"/>
  <c r="F2373" i="12"/>
  <c r="E2373" i="12"/>
  <c r="D2373" i="12"/>
  <c r="C2373" i="12"/>
  <c r="G2372" i="12"/>
  <c r="F2372" i="12"/>
  <c r="E2372" i="12"/>
  <c r="D2372" i="12"/>
  <c r="C2372" i="12"/>
  <c r="G2371" i="12"/>
  <c r="F2371" i="12"/>
  <c r="E2371" i="12"/>
  <c r="D2371" i="12"/>
  <c r="C2371" i="12"/>
  <c r="G2370" i="12"/>
  <c r="F2370" i="12"/>
  <c r="E2370" i="12"/>
  <c r="D2370" i="12"/>
  <c r="C2370" i="12"/>
  <c r="G2369" i="12"/>
  <c r="F2369" i="12"/>
  <c r="E2369" i="12"/>
  <c r="D2369" i="12"/>
  <c r="C2369" i="12"/>
  <c r="G2368" i="12"/>
  <c r="F2368" i="12"/>
  <c r="E2368" i="12"/>
  <c r="D2368" i="12"/>
  <c r="C2368" i="12"/>
  <c r="G2367" i="12"/>
  <c r="F2367" i="12"/>
  <c r="E2367" i="12"/>
  <c r="D2367" i="12"/>
  <c r="C2367" i="12"/>
  <c r="G2366" i="12"/>
  <c r="F2366" i="12"/>
  <c r="E2366" i="12"/>
  <c r="D2366" i="12"/>
  <c r="C2366" i="12"/>
  <c r="G2365" i="12"/>
  <c r="F2365" i="12"/>
  <c r="E2365" i="12"/>
  <c r="D2365" i="12"/>
  <c r="C2365" i="12"/>
  <c r="G2364" i="12"/>
  <c r="E2364" i="12"/>
  <c r="D2364" i="12"/>
  <c r="C2364" i="12"/>
  <c r="G2363" i="12"/>
  <c r="F2363" i="12"/>
  <c r="E2363" i="12"/>
  <c r="D2363" i="12"/>
  <c r="C2363" i="12"/>
  <c r="G2362" i="12"/>
  <c r="F2362" i="12"/>
  <c r="E2362" i="12"/>
  <c r="D2362" i="12"/>
  <c r="C2362" i="12"/>
  <c r="G2361" i="12"/>
  <c r="F2361" i="12"/>
  <c r="E2361" i="12"/>
  <c r="D2361" i="12"/>
  <c r="C2361" i="12"/>
  <c r="G2360" i="12"/>
  <c r="F2360" i="12"/>
  <c r="E2360" i="12"/>
  <c r="D2360" i="12"/>
  <c r="C2360" i="12"/>
  <c r="G2359" i="12"/>
  <c r="F2359" i="12"/>
  <c r="E2359" i="12"/>
  <c r="D2359" i="12"/>
  <c r="C2359" i="12"/>
  <c r="G2358" i="12"/>
  <c r="F2358" i="12"/>
  <c r="E2358" i="12"/>
  <c r="D2358" i="12"/>
  <c r="C2358" i="12"/>
  <c r="G2357" i="12"/>
  <c r="F2357" i="12"/>
  <c r="E2357" i="12"/>
  <c r="D2357" i="12"/>
  <c r="C2357" i="12"/>
  <c r="G2356" i="12"/>
  <c r="F2356" i="12"/>
  <c r="E2356" i="12"/>
  <c r="D2356" i="12"/>
  <c r="C2356" i="12"/>
  <c r="G2355" i="12"/>
  <c r="F2355" i="12"/>
  <c r="E2355" i="12"/>
  <c r="D2355" i="12"/>
  <c r="C2355" i="12"/>
  <c r="G2354" i="12"/>
  <c r="F2354" i="12"/>
  <c r="E2354" i="12"/>
  <c r="D2354" i="12"/>
  <c r="C2354" i="12"/>
  <c r="G2353" i="12"/>
  <c r="F2353" i="12"/>
  <c r="E2353" i="12"/>
  <c r="D2353" i="12"/>
  <c r="C2353" i="12"/>
  <c r="G2352" i="12"/>
  <c r="F2352" i="12"/>
  <c r="E2352" i="12"/>
  <c r="D2352" i="12"/>
  <c r="C2352" i="12"/>
  <c r="G2351" i="12"/>
  <c r="F2351" i="12"/>
  <c r="E2351" i="12"/>
  <c r="D2351" i="12"/>
  <c r="C2351" i="12"/>
  <c r="G2350" i="12"/>
  <c r="F2350" i="12"/>
  <c r="E2350" i="12"/>
  <c r="D2350" i="12"/>
  <c r="C2350" i="12"/>
  <c r="G2349" i="12"/>
  <c r="F2349" i="12"/>
  <c r="E2349" i="12"/>
  <c r="D2349" i="12"/>
  <c r="C2349" i="12"/>
  <c r="G2348" i="12"/>
  <c r="F2348" i="12"/>
  <c r="E2348" i="12"/>
  <c r="D2348" i="12"/>
  <c r="C2348" i="12"/>
  <c r="G2347" i="12"/>
  <c r="F2347" i="12"/>
  <c r="E2347" i="12"/>
  <c r="D2347" i="12"/>
  <c r="C2347" i="12"/>
  <c r="G2346" i="12"/>
  <c r="F2346" i="12"/>
  <c r="E2346" i="12"/>
  <c r="D2346" i="12"/>
  <c r="C2346" i="12"/>
  <c r="G2345" i="12"/>
  <c r="F2345" i="12"/>
  <c r="E2345" i="12"/>
  <c r="D2345" i="12"/>
  <c r="C2345" i="12"/>
  <c r="G2344" i="12"/>
  <c r="F2344" i="12"/>
  <c r="E2344" i="12"/>
  <c r="D2344" i="12"/>
  <c r="C2344" i="12"/>
  <c r="G2343" i="12"/>
  <c r="F2343" i="12"/>
  <c r="E2343" i="12"/>
  <c r="D2343" i="12"/>
  <c r="C2343" i="12"/>
  <c r="G2342" i="12"/>
  <c r="F2342" i="12"/>
  <c r="E2342" i="12"/>
  <c r="D2342" i="12"/>
  <c r="C2342" i="12"/>
  <c r="G2341" i="12"/>
  <c r="F2341" i="12"/>
  <c r="E2341" i="12"/>
  <c r="D2341" i="12"/>
  <c r="C2341" i="12"/>
  <c r="G2340" i="12"/>
  <c r="F2340" i="12"/>
  <c r="E2340" i="12"/>
  <c r="D2340" i="12"/>
  <c r="C2340" i="12"/>
  <c r="G2339" i="12"/>
  <c r="F2339" i="12"/>
  <c r="E2339" i="12"/>
  <c r="D2339" i="12"/>
  <c r="C2339" i="12"/>
  <c r="G2338" i="12"/>
  <c r="F2338" i="12"/>
  <c r="E2338" i="12"/>
  <c r="D2338" i="12"/>
  <c r="C2338" i="12"/>
  <c r="G2337" i="12"/>
  <c r="F2337" i="12"/>
  <c r="E2337" i="12"/>
  <c r="D2337" i="12"/>
  <c r="C2337" i="12"/>
  <c r="G2336" i="12"/>
  <c r="F2336" i="12"/>
  <c r="E2336" i="12"/>
  <c r="D2336" i="12"/>
  <c r="C2336" i="12"/>
  <c r="G2335" i="12"/>
  <c r="F2335" i="12"/>
  <c r="E2335" i="12"/>
  <c r="D2335" i="12"/>
  <c r="C2335" i="12"/>
  <c r="G2334" i="12"/>
  <c r="F2334" i="12"/>
  <c r="D2334" i="12"/>
  <c r="C2334" i="12"/>
  <c r="G2333" i="12"/>
  <c r="F2333" i="12"/>
  <c r="E2333" i="12"/>
  <c r="D2333" i="12"/>
  <c r="C2333" i="12"/>
  <c r="G2332" i="12"/>
  <c r="F2332" i="12"/>
  <c r="E2332" i="12"/>
  <c r="D2332" i="12"/>
  <c r="C2332" i="12"/>
  <c r="G2331" i="12"/>
  <c r="F2331" i="12"/>
  <c r="E2331" i="12"/>
  <c r="D2331" i="12"/>
  <c r="C2331" i="12"/>
  <c r="G2330" i="12"/>
  <c r="F2330" i="12"/>
  <c r="E2330" i="12"/>
  <c r="D2330" i="12"/>
  <c r="C2330" i="12"/>
  <c r="G2329" i="12"/>
  <c r="F2329" i="12"/>
  <c r="E2329" i="12"/>
  <c r="D2329" i="12"/>
  <c r="C2329" i="12"/>
  <c r="G2328" i="12"/>
  <c r="F2328" i="12"/>
  <c r="E2328" i="12"/>
  <c r="D2328" i="12"/>
  <c r="C2328" i="12"/>
  <c r="G2327" i="12"/>
  <c r="F2327" i="12"/>
  <c r="E2327" i="12"/>
  <c r="D2327" i="12"/>
  <c r="C2327" i="12"/>
  <c r="G2326" i="12"/>
  <c r="F2326" i="12"/>
  <c r="E2326" i="12"/>
  <c r="D2326" i="12"/>
  <c r="C2326" i="12"/>
  <c r="G2325" i="12"/>
  <c r="F2325" i="12"/>
  <c r="E2325" i="12"/>
  <c r="D2325" i="12"/>
  <c r="C2325" i="12"/>
  <c r="G2324" i="12"/>
  <c r="F2324" i="12"/>
  <c r="E2324" i="12"/>
  <c r="D2324" i="12"/>
  <c r="C2324" i="12"/>
  <c r="G2323" i="12"/>
  <c r="F2323" i="12"/>
  <c r="E2323" i="12"/>
  <c r="D2323" i="12"/>
  <c r="C2323" i="12"/>
  <c r="G2322" i="12"/>
  <c r="F2322" i="12"/>
  <c r="E2322" i="12"/>
  <c r="D2322" i="12"/>
  <c r="C2322" i="12"/>
  <c r="G2321" i="12"/>
  <c r="F2321" i="12"/>
  <c r="E2321" i="12"/>
  <c r="D2321" i="12"/>
  <c r="C2321" i="12"/>
  <c r="G2320" i="12"/>
  <c r="F2320" i="12"/>
  <c r="D2320" i="12"/>
  <c r="C2320" i="12"/>
  <c r="G2319" i="12"/>
  <c r="F2319" i="12"/>
  <c r="E2319" i="12"/>
  <c r="D2319" i="12"/>
  <c r="C2319" i="12"/>
  <c r="G2318" i="12"/>
  <c r="F2318" i="12"/>
  <c r="E2318" i="12"/>
  <c r="D2318" i="12"/>
  <c r="C2318" i="12"/>
  <c r="G2317" i="12"/>
  <c r="F2317" i="12"/>
  <c r="E2317" i="12"/>
  <c r="D2317" i="12"/>
  <c r="C2317" i="12"/>
  <c r="G2316" i="12"/>
  <c r="F2316" i="12"/>
  <c r="E2316" i="12"/>
  <c r="D2316" i="12"/>
  <c r="C2316" i="12"/>
  <c r="G2315" i="12"/>
  <c r="F2315" i="12"/>
  <c r="E2315" i="12"/>
  <c r="D2315" i="12"/>
  <c r="C2315" i="12"/>
  <c r="G2314" i="12"/>
  <c r="F2314" i="12"/>
  <c r="E2314" i="12"/>
  <c r="D2314" i="12"/>
  <c r="C2314" i="12"/>
  <c r="G2313" i="12"/>
  <c r="F2313" i="12"/>
  <c r="E2313" i="12"/>
  <c r="D2313" i="12"/>
  <c r="C2313" i="12"/>
  <c r="G2312" i="12"/>
  <c r="F2312" i="12"/>
  <c r="E2312" i="12"/>
  <c r="D2312" i="12"/>
  <c r="C2312" i="12"/>
  <c r="G2311" i="12"/>
  <c r="F2311" i="12"/>
  <c r="E2311" i="12"/>
  <c r="D2311" i="12"/>
  <c r="C2311" i="12"/>
  <c r="G2310" i="12"/>
  <c r="F2310" i="12"/>
  <c r="E2310" i="12"/>
  <c r="D2310" i="12"/>
  <c r="C2310" i="12"/>
  <c r="G2309" i="12"/>
  <c r="F2309" i="12"/>
  <c r="E2309" i="12"/>
  <c r="D2309" i="12"/>
  <c r="C2309" i="12"/>
  <c r="G2308" i="12"/>
  <c r="F2308" i="12"/>
  <c r="E2308" i="12"/>
  <c r="D2308" i="12"/>
  <c r="C2308" i="12"/>
  <c r="G2307" i="12"/>
  <c r="F2307" i="12"/>
  <c r="E2307" i="12"/>
  <c r="D2307" i="12"/>
  <c r="C2307" i="12"/>
  <c r="G2306" i="12"/>
  <c r="F2306" i="12"/>
  <c r="E2306" i="12"/>
  <c r="C2306" i="12"/>
  <c r="G2305" i="12"/>
  <c r="F2305" i="12"/>
  <c r="E2305" i="12"/>
  <c r="D2305" i="12"/>
  <c r="C2305" i="12"/>
  <c r="G2304" i="12"/>
  <c r="F2304" i="12"/>
  <c r="E2304" i="12"/>
  <c r="D2304" i="12"/>
  <c r="C2304" i="12"/>
  <c r="G2303" i="12"/>
  <c r="F2303" i="12"/>
  <c r="E2303" i="12"/>
  <c r="D2303" i="12"/>
  <c r="C2303" i="12"/>
  <c r="G2302" i="12"/>
  <c r="F2302" i="12"/>
  <c r="E2302" i="12"/>
  <c r="D2302" i="12"/>
  <c r="C2302" i="12"/>
  <c r="G2301" i="12"/>
  <c r="F2301" i="12"/>
  <c r="E2301" i="12"/>
  <c r="D2301" i="12"/>
  <c r="C2301" i="12"/>
  <c r="G2300" i="12"/>
  <c r="F2300" i="12"/>
  <c r="E2300" i="12"/>
  <c r="D2300" i="12"/>
  <c r="C2300" i="12"/>
  <c r="G2299" i="12"/>
  <c r="F2299" i="12"/>
  <c r="E2299" i="12"/>
  <c r="D2299" i="12"/>
  <c r="C2299" i="12"/>
  <c r="G2298" i="12"/>
  <c r="F2298" i="12"/>
  <c r="E2298" i="12"/>
  <c r="D2298" i="12"/>
  <c r="C2298" i="12"/>
  <c r="G2297" i="12"/>
  <c r="F2297" i="12"/>
  <c r="E2297" i="12"/>
  <c r="D2297" i="12"/>
  <c r="C2297" i="12"/>
  <c r="G2296" i="12"/>
  <c r="F2296" i="12"/>
  <c r="E2296" i="12"/>
  <c r="D2296" i="12"/>
  <c r="C2296" i="12"/>
  <c r="G2295" i="12"/>
  <c r="F2295" i="12"/>
  <c r="E2295" i="12"/>
  <c r="D2295" i="12"/>
  <c r="C2295" i="12"/>
  <c r="G2294" i="12"/>
  <c r="E2294" i="12"/>
  <c r="D2294" i="12"/>
  <c r="C2294" i="12"/>
  <c r="G2293" i="12"/>
  <c r="F2293" i="12"/>
  <c r="E2293" i="12"/>
  <c r="D2293" i="12"/>
  <c r="C2293" i="12"/>
  <c r="G2292" i="12"/>
  <c r="F2292" i="12"/>
  <c r="E2292" i="12"/>
  <c r="D2292" i="12"/>
  <c r="C2292" i="12"/>
  <c r="G2291" i="12"/>
  <c r="F2291" i="12"/>
  <c r="E2291" i="12"/>
  <c r="D2291" i="12"/>
  <c r="C2291" i="12"/>
  <c r="G2290" i="12"/>
  <c r="F2290" i="12"/>
  <c r="E2290" i="12"/>
  <c r="D2290" i="12"/>
  <c r="C2290" i="12"/>
  <c r="G2289" i="12"/>
  <c r="F2289" i="12"/>
  <c r="E2289" i="12"/>
  <c r="D2289" i="12"/>
  <c r="C2289" i="12"/>
  <c r="G2288" i="12"/>
  <c r="F2288" i="12"/>
  <c r="E2288" i="12"/>
  <c r="D2288" i="12"/>
  <c r="C2288" i="12"/>
  <c r="G2287" i="12"/>
  <c r="F2287" i="12"/>
  <c r="E2287" i="12"/>
  <c r="D2287" i="12"/>
  <c r="C2287" i="12"/>
  <c r="G2286" i="12"/>
  <c r="F2286" i="12"/>
  <c r="E2286" i="12"/>
  <c r="D2286" i="12"/>
  <c r="C2286" i="12"/>
  <c r="G2285" i="12"/>
  <c r="F2285" i="12"/>
  <c r="E2285" i="12"/>
  <c r="C2285" i="12"/>
  <c r="G2284" i="12"/>
  <c r="F2284" i="12"/>
  <c r="E2284" i="12"/>
  <c r="D2284" i="12"/>
  <c r="C2284" i="12"/>
  <c r="G2283" i="12"/>
  <c r="F2283" i="12"/>
  <c r="E2283" i="12"/>
  <c r="D2283" i="12"/>
  <c r="C2283" i="12"/>
  <c r="G2282" i="12"/>
  <c r="F2282" i="12"/>
  <c r="E2282" i="12"/>
  <c r="D2282" i="12"/>
  <c r="C2282" i="12"/>
  <c r="G2281" i="12"/>
  <c r="E2281" i="12"/>
  <c r="D2281" i="12"/>
  <c r="C2281" i="12"/>
  <c r="G2280" i="12"/>
  <c r="D2280" i="12"/>
  <c r="C2280" i="12"/>
  <c r="G2279" i="12"/>
  <c r="F2279" i="12"/>
  <c r="E2279" i="12"/>
  <c r="D2279" i="12"/>
  <c r="C2279" i="12"/>
  <c r="G2278" i="12"/>
  <c r="F2278" i="12"/>
  <c r="E2278" i="12"/>
  <c r="D2278" i="12"/>
  <c r="C2278" i="12"/>
  <c r="G2277" i="12"/>
  <c r="F2277" i="12"/>
  <c r="E2277" i="12"/>
  <c r="D2277" i="12"/>
  <c r="C2277" i="12"/>
  <c r="G2276" i="12"/>
  <c r="F2276" i="12"/>
  <c r="E2276" i="12"/>
  <c r="D2276" i="12"/>
  <c r="C2276" i="12"/>
  <c r="G2275" i="12"/>
  <c r="F2275" i="12"/>
  <c r="E2275" i="12"/>
  <c r="D2275" i="12"/>
  <c r="C2275" i="12"/>
  <c r="G2274" i="12"/>
  <c r="F2274" i="12"/>
  <c r="E2274" i="12"/>
  <c r="D2274" i="12"/>
  <c r="C2274" i="12"/>
  <c r="G2273" i="12"/>
  <c r="F2273" i="12"/>
  <c r="E2273" i="12"/>
  <c r="D2273" i="12"/>
  <c r="C2273" i="12"/>
  <c r="G2272" i="12"/>
  <c r="F2272" i="12"/>
  <c r="E2272" i="12"/>
  <c r="D2272" i="12"/>
  <c r="C2272" i="12"/>
  <c r="G2271" i="12"/>
  <c r="F2271" i="12"/>
  <c r="C2271" i="12"/>
  <c r="G2270" i="12"/>
  <c r="F2270" i="12"/>
  <c r="E2270" i="12"/>
  <c r="D2270" i="12"/>
  <c r="C2270" i="12"/>
  <c r="G2269" i="12"/>
  <c r="F2269" i="12"/>
  <c r="E2269" i="12"/>
  <c r="D2269" i="12"/>
  <c r="C2269" i="12"/>
  <c r="G2268" i="12"/>
  <c r="H2268" i="12" s="1"/>
  <c r="C2268" i="12"/>
  <c r="G2267" i="12"/>
  <c r="E2267" i="12"/>
  <c r="D2267" i="12"/>
  <c r="C2267" i="12"/>
  <c r="G2266" i="12"/>
  <c r="F2266" i="12"/>
  <c r="E2266" i="12"/>
  <c r="D2266" i="12"/>
  <c r="C2266" i="12"/>
  <c r="G2265" i="12"/>
  <c r="F2265" i="12"/>
  <c r="E2265" i="12"/>
  <c r="D2265" i="12"/>
  <c r="C2265" i="12"/>
  <c r="G2264" i="12"/>
  <c r="F2264" i="12"/>
  <c r="E2264" i="12"/>
  <c r="D2264" i="12"/>
  <c r="C2264" i="12"/>
  <c r="G2263" i="12"/>
  <c r="F2263" i="12"/>
  <c r="E2263" i="12"/>
  <c r="D2263" i="12"/>
  <c r="C2263" i="12"/>
  <c r="G2262" i="12"/>
  <c r="F2262" i="12"/>
  <c r="E2262" i="12"/>
  <c r="D2262" i="12"/>
  <c r="C2262" i="12"/>
  <c r="G2261" i="12"/>
  <c r="F2261" i="12"/>
  <c r="E2261" i="12"/>
  <c r="D2261" i="12"/>
  <c r="C2261" i="12"/>
  <c r="G2260" i="12"/>
  <c r="F2260" i="12"/>
  <c r="E2260" i="12"/>
  <c r="D2260" i="12"/>
  <c r="C2260" i="12"/>
  <c r="G2259" i="12"/>
  <c r="F2259" i="12"/>
  <c r="E2259" i="12"/>
  <c r="D2259" i="12"/>
  <c r="C2259" i="12"/>
  <c r="G2258" i="12"/>
  <c r="F2258" i="12"/>
  <c r="E2258" i="12"/>
  <c r="D2258" i="12"/>
  <c r="C2258" i="12"/>
  <c r="G2257" i="12"/>
  <c r="F2257" i="12"/>
  <c r="E2257" i="12"/>
  <c r="D2257" i="12"/>
  <c r="C2257" i="12"/>
  <c r="G2256" i="12"/>
  <c r="F2256" i="12"/>
  <c r="E2256" i="12"/>
  <c r="D2256" i="12"/>
  <c r="C2256" i="12"/>
  <c r="G2255" i="12"/>
  <c r="F2255" i="12"/>
  <c r="E2255" i="12"/>
  <c r="D2255" i="12"/>
  <c r="C2255" i="12"/>
  <c r="G2254" i="12"/>
  <c r="F2254" i="12"/>
  <c r="E2254" i="12"/>
  <c r="D2254" i="12"/>
  <c r="C2254" i="12"/>
  <c r="G2253" i="12"/>
  <c r="F2253" i="12"/>
  <c r="E2253" i="12"/>
  <c r="D2253" i="12"/>
  <c r="C2253" i="12"/>
  <c r="G2252" i="12"/>
  <c r="F2252" i="12"/>
  <c r="E2252" i="12"/>
  <c r="D2252" i="12"/>
  <c r="C2252" i="12"/>
  <c r="G2251" i="12"/>
  <c r="F2251" i="12"/>
  <c r="E2251" i="12"/>
  <c r="D2251" i="12"/>
  <c r="C2251" i="12"/>
  <c r="G2250" i="12"/>
  <c r="F2250" i="12"/>
  <c r="E2250" i="12"/>
  <c r="D2250" i="12"/>
  <c r="C2250" i="12"/>
  <c r="G2249" i="12"/>
  <c r="F2249" i="12"/>
  <c r="E2249" i="12"/>
  <c r="D2249" i="12"/>
  <c r="C2249" i="12"/>
  <c r="G2248" i="12"/>
  <c r="F2248" i="12"/>
  <c r="E2248" i="12"/>
  <c r="D2248" i="12"/>
  <c r="C2248" i="12"/>
  <c r="G2247" i="12"/>
  <c r="F2247" i="12"/>
  <c r="E2247" i="12"/>
  <c r="D2247" i="12"/>
  <c r="C2247" i="12"/>
  <c r="G2246" i="12"/>
  <c r="F2246" i="12"/>
  <c r="E2246" i="12"/>
  <c r="D2246" i="12"/>
  <c r="C2246" i="12"/>
  <c r="G2245" i="12"/>
  <c r="F2245" i="12"/>
  <c r="E2245" i="12"/>
  <c r="D2245" i="12"/>
  <c r="C2245" i="12"/>
  <c r="G2244" i="12"/>
  <c r="F2244" i="12"/>
  <c r="E2244" i="12"/>
  <c r="D2244" i="12"/>
  <c r="C2244" i="12"/>
  <c r="G2243" i="12"/>
  <c r="F2243" i="12"/>
  <c r="E2243" i="12"/>
  <c r="D2243" i="12"/>
  <c r="C2243" i="12"/>
  <c r="G2242" i="12"/>
  <c r="F2242" i="12"/>
  <c r="E2242" i="12"/>
  <c r="D2242" i="12"/>
  <c r="C2242" i="12"/>
  <c r="G2241" i="12"/>
  <c r="F2241" i="12"/>
  <c r="E2241" i="12"/>
  <c r="D2241" i="12"/>
  <c r="C2241" i="12"/>
  <c r="G2240" i="12"/>
  <c r="F2240" i="12"/>
  <c r="E2240" i="12"/>
  <c r="D2240" i="12"/>
  <c r="C2240" i="12"/>
  <c r="G2239" i="12"/>
  <c r="F2239" i="12"/>
  <c r="E2239" i="12"/>
  <c r="D2239" i="12"/>
  <c r="C2239" i="12"/>
  <c r="G2238" i="12"/>
  <c r="F2238" i="12"/>
  <c r="E2238" i="12"/>
  <c r="D2238" i="12"/>
  <c r="C2238" i="12"/>
  <c r="G2237" i="12"/>
  <c r="F2237" i="12"/>
  <c r="E2237" i="12"/>
  <c r="D2237" i="12"/>
  <c r="C2237" i="12"/>
  <c r="G2236" i="12"/>
  <c r="F2236" i="12"/>
  <c r="E2236" i="12"/>
  <c r="D2236" i="12"/>
  <c r="C2236" i="12"/>
  <c r="G2235" i="12"/>
  <c r="F2235" i="12"/>
  <c r="E2235" i="12"/>
  <c r="D2235" i="12"/>
  <c r="C2235" i="12"/>
  <c r="G2234" i="12"/>
  <c r="F2234" i="12"/>
  <c r="E2234" i="12"/>
  <c r="D2234" i="12"/>
  <c r="C2234" i="12"/>
  <c r="G2233" i="12"/>
  <c r="F2233" i="12"/>
  <c r="E2233" i="12"/>
  <c r="D2233" i="12"/>
  <c r="C2233" i="12"/>
  <c r="G2232" i="12"/>
  <c r="F2232" i="12"/>
  <c r="E2232" i="12"/>
  <c r="D2232" i="12"/>
  <c r="C2232" i="12"/>
  <c r="G2231" i="12"/>
  <c r="F2231" i="12"/>
  <c r="E2231" i="12"/>
  <c r="D2231" i="12"/>
  <c r="C2231" i="12"/>
  <c r="G2230" i="12"/>
  <c r="F2230" i="12"/>
  <c r="E2230" i="12"/>
  <c r="D2230" i="12"/>
  <c r="C2230" i="12"/>
  <c r="G2229" i="12"/>
  <c r="F2229" i="12"/>
  <c r="E2229" i="12"/>
  <c r="D2229" i="12"/>
  <c r="C2229" i="12"/>
  <c r="G2228" i="12"/>
  <c r="F2228" i="12"/>
  <c r="E2228" i="12"/>
  <c r="D2228" i="12"/>
  <c r="C2228" i="12"/>
  <c r="G2227" i="12"/>
  <c r="F2227" i="12"/>
  <c r="E2227" i="12"/>
  <c r="D2227" i="12"/>
  <c r="C2227" i="12"/>
  <c r="G2226" i="12"/>
  <c r="F2226" i="12"/>
  <c r="E2226" i="12"/>
  <c r="D2226" i="12"/>
  <c r="C2226" i="12"/>
  <c r="G2225" i="12"/>
  <c r="F2225" i="12"/>
  <c r="E2225" i="12"/>
  <c r="D2225" i="12"/>
  <c r="C2225" i="12"/>
  <c r="G2224" i="12"/>
  <c r="F2224" i="12"/>
  <c r="E2224" i="12"/>
  <c r="D2224" i="12"/>
  <c r="C2224" i="12"/>
  <c r="G2223" i="12"/>
  <c r="F2223" i="12"/>
  <c r="E2223" i="12"/>
  <c r="D2223" i="12"/>
  <c r="C2223" i="12"/>
  <c r="G2222" i="12"/>
  <c r="F2222" i="12"/>
  <c r="E2222" i="12"/>
  <c r="D2222" i="12"/>
  <c r="C2222" i="12"/>
  <c r="G2221" i="12"/>
  <c r="F2221" i="12"/>
  <c r="E2221" i="12"/>
  <c r="D2221" i="12"/>
  <c r="C2221" i="12"/>
  <c r="G2220" i="12"/>
  <c r="F2220" i="12"/>
  <c r="E2220" i="12"/>
  <c r="D2220" i="12"/>
  <c r="C2220" i="12"/>
  <c r="G2219" i="12"/>
  <c r="F2219" i="12"/>
  <c r="E2219" i="12"/>
  <c r="D2219" i="12"/>
  <c r="C2219" i="12"/>
  <c r="G2218" i="12"/>
  <c r="F2218" i="12"/>
  <c r="E2218" i="12"/>
  <c r="D2218" i="12"/>
  <c r="C2218" i="12"/>
  <c r="G2217" i="12"/>
  <c r="F2217" i="12"/>
  <c r="E2217" i="12"/>
  <c r="D2217" i="12"/>
  <c r="C2217" i="12"/>
  <c r="G2216" i="12"/>
  <c r="F2216" i="12"/>
  <c r="E2216" i="12"/>
  <c r="D2216" i="12"/>
  <c r="C2216" i="12"/>
  <c r="G2215" i="12"/>
  <c r="F2215" i="12"/>
  <c r="E2215" i="12"/>
  <c r="D2215" i="12"/>
  <c r="C2215" i="12"/>
  <c r="G2214" i="12"/>
  <c r="F2214" i="12"/>
  <c r="E2214" i="12"/>
  <c r="D2214" i="12"/>
  <c r="C2214" i="12"/>
  <c r="G2213" i="12"/>
  <c r="F2213" i="12"/>
  <c r="E2213" i="12"/>
  <c r="D2213" i="12"/>
  <c r="C2213" i="12"/>
  <c r="G2212" i="12"/>
  <c r="F2212" i="12"/>
  <c r="E2212" i="12"/>
  <c r="D2212" i="12"/>
  <c r="C2212" i="12"/>
  <c r="G2211" i="12"/>
  <c r="F2211" i="12"/>
  <c r="E2211" i="12"/>
  <c r="D2211" i="12"/>
  <c r="C2211" i="12"/>
  <c r="G2210" i="12"/>
  <c r="F2210" i="12"/>
  <c r="E2210" i="12"/>
  <c r="D2210" i="12"/>
  <c r="C2210" i="12"/>
  <c r="G2209" i="12"/>
  <c r="F2209" i="12"/>
  <c r="E2209" i="12"/>
  <c r="D2209" i="12"/>
  <c r="C2209" i="12"/>
  <c r="G2208" i="12"/>
  <c r="F2208" i="12"/>
  <c r="E2208" i="12"/>
  <c r="D2208" i="12"/>
  <c r="C2208" i="12"/>
  <c r="G2207" i="12"/>
  <c r="F2207" i="12"/>
  <c r="E2207" i="12"/>
  <c r="D2207" i="12"/>
  <c r="C2207" i="12"/>
  <c r="G2206" i="12"/>
  <c r="F2206" i="12"/>
  <c r="E2206" i="12"/>
  <c r="D2206" i="12"/>
  <c r="C2206" i="12"/>
  <c r="G2205" i="12"/>
  <c r="F2205" i="12"/>
  <c r="E2205" i="12"/>
  <c r="D2205" i="12"/>
  <c r="C2205" i="12"/>
  <c r="G2204" i="12"/>
  <c r="F2204" i="12"/>
  <c r="E2204" i="12"/>
  <c r="D2204" i="12"/>
  <c r="C2204" i="12"/>
  <c r="G2203" i="12"/>
  <c r="F2203" i="12"/>
  <c r="E2203" i="12"/>
  <c r="D2203" i="12"/>
  <c r="C2203" i="12"/>
  <c r="G2202" i="12"/>
  <c r="F2202" i="12"/>
  <c r="E2202" i="12"/>
  <c r="D2202" i="12"/>
  <c r="C2202" i="12"/>
  <c r="G2201" i="12"/>
  <c r="F2201" i="12"/>
  <c r="E2201" i="12"/>
  <c r="D2201" i="12"/>
  <c r="C2201" i="12"/>
  <c r="G2200" i="12"/>
  <c r="F2200" i="12"/>
  <c r="E2200" i="12"/>
  <c r="D2200" i="12"/>
  <c r="C2200" i="12"/>
  <c r="G2199" i="12"/>
  <c r="F2199" i="12"/>
  <c r="E2199" i="12"/>
  <c r="D2199" i="12"/>
  <c r="C2199" i="12"/>
  <c r="G2198" i="12"/>
  <c r="F2198" i="12"/>
  <c r="E2198" i="12"/>
  <c r="D2198" i="12"/>
  <c r="C2198" i="12"/>
  <c r="G2197" i="12"/>
  <c r="F2197" i="12"/>
  <c r="E2197" i="12"/>
  <c r="D2197" i="12"/>
  <c r="C2197" i="12"/>
  <c r="G2196" i="12"/>
  <c r="F2196" i="12"/>
  <c r="E2196" i="12"/>
  <c r="D2196" i="12"/>
  <c r="C2196" i="12"/>
  <c r="G2195" i="12"/>
  <c r="F2195" i="12"/>
  <c r="E2195" i="12"/>
  <c r="D2195" i="12"/>
  <c r="C2195" i="12"/>
  <c r="G2194" i="12"/>
  <c r="F2194" i="12"/>
  <c r="E2194" i="12"/>
  <c r="D2194" i="12"/>
  <c r="C2194" i="12"/>
  <c r="G2193" i="12"/>
  <c r="F2193" i="12"/>
  <c r="E2193" i="12"/>
  <c r="D2193" i="12"/>
  <c r="C2193" i="12"/>
  <c r="G2192" i="12"/>
  <c r="F2192" i="12"/>
  <c r="E2192" i="12"/>
  <c r="D2192" i="12"/>
  <c r="C2192" i="12"/>
  <c r="G2191" i="12"/>
  <c r="F2191" i="12"/>
  <c r="E2191" i="12"/>
  <c r="D2191" i="12"/>
  <c r="C2191" i="12"/>
  <c r="G2190" i="12"/>
  <c r="F2190" i="12"/>
  <c r="E2190" i="12"/>
  <c r="D2190" i="12"/>
  <c r="C2190" i="12"/>
  <c r="G2189" i="12"/>
  <c r="F2189" i="12"/>
  <c r="E2189" i="12"/>
  <c r="D2189" i="12"/>
  <c r="C2189" i="12"/>
  <c r="G2188" i="12"/>
  <c r="F2188" i="12"/>
  <c r="E2188" i="12"/>
  <c r="D2188" i="12"/>
  <c r="C2188" i="12"/>
  <c r="G2187" i="12"/>
  <c r="F2187" i="12"/>
  <c r="E2187" i="12"/>
  <c r="D2187" i="12"/>
  <c r="C2187" i="12"/>
  <c r="G2186" i="12"/>
  <c r="F2186" i="12"/>
  <c r="E2186" i="12"/>
  <c r="D2186" i="12"/>
  <c r="C2186" i="12"/>
  <c r="G2185" i="12"/>
  <c r="F2185" i="12"/>
  <c r="E2185" i="12"/>
  <c r="D2185" i="12"/>
  <c r="C2185" i="12"/>
  <c r="G2184" i="12"/>
  <c r="F2184" i="12"/>
  <c r="E2184" i="12"/>
  <c r="D2184" i="12"/>
  <c r="C2184" i="12"/>
  <c r="G2183" i="12"/>
  <c r="F2183" i="12"/>
  <c r="E2183" i="12"/>
  <c r="D2183" i="12"/>
  <c r="C2183" i="12"/>
  <c r="G2182" i="12"/>
  <c r="F2182" i="12"/>
  <c r="E2182" i="12"/>
  <c r="D2182" i="12"/>
  <c r="C2182" i="12"/>
  <c r="G2181" i="12"/>
  <c r="F2181" i="12"/>
  <c r="E2181" i="12"/>
  <c r="D2181" i="12"/>
  <c r="C2181" i="12"/>
  <c r="G2180" i="12"/>
  <c r="F2180" i="12"/>
  <c r="E2180" i="12"/>
  <c r="D2180" i="12"/>
  <c r="C2180" i="12"/>
  <c r="G2179" i="12"/>
  <c r="F2179" i="12"/>
  <c r="E2179" i="12"/>
  <c r="D2179" i="12"/>
  <c r="C2179" i="12"/>
  <c r="G2178" i="12"/>
  <c r="F2178" i="12"/>
  <c r="E2178" i="12"/>
  <c r="D2178" i="12"/>
  <c r="C2178" i="12"/>
  <c r="G2177" i="12"/>
  <c r="F2177" i="12"/>
  <c r="E2177" i="12"/>
  <c r="D2177" i="12"/>
  <c r="C2177" i="12"/>
  <c r="G2176" i="12"/>
  <c r="F2176" i="12"/>
  <c r="E2176" i="12"/>
  <c r="D2176" i="12"/>
  <c r="C2176" i="12"/>
  <c r="G2175" i="12"/>
  <c r="F2175" i="12"/>
  <c r="E2175" i="12"/>
  <c r="D2175" i="12"/>
  <c r="C2175" i="12"/>
  <c r="G2174" i="12"/>
  <c r="F2174" i="12"/>
  <c r="E2174" i="12"/>
  <c r="D2174" i="12"/>
  <c r="C2174" i="12"/>
  <c r="G2173" i="12"/>
  <c r="F2173" i="12"/>
  <c r="E2173" i="12"/>
  <c r="D2173" i="12"/>
  <c r="C2173" i="12"/>
  <c r="G2172" i="12"/>
  <c r="F2172" i="12"/>
  <c r="E2172" i="12"/>
  <c r="D2172" i="12"/>
  <c r="C2172" i="12"/>
  <c r="G2171" i="12"/>
  <c r="F2171" i="12"/>
  <c r="E2171" i="12"/>
  <c r="D2171" i="12"/>
  <c r="C2171" i="12"/>
  <c r="G2170" i="12"/>
  <c r="F2170" i="12"/>
  <c r="E2170" i="12"/>
  <c r="D2170" i="12"/>
  <c r="C2170" i="12"/>
  <c r="G2169" i="12"/>
  <c r="F2169" i="12"/>
  <c r="E2169" i="12"/>
  <c r="D2169" i="12"/>
  <c r="C2169" i="12"/>
  <c r="G2168" i="12"/>
  <c r="F2168" i="12"/>
  <c r="E2168" i="12"/>
  <c r="D2168" i="12"/>
  <c r="C2168" i="12"/>
  <c r="G2167" i="12"/>
  <c r="F2167" i="12"/>
  <c r="E2167" i="12"/>
  <c r="D2167" i="12"/>
  <c r="C2167" i="12"/>
  <c r="G2166" i="12"/>
  <c r="F2166" i="12"/>
  <c r="E2166" i="12"/>
  <c r="D2166" i="12"/>
  <c r="C2166" i="12"/>
  <c r="G2165" i="12"/>
  <c r="D2165" i="12"/>
  <c r="C2165" i="12"/>
  <c r="G2164" i="12"/>
  <c r="F2164" i="12"/>
  <c r="E2164" i="12"/>
  <c r="D2164" i="12"/>
  <c r="C2164" i="12"/>
  <c r="G2163" i="12"/>
  <c r="F2163" i="12"/>
  <c r="E2163" i="12"/>
  <c r="D2163" i="12"/>
  <c r="C2163" i="12"/>
  <c r="G2162" i="12"/>
  <c r="F2162" i="12"/>
  <c r="E2162" i="12"/>
  <c r="D2162" i="12"/>
  <c r="C2162" i="12"/>
  <c r="G2161" i="12"/>
  <c r="F2161" i="12"/>
  <c r="E2161" i="12"/>
  <c r="D2161" i="12"/>
  <c r="C2161" i="12"/>
  <c r="G2160" i="12"/>
  <c r="H2160" i="12" s="1"/>
  <c r="C2160" i="12"/>
  <c r="G2159" i="12"/>
  <c r="F2159" i="12"/>
  <c r="E2159" i="12"/>
  <c r="D2159" i="12"/>
  <c r="C2159" i="12"/>
  <c r="G2158" i="12"/>
  <c r="F2158" i="12"/>
  <c r="E2158" i="12"/>
  <c r="D2158" i="12"/>
  <c r="C2158" i="12"/>
  <c r="G2157" i="12"/>
  <c r="F2157" i="12"/>
  <c r="E2157" i="12"/>
  <c r="D2157" i="12"/>
  <c r="C2157" i="12"/>
  <c r="G2156" i="12"/>
  <c r="F2156" i="12"/>
  <c r="E2156" i="12"/>
  <c r="D2156" i="12"/>
  <c r="C2156" i="12"/>
  <c r="G2155" i="12"/>
  <c r="F2155" i="12"/>
  <c r="E2155" i="12"/>
  <c r="D2155" i="12"/>
  <c r="C2155" i="12"/>
  <c r="G2154" i="12"/>
  <c r="F2154" i="12"/>
  <c r="C2154" i="12"/>
  <c r="G2153" i="12"/>
  <c r="H2153" i="12" s="1"/>
  <c r="C2153" i="12"/>
  <c r="G2152" i="12"/>
  <c r="F2152" i="12"/>
  <c r="E2152" i="12"/>
  <c r="D2152" i="12"/>
  <c r="C2152" i="12"/>
  <c r="G2151" i="12"/>
  <c r="F2151" i="12"/>
  <c r="E2151" i="12"/>
  <c r="D2151" i="12"/>
  <c r="C2151" i="12"/>
  <c r="G2150" i="12"/>
  <c r="F2150" i="12"/>
  <c r="E2150" i="12"/>
  <c r="D2150" i="12"/>
  <c r="C2150" i="12"/>
  <c r="G2149" i="12"/>
  <c r="F2149" i="12"/>
  <c r="E2149" i="12"/>
  <c r="D2149" i="12"/>
  <c r="C2149" i="12"/>
  <c r="G2148" i="12"/>
  <c r="F2148" i="12"/>
  <c r="E2148" i="12"/>
  <c r="D2148" i="12"/>
  <c r="C2148" i="12"/>
  <c r="G2147" i="12"/>
  <c r="F2147" i="12"/>
  <c r="E2147" i="12"/>
  <c r="D2147" i="12"/>
  <c r="C2147" i="12"/>
  <c r="G2146" i="12"/>
  <c r="F2146" i="12"/>
  <c r="E2146" i="12"/>
  <c r="D2146" i="12"/>
  <c r="C2146" i="12"/>
  <c r="G2145" i="12"/>
  <c r="F2145" i="12"/>
  <c r="E2145" i="12"/>
  <c r="D2145" i="12"/>
  <c r="C2145" i="12"/>
  <c r="G2144" i="12"/>
  <c r="F2144" i="12"/>
  <c r="E2144" i="12"/>
  <c r="D2144" i="12"/>
  <c r="C2144" i="12"/>
  <c r="G2143" i="12"/>
  <c r="F2143" i="12"/>
  <c r="E2143" i="12"/>
  <c r="D2143" i="12"/>
  <c r="C2143" i="12"/>
  <c r="G2142" i="12"/>
  <c r="F2142" i="12"/>
  <c r="E2142" i="12"/>
  <c r="D2142" i="12"/>
  <c r="C2142" i="12"/>
  <c r="G2141" i="12"/>
  <c r="F2141" i="12"/>
  <c r="E2141" i="12"/>
  <c r="D2141" i="12"/>
  <c r="C2141" i="12"/>
  <c r="G2140" i="12"/>
  <c r="F2140" i="12"/>
  <c r="E2140" i="12"/>
  <c r="D2140" i="12"/>
  <c r="C2140" i="12"/>
  <c r="G2139" i="12"/>
  <c r="F2139" i="12"/>
  <c r="E2139" i="12"/>
  <c r="D2139" i="12"/>
  <c r="C2139" i="12"/>
  <c r="G2138" i="12"/>
  <c r="F2138" i="12"/>
  <c r="E2138" i="12"/>
  <c r="D2138" i="12"/>
  <c r="C2138" i="12"/>
  <c r="G2137" i="12"/>
  <c r="F2137" i="12"/>
  <c r="E2137" i="12"/>
  <c r="D2137" i="12"/>
  <c r="C2137" i="12"/>
  <c r="G2136" i="12"/>
  <c r="D2136" i="12"/>
  <c r="C2136" i="12"/>
  <c r="G2135" i="12"/>
  <c r="F2135" i="12"/>
  <c r="E2135" i="12"/>
  <c r="D2135" i="12"/>
  <c r="C2135" i="12"/>
  <c r="G2134" i="12"/>
  <c r="D2134" i="12"/>
  <c r="C2134" i="12"/>
  <c r="G2133" i="12"/>
  <c r="F2133" i="12"/>
  <c r="E2133" i="12"/>
  <c r="D2133" i="12"/>
  <c r="C2133" i="12"/>
  <c r="G2132" i="12"/>
  <c r="F2132" i="12"/>
  <c r="E2132" i="12"/>
  <c r="D2132" i="12"/>
  <c r="C2132" i="12"/>
  <c r="G2131" i="12"/>
  <c r="F2131" i="12"/>
  <c r="E2131" i="12"/>
  <c r="D2131" i="12"/>
  <c r="C2131" i="12"/>
  <c r="G2130" i="12"/>
  <c r="F2130" i="12"/>
  <c r="E2130" i="12"/>
  <c r="D2130" i="12"/>
  <c r="C2130" i="12"/>
  <c r="G2129" i="12"/>
  <c r="F2129" i="12"/>
  <c r="E2129" i="12"/>
  <c r="D2129" i="12"/>
  <c r="C2129" i="12"/>
  <c r="G2128" i="12"/>
  <c r="F2128" i="12"/>
  <c r="E2128" i="12"/>
  <c r="D2128" i="12"/>
  <c r="C2128" i="12"/>
  <c r="G2127" i="12"/>
  <c r="F2127" i="12"/>
  <c r="E2127" i="12"/>
  <c r="D2127" i="12"/>
  <c r="C2127" i="12"/>
  <c r="G2126" i="12"/>
  <c r="F2126" i="12"/>
  <c r="E2126" i="12"/>
  <c r="D2126" i="12"/>
  <c r="C2126" i="12"/>
  <c r="G2125" i="12"/>
  <c r="F2125" i="12"/>
  <c r="E2125" i="12"/>
  <c r="D2125" i="12"/>
  <c r="C2125" i="12"/>
  <c r="G2124" i="12"/>
  <c r="F2124" i="12"/>
  <c r="E2124" i="12"/>
  <c r="D2124" i="12"/>
  <c r="C2124" i="12"/>
  <c r="G2123" i="12"/>
  <c r="F2123" i="12"/>
  <c r="E2123" i="12"/>
  <c r="D2123" i="12"/>
  <c r="C2123" i="12"/>
  <c r="G2122" i="12"/>
  <c r="F2122" i="12"/>
  <c r="E2122" i="12"/>
  <c r="D2122" i="12"/>
  <c r="C2122" i="12"/>
  <c r="G2121" i="12"/>
  <c r="F2121" i="12"/>
  <c r="E2121" i="12"/>
  <c r="D2121" i="12"/>
  <c r="C2121" i="12"/>
  <c r="G2120" i="12"/>
  <c r="F2120" i="12"/>
  <c r="E2120" i="12"/>
  <c r="D2120" i="12"/>
  <c r="C2120" i="12"/>
  <c r="G2119" i="12"/>
  <c r="F2119" i="12"/>
  <c r="E2119" i="12"/>
  <c r="D2119" i="12"/>
  <c r="C2119" i="12"/>
  <c r="G2118" i="12"/>
  <c r="F2118" i="12"/>
  <c r="E2118" i="12"/>
  <c r="D2118" i="12"/>
  <c r="C2118" i="12"/>
  <c r="G2117" i="12"/>
  <c r="F2117" i="12"/>
  <c r="E2117" i="12"/>
  <c r="D2117" i="12"/>
  <c r="C2117" i="12"/>
  <c r="G2116" i="12"/>
  <c r="F2116" i="12"/>
  <c r="E2116" i="12"/>
  <c r="D2116" i="12"/>
  <c r="C2116" i="12"/>
  <c r="G2115" i="12"/>
  <c r="F2115" i="12"/>
  <c r="E2115" i="12"/>
  <c r="D2115" i="12"/>
  <c r="C2115" i="12"/>
  <c r="G2114" i="12"/>
  <c r="F2114" i="12"/>
  <c r="E2114" i="12"/>
  <c r="D2114" i="12"/>
  <c r="C2114" i="12"/>
  <c r="G2113" i="12"/>
  <c r="F2113" i="12"/>
  <c r="E2113" i="12"/>
  <c r="D2113" i="12"/>
  <c r="C2113" i="12"/>
  <c r="G2112" i="12"/>
  <c r="F2112" i="12"/>
  <c r="E2112" i="12"/>
  <c r="D2112" i="12"/>
  <c r="C2112" i="12"/>
  <c r="G2111" i="12"/>
  <c r="F2111" i="12"/>
  <c r="E2111" i="12"/>
  <c r="D2111" i="12"/>
  <c r="C2111" i="12"/>
  <c r="G2110" i="12"/>
  <c r="F2110" i="12"/>
  <c r="E2110" i="12"/>
  <c r="D2110" i="12"/>
  <c r="C2110" i="12"/>
  <c r="G2109" i="12"/>
  <c r="F2109" i="12"/>
  <c r="E2109" i="12"/>
  <c r="D2109" i="12"/>
  <c r="C2109" i="12"/>
  <c r="G2108" i="12"/>
  <c r="F2108" i="12"/>
  <c r="E2108" i="12"/>
  <c r="D2108" i="12"/>
  <c r="C2108" i="12"/>
  <c r="G2107" i="12"/>
  <c r="E2107" i="12"/>
  <c r="D2107" i="12"/>
  <c r="C2107" i="12"/>
  <c r="G2106" i="12"/>
  <c r="F2106" i="12"/>
  <c r="E2106" i="12"/>
  <c r="D2106" i="12"/>
  <c r="C2106" i="12"/>
  <c r="G2105" i="12"/>
  <c r="F2105" i="12"/>
  <c r="E2105" i="12"/>
  <c r="D2105" i="12"/>
  <c r="C2105" i="12"/>
  <c r="G2104" i="12"/>
  <c r="F2104" i="12"/>
  <c r="E2104" i="12"/>
  <c r="D2104" i="12"/>
  <c r="C2104" i="12"/>
  <c r="G2103" i="12"/>
  <c r="F2103" i="12"/>
  <c r="E2103" i="12"/>
  <c r="D2103" i="12"/>
  <c r="C2103" i="12"/>
  <c r="G2102" i="12"/>
  <c r="F2102" i="12"/>
  <c r="E2102" i="12"/>
  <c r="D2102" i="12"/>
  <c r="C2102" i="12"/>
  <c r="G2101" i="12"/>
  <c r="F2101" i="12"/>
  <c r="E2101" i="12"/>
  <c r="D2101" i="12"/>
  <c r="C2101" i="12"/>
  <c r="G2100" i="12"/>
  <c r="F2100" i="12"/>
  <c r="E2100" i="12"/>
  <c r="D2100" i="12"/>
  <c r="C2100" i="12"/>
  <c r="G2099" i="12"/>
  <c r="D2099" i="12"/>
  <c r="C2099" i="12"/>
  <c r="G2098" i="12"/>
  <c r="F2098" i="12"/>
  <c r="E2098" i="12"/>
  <c r="D2098" i="12"/>
  <c r="C2098" i="12"/>
  <c r="G2097" i="12"/>
  <c r="F2097" i="12"/>
  <c r="E2097" i="12"/>
  <c r="D2097" i="12"/>
  <c r="C2097" i="12"/>
  <c r="G2096" i="12"/>
  <c r="F2096" i="12"/>
  <c r="E2096" i="12"/>
  <c r="D2096" i="12"/>
  <c r="C2096" i="12"/>
  <c r="G2095" i="12"/>
  <c r="F2095" i="12"/>
  <c r="E2095" i="12"/>
  <c r="D2095" i="12"/>
  <c r="C2095" i="12"/>
  <c r="G2094" i="12"/>
  <c r="F2094" i="12"/>
  <c r="E2094" i="12"/>
  <c r="D2094" i="12"/>
  <c r="C2094" i="12"/>
  <c r="G2093" i="12"/>
  <c r="F2093" i="12"/>
  <c r="E2093" i="12"/>
  <c r="D2093" i="12"/>
  <c r="C2093" i="12"/>
  <c r="G2092" i="12"/>
  <c r="F2092" i="12"/>
  <c r="E2092" i="12"/>
  <c r="D2092" i="12"/>
  <c r="C2092" i="12"/>
  <c r="G2091" i="12"/>
  <c r="F2091" i="12"/>
  <c r="E2091" i="12"/>
  <c r="D2091" i="12"/>
  <c r="C2091" i="12"/>
  <c r="G2090" i="12"/>
  <c r="F2090" i="12"/>
  <c r="E2090" i="12"/>
  <c r="D2090" i="12"/>
  <c r="C2090" i="12"/>
  <c r="G2089" i="12"/>
  <c r="F2089" i="12"/>
  <c r="E2089" i="12"/>
  <c r="D2089" i="12"/>
  <c r="C2089" i="12"/>
  <c r="G2088" i="12"/>
  <c r="F2088" i="12"/>
  <c r="E2088" i="12"/>
  <c r="D2088" i="12"/>
  <c r="C2088" i="12"/>
  <c r="G2087" i="12"/>
  <c r="F2087" i="12"/>
  <c r="E2087" i="12"/>
  <c r="D2087" i="12"/>
  <c r="C2087" i="12"/>
  <c r="G2086" i="12"/>
  <c r="F2086" i="12"/>
  <c r="E2086" i="12"/>
  <c r="D2086" i="12"/>
  <c r="C2086" i="12"/>
  <c r="G2085" i="12"/>
  <c r="F2085" i="12"/>
  <c r="E2085" i="12"/>
  <c r="D2085" i="12"/>
  <c r="C2085" i="12"/>
  <c r="G2084" i="12"/>
  <c r="F2084" i="12"/>
  <c r="E2084" i="12"/>
  <c r="D2084" i="12"/>
  <c r="C2084" i="12"/>
  <c r="G2083" i="12"/>
  <c r="F2083" i="12"/>
  <c r="E2083" i="12"/>
  <c r="D2083" i="12"/>
  <c r="C2083" i="12"/>
  <c r="G2082" i="12"/>
  <c r="F2082" i="12"/>
  <c r="E2082" i="12"/>
  <c r="D2082" i="12"/>
  <c r="C2082" i="12"/>
  <c r="G2081" i="12"/>
  <c r="F2081" i="12"/>
  <c r="E2081" i="12"/>
  <c r="D2081" i="12"/>
  <c r="C2081" i="12"/>
  <c r="G2080" i="12"/>
  <c r="F2080" i="12"/>
  <c r="E2080" i="12"/>
  <c r="D2080" i="12"/>
  <c r="C2080" i="12"/>
  <c r="G2079" i="12"/>
  <c r="D2079" i="12"/>
  <c r="C2079" i="12"/>
  <c r="G2078" i="12"/>
  <c r="F2078" i="12"/>
  <c r="E2078" i="12"/>
  <c r="D2078" i="12"/>
  <c r="C2078" i="12"/>
  <c r="G2077" i="12"/>
  <c r="F2077" i="12"/>
  <c r="E2077" i="12"/>
  <c r="D2077" i="12"/>
  <c r="C2077" i="12"/>
  <c r="G2076" i="12"/>
  <c r="F2076" i="12"/>
  <c r="E2076" i="12"/>
  <c r="D2076" i="12"/>
  <c r="C2076" i="12"/>
  <c r="G2075" i="12"/>
  <c r="F2075" i="12"/>
  <c r="E2075" i="12"/>
  <c r="D2075" i="12"/>
  <c r="C2075" i="12"/>
  <c r="G2074" i="12"/>
  <c r="F2074" i="12"/>
  <c r="E2074" i="12"/>
  <c r="D2074" i="12"/>
  <c r="C2074" i="12"/>
  <c r="G2073" i="12"/>
  <c r="F2073" i="12"/>
  <c r="E2073" i="12"/>
  <c r="D2073" i="12"/>
  <c r="C2073" i="12"/>
  <c r="G2072" i="12"/>
  <c r="F2072" i="12"/>
  <c r="E2072" i="12"/>
  <c r="D2072" i="12"/>
  <c r="C2072" i="12"/>
  <c r="G2071" i="12"/>
  <c r="F2071" i="12"/>
  <c r="E2071" i="12"/>
  <c r="D2071" i="12"/>
  <c r="C2071" i="12"/>
  <c r="G2070" i="12"/>
  <c r="F2070" i="12"/>
  <c r="E2070" i="12"/>
  <c r="D2070" i="12"/>
  <c r="C2070" i="12"/>
  <c r="G2069" i="12"/>
  <c r="F2069" i="12"/>
  <c r="E2069" i="12"/>
  <c r="D2069" i="12"/>
  <c r="C2069" i="12"/>
  <c r="G2068" i="12"/>
  <c r="F2068" i="12"/>
  <c r="E2068" i="12"/>
  <c r="D2068" i="12"/>
  <c r="C2068" i="12"/>
  <c r="G2067" i="12"/>
  <c r="F2067" i="12"/>
  <c r="E2067" i="12"/>
  <c r="D2067" i="12"/>
  <c r="C2067" i="12"/>
  <c r="G2066" i="12"/>
  <c r="F2066" i="12"/>
  <c r="E2066" i="12"/>
  <c r="D2066" i="12"/>
  <c r="C2066" i="12"/>
  <c r="G2065" i="12"/>
  <c r="F2065" i="12"/>
  <c r="E2065" i="12"/>
  <c r="D2065" i="12"/>
  <c r="C2065" i="12"/>
  <c r="G2064" i="12"/>
  <c r="F2064" i="12"/>
  <c r="E2064" i="12"/>
  <c r="D2064" i="12"/>
  <c r="C2064" i="12"/>
  <c r="G2063" i="12"/>
  <c r="F2063" i="12"/>
  <c r="E2063" i="12"/>
  <c r="D2063" i="12"/>
  <c r="C2063" i="12"/>
  <c r="G2062" i="12"/>
  <c r="F2062" i="12"/>
  <c r="E2062" i="12"/>
  <c r="D2062" i="12"/>
  <c r="C2062" i="12"/>
  <c r="G2061" i="12"/>
  <c r="F2061" i="12"/>
  <c r="D2061" i="12"/>
  <c r="C2061" i="12"/>
  <c r="G2060" i="12"/>
  <c r="F2060" i="12"/>
  <c r="E2060" i="12"/>
  <c r="D2060" i="12"/>
  <c r="C2060" i="12"/>
  <c r="G2059" i="12"/>
  <c r="F2059" i="12"/>
  <c r="E2059" i="12"/>
  <c r="D2059" i="12"/>
  <c r="C2059" i="12"/>
  <c r="G2058" i="12"/>
  <c r="F2058" i="12"/>
  <c r="E2058" i="12"/>
  <c r="D2058" i="12"/>
  <c r="C2058" i="12"/>
  <c r="G2057" i="12"/>
  <c r="F2057" i="12"/>
  <c r="E2057" i="12"/>
  <c r="D2057" i="12"/>
  <c r="C2057" i="12"/>
  <c r="G2056" i="12"/>
  <c r="F2056" i="12"/>
  <c r="E2056" i="12"/>
  <c r="D2056" i="12"/>
  <c r="C2056" i="12"/>
  <c r="G2055" i="12"/>
  <c r="F2055" i="12"/>
  <c r="E2055" i="12"/>
  <c r="D2055" i="12"/>
  <c r="C2055" i="12"/>
  <c r="G2054" i="12"/>
  <c r="F2054" i="12"/>
  <c r="E2054" i="12"/>
  <c r="D2054" i="12"/>
  <c r="C2054" i="12"/>
  <c r="G2053" i="12"/>
  <c r="F2053" i="12"/>
  <c r="E2053" i="12"/>
  <c r="D2053" i="12"/>
  <c r="C2053" i="12"/>
  <c r="G2052" i="12"/>
  <c r="F2052" i="12"/>
  <c r="E2052" i="12"/>
  <c r="D2052" i="12"/>
  <c r="C2052" i="12"/>
  <c r="G2051" i="12"/>
  <c r="F2051" i="12"/>
  <c r="E2051" i="12"/>
  <c r="D2051" i="12"/>
  <c r="C2051" i="12"/>
  <c r="G2050" i="12"/>
  <c r="F2050" i="12"/>
  <c r="E2050" i="12"/>
  <c r="D2050" i="12"/>
  <c r="C2050" i="12"/>
  <c r="G2049" i="12"/>
  <c r="F2049" i="12"/>
  <c r="E2049" i="12"/>
  <c r="D2049" i="12"/>
  <c r="C2049" i="12"/>
  <c r="G2048" i="12"/>
  <c r="F2048" i="12"/>
  <c r="D2048" i="12"/>
  <c r="C2048" i="12"/>
  <c r="G2047" i="12"/>
  <c r="F2047" i="12"/>
  <c r="E2047" i="12"/>
  <c r="D2047" i="12"/>
  <c r="C2047" i="12"/>
  <c r="G2046" i="12"/>
  <c r="F2046" i="12"/>
  <c r="E2046" i="12"/>
  <c r="D2046" i="12"/>
  <c r="C2046" i="12"/>
  <c r="G2045" i="12"/>
  <c r="F2045" i="12"/>
  <c r="E2045" i="12"/>
  <c r="D2045" i="12"/>
  <c r="C2045" i="12"/>
  <c r="G2044" i="12"/>
  <c r="F2044" i="12"/>
  <c r="E2044" i="12"/>
  <c r="D2044" i="12"/>
  <c r="C2044" i="12"/>
  <c r="G2043" i="12"/>
  <c r="F2043" i="12"/>
  <c r="E2043" i="12"/>
  <c r="D2043" i="12"/>
  <c r="C2043" i="12"/>
  <c r="G2042" i="12"/>
  <c r="F2042" i="12"/>
  <c r="E2042" i="12"/>
  <c r="D2042" i="12"/>
  <c r="C2042" i="12"/>
  <c r="G2041" i="12"/>
  <c r="F2041" i="12"/>
  <c r="E2041" i="12"/>
  <c r="D2041" i="12"/>
  <c r="C2041" i="12"/>
  <c r="G2040" i="12"/>
  <c r="F2040" i="12"/>
  <c r="E2040" i="12"/>
  <c r="D2040" i="12"/>
  <c r="C2040" i="12"/>
  <c r="G2039" i="12"/>
  <c r="F2039" i="12"/>
  <c r="E2039" i="12"/>
  <c r="D2039" i="12"/>
  <c r="C2039" i="12"/>
  <c r="G2038" i="12"/>
  <c r="F2038" i="12"/>
  <c r="E2038" i="12"/>
  <c r="D2038" i="12"/>
  <c r="C2038" i="12"/>
  <c r="G2037" i="12"/>
  <c r="F2037" i="12"/>
  <c r="E2037" i="12"/>
  <c r="D2037" i="12"/>
  <c r="C2037" i="12"/>
  <c r="G2036" i="12"/>
  <c r="F2036" i="12"/>
  <c r="E2036" i="12"/>
  <c r="D2036" i="12"/>
  <c r="C2036" i="12"/>
  <c r="G2035" i="12"/>
  <c r="F2035" i="12"/>
  <c r="E2035" i="12"/>
  <c r="D2035" i="12"/>
  <c r="C2035" i="12"/>
  <c r="G2034" i="12"/>
  <c r="F2034" i="12"/>
  <c r="E2034" i="12"/>
  <c r="D2034" i="12"/>
  <c r="C2034" i="12"/>
  <c r="G2033" i="12"/>
  <c r="F2033" i="12"/>
  <c r="E2033" i="12"/>
  <c r="C2033" i="12"/>
  <c r="G2032" i="12"/>
  <c r="F2032" i="12"/>
  <c r="E2032" i="12"/>
  <c r="D2032" i="12"/>
  <c r="C2032" i="12"/>
  <c r="G2031" i="12"/>
  <c r="F2031" i="12"/>
  <c r="E2031" i="12"/>
  <c r="D2031" i="12"/>
  <c r="C2031" i="12"/>
  <c r="G2030" i="12"/>
  <c r="F2030" i="12"/>
  <c r="E2030" i="12"/>
  <c r="D2030" i="12"/>
  <c r="C2030" i="12"/>
  <c r="G2029" i="12"/>
  <c r="F2029" i="12"/>
  <c r="E2029" i="12"/>
  <c r="D2029" i="12"/>
  <c r="C2029" i="12"/>
  <c r="G2028" i="12"/>
  <c r="F2028" i="12"/>
  <c r="E2028" i="12"/>
  <c r="D2028" i="12"/>
  <c r="C2028" i="12"/>
  <c r="G2027" i="12"/>
  <c r="F2027" i="12"/>
  <c r="E2027" i="12"/>
  <c r="D2027" i="12"/>
  <c r="C2027" i="12"/>
  <c r="G2026" i="12"/>
  <c r="F2026" i="12"/>
  <c r="E2026" i="12"/>
  <c r="D2026" i="12"/>
  <c r="C2026" i="12"/>
  <c r="G2025" i="12"/>
  <c r="F2025" i="12"/>
  <c r="E2025" i="12"/>
  <c r="D2025" i="12"/>
  <c r="C2025" i="12"/>
  <c r="G2024" i="12"/>
  <c r="F2024" i="12"/>
  <c r="E2024" i="12"/>
  <c r="D2024" i="12"/>
  <c r="C2024" i="12"/>
  <c r="G2023" i="12"/>
  <c r="F2023" i="12"/>
  <c r="E2023" i="12"/>
  <c r="D2023" i="12"/>
  <c r="C2023" i="12"/>
  <c r="G2022" i="12"/>
  <c r="F2022" i="12"/>
  <c r="E2022" i="12"/>
  <c r="D2022" i="12"/>
  <c r="C2022" i="12"/>
  <c r="G2021" i="12"/>
  <c r="D2021" i="12"/>
  <c r="C2021" i="12"/>
  <c r="G2020" i="12"/>
  <c r="F2020" i="12"/>
  <c r="E2020" i="12"/>
  <c r="D2020" i="12"/>
  <c r="C2020" i="12"/>
  <c r="G2019" i="12"/>
  <c r="F2019" i="12"/>
  <c r="E2019" i="12"/>
  <c r="D2019" i="12"/>
  <c r="C2019" i="12"/>
  <c r="G2018" i="12"/>
  <c r="F2018" i="12"/>
  <c r="E2018" i="12"/>
  <c r="D2018" i="12"/>
  <c r="C2018" i="12"/>
  <c r="G2017" i="12"/>
  <c r="F2017" i="12"/>
  <c r="E2017" i="12"/>
  <c r="D2017" i="12"/>
  <c r="C2017" i="12"/>
  <c r="G2016" i="12"/>
  <c r="F2016" i="12"/>
  <c r="E2016" i="12"/>
  <c r="D2016" i="12"/>
  <c r="C2016" i="12"/>
  <c r="G2015" i="12"/>
  <c r="F2015" i="12"/>
  <c r="E2015" i="12"/>
  <c r="D2015" i="12"/>
  <c r="C2015" i="12"/>
  <c r="G2014" i="12"/>
  <c r="F2014" i="12"/>
  <c r="E2014" i="12"/>
  <c r="D2014" i="12"/>
  <c r="C2014" i="12"/>
  <c r="G2013" i="12"/>
  <c r="F2013" i="12"/>
  <c r="E2013" i="12"/>
  <c r="D2013" i="12"/>
  <c r="C2013" i="12"/>
  <c r="G2012" i="12"/>
  <c r="F2012" i="12"/>
  <c r="E2012" i="12"/>
  <c r="D2012" i="12"/>
  <c r="C2012" i="12"/>
  <c r="G2011" i="12"/>
  <c r="F2011" i="12"/>
  <c r="E2011" i="12"/>
  <c r="D2011" i="12"/>
  <c r="C2011" i="12"/>
  <c r="G2010" i="12"/>
  <c r="F2010" i="12"/>
  <c r="E2010" i="12"/>
  <c r="D2010" i="12"/>
  <c r="C2010" i="12"/>
  <c r="G2009" i="12"/>
  <c r="F2009" i="12"/>
  <c r="E2009" i="12"/>
  <c r="D2009" i="12"/>
  <c r="C2009" i="12"/>
  <c r="G2008" i="12"/>
  <c r="F2008" i="12"/>
  <c r="E2008" i="12"/>
  <c r="D2008" i="12"/>
  <c r="C2008" i="12"/>
  <c r="G2007" i="12"/>
  <c r="F2007" i="12"/>
  <c r="E2007" i="12"/>
  <c r="D2007" i="12"/>
  <c r="C2007" i="12"/>
  <c r="G2006" i="12"/>
  <c r="F2006" i="12"/>
  <c r="E2006" i="12"/>
  <c r="D2006" i="12"/>
  <c r="C2006" i="12"/>
  <c r="G2005" i="12"/>
  <c r="F2005" i="12"/>
  <c r="E2005" i="12"/>
  <c r="D2005" i="12"/>
  <c r="C2005" i="12"/>
  <c r="G2004" i="12"/>
  <c r="F2004" i="12"/>
  <c r="E2004" i="12"/>
  <c r="D2004" i="12"/>
  <c r="C2004" i="12"/>
  <c r="G2003" i="12"/>
  <c r="F2003" i="12"/>
  <c r="E2003" i="12"/>
  <c r="D2003" i="12"/>
  <c r="C2003" i="12"/>
  <c r="G2002" i="12"/>
  <c r="F2002" i="12"/>
  <c r="E2002" i="12"/>
  <c r="D2002" i="12"/>
  <c r="C2002" i="12"/>
  <c r="G2001" i="12"/>
  <c r="F2001" i="12"/>
  <c r="E2001" i="12"/>
  <c r="D2001" i="12"/>
  <c r="C2001" i="12"/>
  <c r="G2000" i="12"/>
  <c r="E2000" i="12"/>
  <c r="D2000" i="12"/>
  <c r="C2000" i="12"/>
  <c r="G1999" i="12"/>
  <c r="F1999" i="12"/>
  <c r="E1999" i="12"/>
  <c r="D1999" i="12"/>
  <c r="C1999" i="12"/>
  <c r="G1998" i="12"/>
  <c r="F1998" i="12"/>
  <c r="E1998" i="12"/>
  <c r="D1998" i="12"/>
  <c r="C1998" i="12"/>
  <c r="G1997" i="12"/>
  <c r="F1997" i="12"/>
  <c r="E1997" i="12"/>
  <c r="D1997" i="12"/>
  <c r="C1997" i="12"/>
  <c r="G1996" i="12"/>
  <c r="F1996" i="12"/>
  <c r="E1996" i="12"/>
  <c r="D1996" i="12"/>
  <c r="C1996" i="12"/>
  <c r="G1995" i="12"/>
  <c r="F1995" i="12"/>
  <c r="E1995" i="12"/>
  <c r="D1995" i="12"/>
  <c r="C1995" i="12"/>
  <c r="G1994" i="12"/>
  <c r="F1994" i="12"/>
  <c r="E1994" i="12"/>
  <c r="D1994" i="12"/>
  <c r="C1994" i="12"/>
  <c r="G1993" i="12"/>
  <c r="F1993" i="12"/>
  <c r="E1993" i="12"/>
  <c r="D1993" i="12"/>
  <c r="C1993" i="12"/>
  <c r="G1992" i="12"/>
  <c r="F1992" i="12"/>
  <c r="E1992" i="12"/>
  <c r="D1992" i="12"/>
  <c r="C1992" i="12"/>
  <c r="G1991" i="12"/>
  <c r="F1991" i="12"/>
  <c r="E1991" i="12"/>
  <c r="D1991" i="12"/>
  <c r="C1991" i="12"/>
  <c r="G1990" i="12"/>
  <c r="F1990" i="12"/>
  <c r="E1990" i="12"/>
  <c r="D1990" i="12"/>
  <c r="C1990" i="12"/>
  <c r="G1989" i="12"/>
  <c r="F1989" i="12"/>
  <c r="E1989" i="12"/>
  <c r="D1989" i="12"/>
  <c r="C1989" i="12"/>
  <c r="G1988" i="12"/>
  <c r="F1988" i="12"/>
  <c r="E1988" i="12"/>
  <c r="D1988" i="12"/>
  <c r="C1988" i="12"/>
  <c r="G1987" i="12"/>
  <c r="F1987" i="12"/>
  <c r="E1987" i="12"/>
  <c r="D1987" i="12"/>
  <c r="C1987" i="12"/>
  <c r="G1986" i="12"/>
  <c r="F1986" i="12"/>
  <c r="E1986" i="12"/>
  <c r="D1986" i="12"/>
  <c r="C1986" i="12"/>
  <c r="G1985" i="12"/>
  <c r="F1985" i="12"/>
  <c r="E1985" i="12"/>
  <c r="D1985" i="12"/>
  <c r="C1985" i="12"/>
  <c r="G1984" i="12"/>
  <c r="F1984" i="12"/>
  <c r="E1984" i="12"/>
  <c r="D1984" i="12"/>
  <c r="C1984" i="12"/>
  <c r="G1983" i="12"/>
  <c r="F1983" i="12"/>
  <c r="E1983" i="12"/>
  <c r="D1983" i="12"/>
  <c r="C1983" i="12"/>
  <c r="G1982" i="12"/>
  <c r="F1982" i="12"/>
  <c r="E1982" i="12"/>
  <c r="D1982" i="12"/>
  <c r="C1982" i="12"/>
  <c r="G1981" i="12"/>
  <c r="F1981" i="12"/>
  <c r="E1981" i="12"/>
  <c r="D1981" i="12"/>
  <c r="C1981" i="12"/>
  <c r="G1980" i="12"/>
  <c r="F1980" i="12"/>
  <c r="E1980" i="12"/>
  <c r="D1980" i="12"/>
  <c r="C1980" i="12"/>
  <c r="G1979" i="12"/>
  <c r="F1979" i="12"/>
  <c r="E1979" i="12"/>
  <c r="D1979" i="12"/>
  <c r="C1979" i="12"/>
  <c r="G1978" i="12"/>
  <c r="F1978" i="12"/>
  <c r="E1978" i="12"/>
  <c r="D1978" i="12"/>
  <c r="C1978" i="12"/>
  <c r="G1977" i="12"/>
  <c r="F1977" i="12"/>
  <c r="E1977" i="12"/>
  <c r="D1977" i="12"/>
  <c r="C1977" i="12"/>
  <c r="G1976" i="12"/>
  <c r="F1976" i="12"/>
  <c r="E1976" i="12"/>
  <c r="D1976" i="12"/>
  <c r="C1976" i="12"/>
  <c r="G1975" i="12"/>
  <c r="F1975" i="12"/>
  <c r="E1975" i="12"/>
  <c r="D1975" i="12"/>
  <c r="C1975" i="12"/>
  <c r="G1974" i="12"/>
  <c r="F1974" i="12"/>
  <c r="E1974" i="12"/>
  <c r="D1974" i="12"/>
  <c r="C1974" i="12"/>
  <c r="G1973" i="12"/>
  <c r="F1973" i="12"/>
  <c r="E1973" i="12"/>
  <c r="D1973" i="12"/>
  <c r="C1973" i="12"/>
  <c r="G1972" i="12"/>
  <c r="F1972" i="12"/>
  <c r="E1972" i="12"/>
  <c r="D1972" i="12"/>
  <c r="C1972" i="12"/>
  <c r="G1971" i="12"/>
  <c r="F1971" i="12"/>
  <c r="E1971" i="12"/>
  <c r="D1971" i="12"/>
  <c r="C1971" i="12"/>
  <c r="G1970" i="12"/>
  <c r="F1970" i="12"/>
  <c r="E1970" i="12"/>
  <c r="D1970" i="12"/>
  <c r="C1970" i="12"/>
  <c r="G1969" i="12"/>
  <c r="F1969" i="12"/>
  <c r="D1969" i="12"/>
  <c r="C1969" i="12"/>
  <c r="G1968" i="12"/>
  <c r="F1968" i="12"/>
  <c r="E1968" i="12"/>
  <c r="D1968" i="12"/>
  <c r="C1968" i="12"/>
  <c r="G1967" i="12"/>
  <c r="F1967" i="12"/>
  <c r="E1967" i="12"/>
  <c r="D1967" i="12"/>
  <c r="C1967" i="12"/>
  <c r="G1966" i="12"/>
  <c r="F1966" i="12"/>
  <c r="E1966" i="12"/>
  <c r="D1966" i="12"/>
  <c r="C1966" i="12"/>
  <c r="G1965" i="12"/>
  <c r="F1965" i="12"/>
  <c r="E1965" i="12"/>
  <c r="D1965" i="12"/>
  <c r="C1965" i="12"/>
  <c r="G1964" i="12"/>
  <c r="F1964" i="12"/>
  <c r="E1964" i="12"/>
  <c r="D1964" i="12"/>
  <c r="C1964" i="12"/>
  <c r="G1963" i="12"/>
  <c r="F1963" i="12"/>
  <c r="E1963" i="12"/>
  <c r="D1963" i="12"/>
  <c r="C1963" i="12"/>
  <c r="G1962" i="12"/>
  <c r="F1962" i="12"/>
  <c r="E1962" i="12"/>
  <c r="D1962" i="12"/>
  <c r="C1962" i="12"/>
  <c r="G1961" i="12"/>
  <c r="F1961" i="12"/>
  <c r="E1961" i="12"/>
  <c r="D1961" i="12"/>
  <c r="C1961" i="12"/>
  <c r="G1960" i="12"/>
  <c r="F1960" i="12"/>
  <c r="E1960" i="12"/>
  <c r="D1960" i="12"/>
  <c r="C1960" i="12"/>
  <c r="G1959" i="12"/>
  <c r="F1959" i="12"/>
  <c r="E1959" i="12"/>
  <c r="D1959" i="12"/>
  <c r="C1959" i="12"/>
  <c r="G1958" i="12"/>
  <c r="F1958" i="12"/>
  <c r="E1958" i="12"/>
  <c r="D1958" i="12"/>
  <c r="C1958" i="12"/>
  <c r="G1957" i="12"/>
  <c r="F1957" i="12"/>
  <c r="E1957" i="12"/>
  <c r="D1957" i="12"/>
  <c r="C1957" i="12"/>
  <c r="G1956" i="12"/>
  <c r="F1956" i="12"/>
  <c r="E1956" i="12"/>
  <c r="D1956" i="12"/>
  <c r="C1956" i="12"/>
  <c r="G1955" i="12"/>
  <c r="F1955" i="12"/>
  <c r="E1955" i="12"/>
  <c r="D1955" i="12"/>
  <c r="C1955" i="12"/>
  <c r="G1954" i="12"/>
  <c r="F1954" i="12"/>
  <c r="E1954" i="12"/>
  <c r="D1954" i="12"/>
  <c r="C1954" i="12"/>
  <c r="G1953" i="12"/>
  <c r="F1953" i="12"/>
  <c r="E1953" i="12"/>
  <c r="D1953" i="12"/>
  <c r="C1953" i="12"/>
  <c r="G1952" i="12"/>
  <c r="F1952" i="12"/>
  <c r="E1952" i="12"/>
  <c r="D1952" i="12"/>
  <c r="C1952" i="12"/>
  <c r="G1951" i="12"/>
  <c r="F1951" i="12"/>
  <c r="E1951" i="12"/>
  <c r="D1951" i="12"/>
  <c r="C1951" i="12"/>
  <c r="G1950" i="12"/>
  <c r="F1950" i="12"/>
  <c r="E1950" i="12"/>
  <c r="D1950" i="12"/>
  <c r="C1950" i="12"/>
  <c r="G1949" i="12"/>
  <c r="F1949" i="12"/>
  <c r="E1949" i="12"/>
  <c r="D1949" i="12"/>
  <c r="C1949" i="12"/>
  <c r="G1948" i="12"/>
  <c r="F1948" i="12"/>
  <c r="E1948" i="12"/>
  <c r="D1948" i="12"/>
  <c r="C1948" i="12"/>
  <c r="G1947" i="12"/>
  <c r="F1947" i="12"/>
  <c r="E1947" i="12"/>
  <c r="D1947" i="12"/>
  <c r="C1947" i="12"/>
  <c r="G1946" i="12"/>
  <c r="F1946" i="12"/>
  <c r="E1946" i="12"/>
  <c r="D1946" i="12"/>
  <c r="C1946" i="12"/>
  <c r="G1945" i="12"/>
  <c r="F1945" i="12"/>
  <c r="E1945" i="12"/>
  <c r="D1945" i="12"/>
  <c r="C1945" i="12"/>
  <c r="G1944" i="12"/>
  <c r="F1944" i="12"/>
  <c r="E1944" i="12"/>
  <c r="D1944" i="12"/>
  <c r="C1944" i="12"/>
  <c r="G1943" i="12"/>
  <c r="F1943" i="12"/>
  <c r="E1943" i="12"/>
  <c r="D1943" i="12"/>
  <c r="C1943" i="12"/>
  <c r="G1942" i="12"/>
  <c r="F1942" i="12"/>
  <c r="E1942" i="12"/>
  <c r="C1942" i="12"/>
  <c r="G1941" i="12"/>
  <c r="F1941" i="12"/>
  <c r="E1941" i="12"/>
  <c r="D1941" i="12"/>
  <c r="C1941" i="12"/>
  <c r="G1940" i="12"/>
  <c r="F1940" i="12"/>
  <c r="E1940" i="12"/>
  <c r="D1940" i="12"/>
  <c r="C1940" i="12"/>
  <c r="G1939" i="12"/>
  <c r="F1939" i="12"/>
  <c r="E1939" i="12"/>
  <c r="D1939" i="12"/>
  <c r="C1939" i="12"/>
  <c r="G1938" i="12"/>
  <c r="F1938" i="12"/>
  <c r="E1938" i="12"/>
  <c r="D1938" i="12"/>
  <c r="C1938" i="12"/>
  <c r="G1937" i="12"/>
  <c r="F1937" i="12"/>
  <c r="E1937" i="12"/>
  <c r="D1937" i="12"/>
  <c r="C1937" i="12"/>
  <c r="G1936" i="12"/>
  <c r="F1936" i="12"/>
  <c r="E1936" i="12"/>
  <c r="D1936" i="12"/>
  <c r="C1936" i="12"/>
  <c r="G1935" i="12"/>
  <c r="F1935" i="12"/>
  <c r="D1935" i="12"/>
  <c r="C1935" i="12"/>
  <c r="G1934" i="12"/>
  <c r="F1934" i="12"/>
  <c r="E1934" i="12"/>
  <c r="D1934" i="12"/>
  <c r="C1934" i="12"/>
  <c r="G1933" i="12"/>
  <c r="F1933" i="12"/>
  <c r="E1933" i="12"/>
  <c r="D1933" i="12"/>
  <c r="C1933" i="12"/>
  <c r="G1932" i="12"/>
  <c r="F1932" i="12"/>
  <c r="E1932" i="12"/>
  <c r="D1932" i="12"/>
  <c r="C1932" i="12"/>
  <c r="G1931" i="12"/>
  <c r="F1931" i="12"/>
  <c r="E1931" i="12"/>
  <c r="D1931" i="12"/>
  <c r="C1931" i="12"/>
  <c r="G1930" i="12"/>
  <c r="F1930" i="12"/>
  <c r="E1930" i="12"/>
  <c r="D1930" i="12"/>
  <c r="C1930" i="12"/>
  <c r="G1929" i="12"/>
  <c r="F1929" i="12"/>
  <c r="E1929" i="12"/>
  <c r="D1929" i="12"/>
  <c r="C1929" i="12"/>
  <c r="G1928" i="12"/>
  <c r="E1928" i="12"/>
  <c r="D1928" i="12"/>
  <c r="C1928" i="12"/>
  <c r="G1927" i="12"/>
  <c r="F1927" i="12"/>
  <c r="E1927" i="12"/>
  <c r="D1927" i="12"/>
  <c r="C1927" i="12"/>
  <c r="G1926" i="12"/>
  <c r="F1926" i="12"/>
  <c r="E1926" i="12"/>
  <c r="D1926" i="12"/>
  <c r="C1926" i="12"/>
  <c r="G1925" i="12"/>
  <c r="F1925" i="12"/>
  <c r="E1925" i="12"/>
  <c r="D1925" i="12"/>
  <c r="C1925" i="12"/>
  <c r="G1924" i="12"/>
  <c r="F1924" i="12"/>
  <c r="E1924" i="12"/>
  <c r="D1924" i="12"/>
  <c r="C1924" i="12"/>
  <c r="G1923" i="12"/>
  <c r="F1923" i="12"/>
  <c r="E1923" i="12"/>
  <c r="D1923" i="12"/>
  <c r="C1923" i="12"/>
  <c r="G1922" i="12"/>
  <c r="F1922" i="12"/>
  <c r="E1922" i="12"/>
  <c r="D1922" i="12"/>
  <c r="C1922" i="12"/>
  <c r="G1921" i="12"/>
  <c r="F1921" i="12"/>
  <c r="E1921" i="12"/>
  <c r="C1921" i="12"/>
  <c r="G1920" i="12"/>
  <c r="F1920" i="12"/>
  <c r="E1920" i="12"/>
  <c r="D1920" i="12"/>
  <c r="C1920" i="12"/>
  <c r="G1919" i="12"/>
  <c r="F1919" i="12"/>
  <c r="E1919" i="12"/>
  <c r="D1919" i="12"/>
  <c r="C1919" i="12"/>
  <c r="G1918" i="12"/>
  <c r="F1918" i="12"/>
  <c r="E1918" i="12"/>
  <c r="D1918" i="12"/>
  <c r="C1918" i="12"/>
  <c r="G1917" i="12"/>
  <c r="F1917" i="12"/>
  <c r="E1917" i="12"/>
  <c r="D1917" i="12"/>
  <c r="C1917" i="12"/>
  <c r="G1916" i="12"/>
  <c r="E1916" i="12"/>
  <c r="D1916" i="12"/>
  <c r="C1916" i="12"/>
  <c r="G1915" i="12"/>
  <c r="D1915" i="12"/>
  <c r="C1915" i="12"/>
  <c r="G1914" i="12"/>
  <c r="F1914" i="12"/>
  <c r="E1914" i="12"/>
  <c r="D1914" i="12"/>
  <c r="C1914" i="12"/>
  <c r="G1913" i="12"/>
  <c r="F1913" i="12"/>
  <c r="E1913" i="12"/>
  <c r="D1913" i="12"/>
  <c r="C1913" i="12"/>
  <c r="G1912" i="12"/>
  <c r="F1912" i="12"/>
  <c r="E1912" i="12"/>
  <c r="D1912" i="12"/>
  <c r="C1912" i="12"/>
  <c r="G1911" i="12"/>
  <c r="F1911" i="12"/>
  <c r="E1911" i="12"/>
  <c r="D1911" i="12"/>
  <c r="C1911" i="12"/>
  <c r="G1910" i="12"/>
  <c r="F1910" i="12"/>
  <c r="E1910" i="12"/>
  <c r="D1910" i="12"/>
  <c r="C1910" i="12"/>
  <c r="G1909" i="12"/>
  <c r="F1909" i="12"/>
  <c r="E1909" i="12"/>
  <c r="D1909" i="12"/>
  <c r="C1909" i="12"/>
  <c r="G1908" i="12"/>
  <c r="F1908" i="12"/>
  <c r="E1908" i="12"/>
  <c r="D1908" i="12"/>
  <c r="C1908" i="12"/>
  <c r="G1907" i="12"/>
  <c r="F1907" i="12"/>
  <c r="E1907" i="12"/>
  <c r="D1907" i="12"/>
  <c r="C1907" i="12"/>
  <c r="G1906" i="12"/>
  <c r="F1906" i="12"/>
  <c r="E1906" i="12"/>
  <c r="D1906" i="12"/>
  <c r="C1906" i="12"/>
  <c r="G1905" i="12"/>
  <c r="F1905" i="12"/>
  <c r="E1905" i="12"/>
  <c r="D1905" i="12"/>
  <c r="C1905" i="12"/>
  <c r="G1904" i="12"/>
  <c r="F1904" i="12"/>
  <c r="E1904" i="12"/>
  <c r="D1904" i="12"/>
  <c r="C1904" i="12"/>
  <c r="G1903" i="12"/>
  <c r="F1903" i="12"/>
  <c r="E1903" i="12"/>
  <c r="D1903" i="12"/>
  <c r="C1903" i="12"/>
  <c r="G1902" i="12"/>
  <c r="F1902" i="12"/>
  <c r="E1902" i="12"/>
  <c r="D1902" i="12"/>
  <c r="C1902" i="12"/>
  <c r="G1901" i="12"/>
  <c r="F1901" i="12"/>
  <c r="E1901" i="12"/>
  <c r="D1901" i="12"/>
  <c r="C1901" i="12"/>
  <c r="G1900" i="12"/>
  <c r="F1900" i="12"/>
  <c r="E1900" i="12"/>
  <c r="D1900" i="12"/>
  <c r="C1900" i="12"/>
  <c r="G1899" i="12"/>
  <c r="F1899" i="12"/>
  <c r="E1899" i="12"/>
  <c r="D1899" i="12"/>
  <c r="C1899" i="12"/>
  <c r="G1898" i="12"/>
  <c r="F1898" i="12"/>
  <c r="E1898" i="12"/>
  <c r="D1898" i="12"/>
  <c r="C1898" i="12"/>
  <c r="G1897" i="12"/>
  <c r="F1897" i="12"/>
  <c r="E1897" i="12"/>
  <c r="D1897" i="12"/>
  <c r="C1897" i="12"/>
  <c r="G1896" i="12"/>
  <c r="F1896" i="12"/>
  <c r="E1896" i="12"/>
  <c r="D1896" i="12"/>
  <c r="C1896" i="12"/>
  <c r="G1895" i="12"/>
  <c r="F1895" i="12"/>
  <c r="E1895" i="12"/>
  <c r="D1895" i="12"/>
  <c r="C1895" i="12"/>
  <c r="G1894" i="12"/>
  <c r="F1894" i="12"/>
  <c r="E1894" i="12"/>
  <c r="D1894" i="12"/>
  <c r="C1894" i="12"/>
  <c r="G1893" i="12"/>
  <c r="F1893" i="12"/>
  <c r="E1893" i="12"/>
  <c r="D1893" i="12"/>
  <c r="C1893" i="12"/>
  <c r="G1892" i="12"/>
  <c r="F1892" i="12"/>
  <c r="E1892" i="12"/>
  <c r="D1892" i="12"/>
  <c r="C1892" i="12"/>
  <c r="G1891" i="12"/>
  <c r="F1891" i="12"/>
  <c r="E1891" i="12"/>
  <c r="D1891" i="12"/>
  <c r="C1891" i="12"/>
  <c r="G1890" i="12"/>
  <c r="F1890" i="12"/>
  <c r="E1890" i="12"/>
  <c r="D1890" i="12"/>
  <c r="C1890" i="12"/>
  <c r="G1889" i="12"/>
  <c r="F1889" i="12"/>
  <c r="E1889" i="12"/>
  <c r="D1889" i="12"/>
  <c r="C1889" i="12"/>
  <c r="G1888" i="12"/>
  <c r="F1888" i="12"/>
  <c r="E1888" i="12"/>
  <c r="D1888" i="12"/>
  <c r="C1888" i="12"/>
  <c r="G1887" i="12"/>
  <c r="F1887" i="12"/>
  <c r="E1887" i="12"/>
  <c r="D1887" i="12"/>
  <c r="C1887" i="12"/>
  <c r="G1886" i="12"/>
  <c r="F1886" i="12"/>
  <c r="C1886" i="12"/>
  <c r="G1885" i="12"/>
  <c r="F1885" i="12"/>
  <c r="E1885" i="12"/>
  <c r="D1885" i="12"/>
  <c r="C1885" i="12"/>
  <c r="G1884" i="12"/>
  <c r="F1884" i="12"/>
  <c r="E1884" i="12"/>
  <c r="D1884" i="12"/>
  <c r="C1884" i="12"/>
  <c r="G1883" i="12"/>
  <c r="H1883" i="12" s="1"/>
  <c r="C1883" i="12"/>
  <c r="G1882" i="12"/>
  <c r="E1882" i="12"/>
  <c r="D1882" i="12"/>
  <c r="C1882" i="12"/>
  <c r="G1881" i="12"/>
  <c r="F1881" i="12"/>
  <c r="E1881" i="12"/>
  <c r="D1881" i="12"/>
  <c r="C1881" i="12"/>
  <c r="G1880" i="12"/>
  <c r="F1880" i="12"/>
  <c r="E1880" i="12"/>
  <c r="D1880" i="12"/>
  <c r="C1880" i="12"/>
  <c r="G1879" i="12"/>
  <c r="F1879" i="12"/>
  <c r="E1879" i="12"/>
  <c r="D1879" i="12"/>
  <c r="C1879" i="12"/>
  <c r="G1878" i="12"/>
  <c r="F1878" i="12"/>
  <c r="E1878" i="12"/>
  <c r="D1878" i="12"/>
  <c r="C1878" i="12"/>
  <c r="G1877" i="12"/>
  <c r="F1877" i="12"/>
  <c r="E1877" i="12"/>
  <c r="D1877" i="12"/>
  <c r="C1877" i="12"/>
  <c r="G1876" i="12"/>
  <c r="F1876" i="12"/>
  <c r="E1876" i="12"/>
  <c r="D1876" i="12"/>
  <c r="C1876" i="12"/>
  <c r="G1875" i="12"/>
  <c r="F1875" i="12"/>
  <c r="E1875" i="12"/>
  <c r="D1875" i="12"/>
  <c r="C1875" i="12"/>
  <c r="G1874" i="12"/>
  <c r="F1874" i="12"/>
  <c r="E1874" i="12"/>
  <c r="D1874" i="12"/>
  <c r="C1874" i="12"/>
  <c r="G1873" i="12"/>
  <c r="F1873" i="12"/>
  <c r="E1873" i="12"/>
  <c r="D1873" i="12"/>
  <c r="C1873" i="12"/>
  <c r="G1872" i="12"/>
  <c r="F1872" i="12"/>
  <c r="E1872" i="12"/>
  <c r="D1872" i="12"/>
  <c r="C1872" i="12"/>
  <c r="G1871" i="12"/>
  <c r="F1871" i="12"/>
  <c r="E1871" i="12"/>
  <c r="D1871" i="12"/>
  <c r="C1871" i="12"/>
  <c r="G1870" i="12"/>
  <c r="F1870" i="12"/>
  <c r="E1870" i="12"/>
  <c r="D1870" i="12"/>
  <c r="C1870" i="12"/>
  <c r="G1869" i="12"/>
  <c r="F1869" i="12"/>
  <c r="E1869" i="12"/>
  <c r="D1869" i="12"/>
  <c r="C1869" i="12"/>
  <c r="G1868" i="12"/>
  <c r="F1868" i="12"/>
  <c r="E1868" i="12"/>
  <c r="D1868" i="12"/>
  <c r="C1868" i="12"/>
  <c r="G1867" i="12"/>
  <c r="F1867" i="12"/>
  <c r="E1867" i="12"/>
  <c r="D1867" i="12"/>
  <c r="C1867" i="12"/>
  <c r="G1866" i="12"/>
  <c r="F1866" i="12"/>
  <c r="E1866" i="12"/>
  <c r="D1866" i="12"/>
  <c r="C1866" i="12"/>
  <c r="G1865" i="12"/>
  <c r="F1865" i="12"/>
  <c r="E1865" i="12"/>
  <c r="D1865" i="12"/>
  <c r="C1865" i="12"/>
  <c r="G1864" i="12"/>
  <c r="F1864" i="12"/>
  <c r="E1864" i="12"/>
  <c r="D1864" i="12"/>
  <c r="C1864" i="12"/>
  <c r="G1863" i="12"/>
  <c r="F1863" i="12"/>
  <c r="E1863" i="12"/>
  <c r="D1863" i="12"/>
  <c r="C1863" i="12"/>
  <c r="G1862" i="12"/>
  <c r="F1862" i="12"/>
  <c r="E1862" i="12"/>
  <c r="D1862" i="12"/>
  <c r="C1862" i="12"/>
  <c r="G1861" i="12"/>
  <c r="F1861" i="12"/>
  <c r="E1861" i="12"/>
  <c r="D1861" i="12"/>
  <c r="C1861" i="12"/>
  <c r="G1860" i="12"/>
  <c r="F1860" i="12"/>
  <c r="E1860" i="12"/>
  <c r="D1860" i="12"/>
  <c r="C1860" i="12"/>
  <c r="G1859" i="12"/>
  <c r="F1859" i="12"/>
  <c r="E1859" i="12"/>
  <c r="D1859" i="12"/>
  <c r="C1859" i="12"/>
  <c r="G1858" i="12"/>
  <c r="F1858" i="12"/>
  <c r="E1858" i="12"/>
  <c r="D1858" i="12"/>
  <c r="C1858" i="12"/>
  <c r="G1857" i="12"/>
  <c r="F1857" i="12"/>
  <c r="E1857" i="12"/>
  <c r="D1857" i="12"/>
  <c r="C1857" i="12"/>
  <c r="G1856" i="12"/>
  <c r="F1856" i="12"/>
  <c r="E1856" i="12"/>
  <c r="D1856" i="12"/>
  <c r="C1856" i="12"/>
  <c r="G1855" i="12"/>
  <c r="F1855" i="12"/>
  <c r="E1855" i="12"/>
  <c r="D1855" i="12"/>
  <c r="C1855" i="12"/>
  <c r="G1854" i="12"/>
  <c r="F1854" i="12"/>
  <c r="E1854" i="12"/>
  <c r="D1854" i="12"/>
  <c r="C1854" i="12"/>
  <c r="G1853" i="12"/>
  <c r="F1853" i="12"/>
  <c r="E1853" i="12"/>
  <c r="D1853" i="12"/>
  <c r="C1853" i="12"/>
  <c r="G1852" i="12"/>
  <c r="F1852" i="12"/>
  <c r="E1852" i="12"/>
  <c r="D1852" i="12"/>
  <c r="C1852" i="12"/>
  <c r="G1851" i="12"/>
  <c r="F1851" i="12"/>
  <c r="E1851" i="12"/>
  <c r="D1851" i="12"/>
  <c r="C1851" i="12"/>
  <c r="G1850" i="12"/>
  <c r="F1850" i="12"/>
  <c r="E1850" i="12"/>
  <c r="D1850" i="12"/>
  <c r="C1850" i="12"/>
  <c r="G1849" i="12"/>
  <c r="F1849" i="12"/>
  <c r="E1849" i="12"/>
  <c r="D1849" i="12"/>
  <c r="C1849" i="12"/>
  <c r="G1848" i="12"/>
  <c r="F1848" i="12"/>
  <c r="E1848" i="12"/>
  <c r="D1848" i="12"/>
  <c r="C1848" i="12"/>
  <c r="G1847" i="12"/>
  <c r="F1847" i="12"/>
  <c r="E1847" i="12"/>
  <c r="D1847" i="12"/>
  <c r="C1847" i="12"/>
  <c r="G1846" i="12"/>
  <c r="F1846" i="12"/>
  <c r="E1846" i="12"/>
  <c r="D1846" i="12"/>
  <c r="C1846" i="12"/>
  <c r="G1845" i="12"/>
  <c r="F1845" i="12"/>
  <c r="E1845" i="12"/>
  <c r="D1845" i="12"/>
  <c r="C1845" i="12"/>
  <c r="G1844" i="12"/>
  <c r="F1844" i="12"/>
  <c r="E1844" i="12"/>
  <c r="D1844" i="12"/>
  <c r="C1844" i="12"/>
  <c r="G1843" i="12"/>
  <c r="F1843" i="12"/>
  <c r="E1843" i="12"/>
  <c r="D1843" i="12"/>
  <c r="C1843" i="12"/>
  <c r="G1842" i="12"/>
  <c r="F1842" i="12"/>
  <c r="E1842" i="12"/>
  <c r="D1842" i="12"/>
  <c r="C1842" i="12"/>
  <c r="G1841" i="12"/>
  <c r="F1841" i="12"/>
  <c r="E1841" i="12"/>
  <c r="D1841" i="12"/>
  <c r="C1841" i="12"/>
  <c r="G1840" i="12"/>
  <c r="F1840" i="12"/>
  <c r="E1840" i="12"/>
  <c r="D1840" i="12"/>
  <c r="C1840" i="12"/>
  <c r="G1839" i="12"/>
  <c r="F1839" i="12"/>
  <c r="E1839" i="12"/>
  <c r="D1839" i="12"/>
  <c r="C1839" i="12"/>
  <c r="G1838" i="12"/>
  <c r="F1838" i="12"/>
  <c r="E1838" i="12"/>
  <c r="D1838" i="12"/>
  <c r="C1838" i="12"/>
  <c r="G1837" i="12"/>
  <c r="F1837" i="12"/>
  <c r="E1837" i="12"/>
  <c r="D1837" i="12"/>
  <c r="C1837" i="12"/>
  <c r="G1836" i="12"/>
  <c r="F1836" i="12"/>
  <c r="E1836" i="12"/>
  <c r="D1836" i="12"/>
  <c r="C1836" i="12"/>
  <c r="G1835" i="12"/>
  <c r="F1835" i="12"/>
  <c r="E1835" i="12"/>
  <c r="D1835" i="12"/>
  <c r="C1835" i="12"/>
  <c r="G1834" i="12"/>
  <c r="F1834" i="12"/>
  <c r="E1834" i="12"/>
  <c r="D1834" i="12"/>
  <c r="C1834" i="12"/>
  <c r="G1833" i="12"/>
  <c r="F1833" i="12"/>
  <c r="E1833" i="12"/>
  <c r="D1833" i="12"/>
  <c r="C1833" i="12"/>
  <c r="G1832" i="12"/>
  <c r="F1832" i="12"/>
  <c r="E1832" i="12"/>
  <c r="D1832" i="12"/>
  <c r="C1832" i="12"/>
  <c r="G1831" i="12"/>
  <c r="F1831" i="12"/>
  <c r="E1831" i="12"/>
  <c r="D1831" i="12"/>
  <c r="C1831" i="12"/>
  <c r="G1830" i="12"/>
  <c r="F1830" i="12"/>
  <c r="E1830" i="12"/>
  <c r="D1830" i="12"/>
  <c r="C1830" i="12"/>
  <c r="G1829" i="12"/>
  <c r="F1829" i="12"/>
  <c r="E1829" i="12"/>
  <c r="D1829" i="12"/>
  <c r="C1829" i="12"/>
  <c r="G1828" i="12"/>
  <c r="F1828" i="12"/>
  <c r="E1828" i="12"/>
  <c r="D1828" i="12"/>
  <c r="C1828" i="12"/>
  <c r="G1827" i="12"/>
  <c r="F1827" i="12"/>
  <c r="E1827" i="12"/>
  <c r="D1827" i="12"/>
  <c r="C1827" i="12"/>
  <c r="G1826" i="12"/>
  <c r="F1826" i="12"/>
  <c r="E1826" i="12"/>
  <c r="D1826" i="12"/>
  <c r="C1826" i="12"/>
  <c r="G1825" i="12"/>
  <c r="F1825" i="12"/>
  <c r="E1825" i="12"/>
  <c r="D1825" i="12"/>
  <c r="C1825" i="12"/>
  <c r="G1824" i="12"/>
  <c r="F1824" i="12"/>
  <c r="E1824" i="12"/>
  <c r="D1824" i="12"/>
  <c r="C1824" i="12"/>
  <c r="G1823" i="12"/>
  <c r="F1823" i="12"/>
  <c r="E1823" i="12"/>
  <c r="D1823" i="12"/>
  <c r="C1823" i="12"/>
  <c r="G1822" i="12"/>
  <c r="F1822" i="12"/>
  <c r="E1822" i="12"/>
  <c r="D1822" i="12"/>
  <c r="C1822" i="12"/>
  <c r="G1821" i="12"/>
  <c r="F1821" i="12"/>
  <c r="E1821" i="12"/>
  <c r="D1821" i="12"/>
  <c r="C1821" i="12"/>
  <c r="G1820" i="12"/>
  <c r="F1820" i="12"/>
  <c r="E1820" i="12"/>
  <c r="D1820" i="12"/>
  <c r="C1820" i="12"/>
  <c r="G1819" i="12"/>
  <c r="F1819" i="12"/>
  <c r="E1819" i="12"/>
  <c r="D1819" i="12"/>
  <c r="C1819" i="12"/>
  <c r="G1818" i="12"/>
  <c r="F1818" i="12"/>
  <c r="E1818" i="12"/>
  <c r="D1818" i="12"/>
  <c r="C1818" i="12"/>
  <c r="G1817" i="12"/>
  <c r="F1817" i="12"/>
  <c r="E1817" i="12"/>
  <c r="D1817" i="12"/>
  <c r="C1817" i="12"/>
  <c r="G1816" i="12"/>
  <c r="F1816" i="12"/>
  <c r="E1816" i="12"/>
  <c r="D1816" i="12"/>
  <c r="C1816" i="12"/>
  <c r="G1815" i="12"/>
  <c r="F1815" i="12"/>
  <c r="E1815" i="12"/>
  <c r="D1815" i="12"/>
  <c r="C1815" i="12"/>
  <c r="G1814" i="12"/>
  <c r="F1814" i="12"/>
  <c r="E1814" i="12"/>
  <c r="D1814" i="12"/>
  <c r="C1814" i="12"/>
  <c r="G1813" i="12"/>
  <c r="F1813" i="12"/>
  <c r="E1813" i="12"/>
  <c r="D1813" i="12"/>
  <c r="C1813" i="12"/>
  <c r="G1812" i="12"/>
  <c r="F1812" i="12"/>
  <c r="E1812" i="12"/>
  <c r="D1812" i="12"/>
  <c r="C1812" i="12"/>
  <c r="G1811" i="12"/>
  <c r="F1811" i="12"/>
  <c r="E1811" i="12"/>
  <c r="D1811" i="12"/>
  <c r="C1811" i="12"/>
  <c r="G1810" i="12"/>
  <c r="F1810" i="12"/>
  <c r="E1810" i="12"/>
  <c r="D1810" i="12"/>
  <c r="C1810" i="12"/>
  <c r="G1809" i="12"/>
  <c r="F1809" i="12"/>
  <c r="E1809" i="12"/>
  <c r="D1809" i="12"/>
  <c r="C1809" i="12"/>
  <c r="G1808" i="12"/>
  <c r="F1808" i="12"/>
  <c r="E1808" i="12"/>
  <c r="D1808" i="12"/>
  <c r="C1808" i="12"/>
  <c r="G1807" i="12"/>
  <c r="F1807" i="12"/>
  <c r="E1807" i="12"/>
  <c r="D1807" i="12"/>
  <c r="C1807" i="12"/>
  <c r="G1806" i="12"/>
  <c r="F1806" i="12"/>
  <c r="E1806" i="12"/>
  <c r="D1806" i="12"/>
  <c r="C1806" i="12"/>
  <c r="G1805" i="12"/>
  <c r="F1805" i="12"/>
  <c r="E1805" i="12"/>
  <c r="D1805" i="12"/>
  <c r="C1805" i="12"/>
  <c r="G1804" i="12"/>
  <c r="F1804" i="12"/>
  <c r="E1804" i="12"/>
  <c r="D1804" i="12"/>
  <c r="C1804" i="12"/>
  <c r="G1803" i="12"/>
  <c r="F1803" i="12"/>
  <c r="E1803" i="12"/>
  <c r="D1803" i="12"/>
  <c r="C1803" i="12"/>
  <c r="G1802" i="12"/>
  <c r="F1802" i="12"/>
  <c r="E1802" i="12"/>
  <c r="D1802" i="12"/>
  <c r="C1802" i="12"/>
  <c r="G1801" i="12"/>
  <c r="F1801" i="12"/>
  <c r="E1801" i="12"/>
  <c r="D1801" i="12"/>
  <c r="C1801" i="12"/>
  <c r="G1800" i="12"/>
  <c r="D1800" i="12"/>
  <c r="C1800" i="12"/>
  <c r="G1799" i="12"/>
  <c r="F1799" i="12"/>
  <c r="E1799" i="12"/>
  <c r="D1799" i="12"/>
  <c r="C1799" i="12"/>
  <c r="G1798" i="12"/>
  <c r="F1798" i="12"/>
  <c r="E1798" i="12"/>
  <c r="D1798" i="12"/>
  <c r="C1798" i="12"/>
  <c r="G1797" i="12"/>
  <c r="F1797" i="12"/>
  <c r="E1797" i="12"/>
  <c r="D1797" i="12"/>
  <c r="C1797" i="12"/>
  <c r="G1796" i="12"/>
  <c r="F1796" i="12"/>
  <c r="E1796" i="12"/>
  <c r="D1796" i="12"/>
  <c r="C1796" i="12"/>
  <c r="G1795" i="12"/>
  <c r="H1795" i="12" s="1"/>
  <c r="C1795" i="12"/>
  <c r="G1794" i="12"/>
  <c r="F1794" i="12"/>
  <c r="E1794" i="12"/>
  <c r="D1794" i="12"/>
  <c r="C1794" i="12"/>
  <c r="G1793" i="12"/>
  <c r="F1793" i="12"/>
  <c r="E1793" i="12"/>
  <c r="D1793" i="12"/>
  <c r="C1793" i="12"/>
  <c r="G1792" i="12"/>
  <c r="F1792" i="12"/>
  <c r="E1792" i="12"/>
  <c r="D1792" i="12"/>
  <c r="C1792" i="12"/>
  <c r="G1791" i="12"/>
  <c r="F1791" i="12"/>
  <c r="E1791" i="12"/>
  <c r="D1791" i="12"/>
  <c r="C1791" i="12"/>
  <c r="G1790" i="12"/>
  <c r="F1790" i="12"/>
  <c r="E1790" i="12"/>
  <c r="D1790" i="12"/>
  <c r="C1790" i="12"/>
  <c r="G1789" i="12"/>
  <c r="F1789" i="12"/>
  <c r="C1789" i="12"/>
  <c r="G1788" i="12"/>
  <c r="H1788" i="12" s="1"/>
  <c r="C1788" i="12"/>
  <c r="G1787" i="12"/>
  <c r="F1787" i="12"/>
  <c r="E1787" i="12"/>
  <c r="D1787" i="12"/>
  <c r="C1787" i="12"/>
  <c r="G1786" i="12"/>
  <c r="F1786" i="12"/>
  <c r="E1786" i="12"/>
  <c r="D1786" i="12"/>
  <c r="C1786" i="12"/>
  <c r="G1785" i="12"/>
  <c r="F1785" i="12"/>
  <c r="E1785" i="12"/>
  <c r="D1785" i="12"/>
  <c r="C1785" i="12"/>
  <c r="G1784" i="12"/>
  <c r="F1784" i="12"/>
  <c r="E1784" i="12"/>
  <c r="D1784" i="12"/>
  <c r="C1784" i="12"/>
  <c r="G1783" i="12"/>
  <c r="F1783" i="12"/>
  <c r="E1783" i="12"/>
  <c r="D1783" i="12"/>
  <c r="C1783" i="12"/>
  <c r="G1782" i="12"/>
  <c r="F1782" i="12"/>
  <c r="E1782" i="12"/>
  <c r="D1782" i="12"/>
  <c r="C1782" i="12"/>
  <c r="G1781" i="12"/>
  <c r="F1781" i="12"/>
  <c r="E1781" i="12"/>
  <c r="D1781" i="12"/>
  <c r="C1781" i="12"/>
  <c r="G1780" i="12"/>
  <c r="F1780" i="12"/>
  <c r="E1780" i="12"/>
  <c r="D1780" i="12"/>
  <c r="C1780" i="12"/>
  <c r="G1779" i="12"/>
  <c r="F1779" i="12"/>
  <c r="E1779" i="12"/>
  <c r="D1779" i="12"/>
  <c r="C1779" i="12"/>
  <c r="G1778" i="12"/>
  <c r="F1778" i="12"/>
  <c r="E1778" i="12"/>
  <c r="D1778" i="12"/>
  <c r="C1778" i="12"/>
  <c r="G1777" i="12"/>
  <c r="F1777" i="12"/>
  <c r="E1777" i="12"/>
  <c r="D1777" i="12"/>
  <c r="C1777" i="12"/>
  <c r="G1776" i="12"/>
  <c r="F1776" i="12"/>
  <c r="E1776" i="12"/>
  <c r="D1776" i="12"/>
  <c r="C1776" i="12"/>
  <c r="G1775" i="12"/>
  <c r="F1775" i="12"/>
  <c r="E1775" i="12"/>
  <c r="D1775" i="12"/>
  <c r="C1775" i="12"/>
  <c r="G1774" i="12"/>
  <c r="F1774" i="12"/>
  <c r="E1774" i="12"/>
  <c r="D1774" i="12"/>
  <c r="C1774" i="12"/>
  <c r="G1773" i="12"/>
  <c r="F1773" i="12"/>
  <c r="E1773" i="12"/>
  <c r="D1773" i="12"/>
  <c r="C1773" i="12"/>
  <c r="G1772" i="12"/>
  <c r="F1772" i="12"/>
  <c r="E1772" i="12"/>
  <c r="D1772" i="12"/>
  <c r="C1772" i="12"/>
  <c r="G1771" i="12"/>
  <c r="D1771" i="12"/>
  <c r="C1771" i="12"/>
  <c r="G1770" i="12"/>
  <c r="F1770" i="12"/>
  <c r="E1770" i="12"/>
  <c r="D1770" i="12"/>
  <c r="C1770" i="12"/>
  <c r="G1769" i="12"/>
  <c r="D1769" i="12"/>
  <c r="C1769" i="12"/>
  <c r="G1768" i="12"/>
  <c r="F1768" i="12"/>
  <c r="E1768" i="12"/>
  <c r="D1768" i="12"/>
  <c r="C1768" i="12"/>
  <c r="G1767" i="12"/>
  <c r="F1767" i="12"/>
  <c r="E1767" i="12"/>
  <c r="D1767" i="12"/>
  <c r="C1767" i="12"/>
  <c r="G1766" i="12"/>
  <c r="F1766" i="12"/>
  <c r="E1766" i="12"/>
  <c r="D1766" i="12"/>
  <c r="C1766" i="12"/>
  <c r="G1765" i="12"/>
  <c r="F1765" i="12"/>
  <c r="E1765" i="12"/>
  <c r="D1765" i="12"/>
  <c r="C1765" i="12"/>
  <c r="G1764" i="12"/>
  <c r="F1764" i="12"/>
  <c r="E1764" i="12"/>
  <c r="D1764" i="12"/>
  <c r="C1764" i="12"/>
  <c r="G1763" i="12"/>
  <c r="F1763" i="12"/>
  <c r="E1763" i="12"/>
  <c r="D1763" i="12"/>
  <c r="C1763" i="12"/>
  <c r="G1762" i="12"/>
  <c r="F1762" i="12"/>
  <c r="E1762" i="12"/>
  <c r="D1762" i="12"/>
  <c r="C1762" i="12"/>
  <c r="G1761" i="12"/>
  <c r="F1761" i="12"/>
  <c r="E1761" i="12"/>
  <c r="D1761" i="12"/>
  <c r="C1761" i="12"/>
  <c r="G1760" i="12"/>
  <c r="F1760" i="12"/>
  <c r="E1760" i="12"/>
  <c r="D1760" i="12"/>
  <c r="C1760" i="12"/>
  <c r="G1759" i="12"/>
  <c r="F1759" i="12"/>
  <c r="E1759" i="12"/>
  <c r="D1759" i="12"/>
  <c r="C1759" i="12"/>
  <c r="G1758" i="12"/>
  <c r="F1758" i="12"/>
  <c r="E1758" i="12"/>
  <c r="D1758" i="12"/>
  <c r="C1758" i="12"/>
  <c r="G1757" i="12"/>
  <c r="F1757" i="12"/>
  <c r="E1757" i="12"/>
  <c r="D1757" i="12"/>
  <c r="C1757" i="12"/>
  <c r="G1756" i="12"/>
  <c r="F1756" i="12"/>
  <c r="E1756" i="12"/>
  <c r="D1756" i="12"/>
  <c r="C1756" i="12"/>
  <c r="G1755" i="12"/>
  <c r="F1755" i="12"/>
  <c r="E1755" i="12"/>
  <c r="D1755" i="12"/>
  <c r="C1755" i="12"/>
  <c r="G1754" i="12"/>
  <c r="F1754" i="12"/>
  <c r="E1754" i="12"/>
  <c r="D1754" i="12"/>
  <c r="C1754" i="12"/>
  <c r="G1753" i="12"/>
  <c r="F1753" i="12"/>
  <c r="E1753" i="12"/>
  <c r="D1753" i="12"/>
  <c r="C1753" i="12"/>
  <c r="G1752" i="12"/>
  <c r="F1752" i="12"/>
  <c r="E1752" i="12"/>
  <c r="D1752" i="12"/>
  <c r="C1752" i="12"/>
  <c r="G1751" i="12"/>
  <c r="F1751" i="12"/>
  <c r="E1751" i="12"/>
  <c r="D1751" i="12"/>
  <c r="C1751" i="12"/>
  <c r="G1750" i="12"/>
  <c r="F1750" i="12"/>
  <c r="E1750" i="12"/>
  <c r="D1750" i="12"/>
  <c r="C1750" i="12"/>
  <c r="G1749" i="12"/>
  <c r="F1749" i="12"/>
  <c r="E1749" i="12"/>
  <c r="D1749" i="12"/>
  <c r="C1749" i="12"/>
  <c r="G1748" i="12"/>
  <c r="F1748" i="12"/>
  <c r="E1748" i="12"/>
  <c r="D1748" i="12"/>
  <c r="C1748" i="12"/>
  <c r="G1747" i="12"/>
  <c r="F1747" i="12"/>
  <c r="E1747" i="12"/>
  <c r="D1747" i="12"/>
  <c r="C1747" i="12"/>
  <c r="G1746" i="12"/>
  <c r="F1746" i="12"/>
  <c r="E1746" i="12"/>
  <c r="D1746" i="12"/>
  <c r="C1746" i="12"/>
  <c r="G1745" i="12"/>
  <c r="F1745" i="12"/>
  <c r="E1745" i="12"/>
  <c r="D1745" i="12"/>
  <c r="C1745" i="12"/>
  <c r="G1744" i="12"/>
  <c r="F1744" i="12"/>
  <c r="E1744" i="12"/>
  <c r="D1744" i="12"/>
  <c r="C1744" i="12"/>
  <c r="G1743" i="12"/>
  <c r="F1743" i="12"/>
  <c r="E1743" i="12"/>
  <c r="D1743" i="12"/>
  <c r="C1743" i="12"/>
  <c r="G1742" i="12"/>
  <c r="E1742" i="12"/>
  <c r="D1742" i="12"/>
  <c r="C1742" i="12"/>
  <c r="G1741" i="12"/>
  <c r="F1741" i="12"/>
  <c r="E1741" i="12"/>
  <c r="D1741" i="12"/>
  <c r="C1741" i="12"/>
  <c r="G1740" i="12"/>
  <c r="F1740" i="12"/>
  <c r="E1740" i="12"/>
  <c r="D1740" i="12"/>
  <c r="C1740" i="12"/>
  <c r="G1739" i="12"/>
  <c r="F1739" i="12"/>
  <c r="E1739" i="12"/>
  <c r="D1739" i="12"/>
  <c r="C1739" i="12"/>
  <c r="G1738" i="12"/>
  <c r="F1738" i="12"/>
  <c r="E1738" i="12"/>
  <c r="D1738" i="12"/>
  <c r="C1738" i="12"/>
  <c r="G1737" i="12"/>
  <c r="F1737" i="12"/>
  <c r="E1737" i="12"/>
  <c r="D1737" i="12"/>
  <c r="C1737" i="12"/>
  <c r="G1736" i="12"/>
  <c r="F1736" i="12"/>
  <c r="E1736" i="12"/>
  <c r="D1736" i="12"/>
  <c r="C1736" i="12"/>
  <c r="G1735" i="12"/>
  <c r="F1735" i="12"/>
  <c r="E1735" i="12"/>
  <c r="D1735" i="12"/>
  <c r="C1735" i="12"/>
  <c r="G1734" i="12"/>
  <c r="D1734" i="12"/>
  <c r="C1734" i="12"/>
  <c r="G1733" i="12"/>
  <c r="F1733" i="12"/>
  <c r="E1733" i="12"/>
  <c r="D1733" i="12"/>
  <c r="C1733" i="12"/>
  <c r="G1732" i="12"/>
  <c r="F1732" i="12"/>
  <c r="E1732" i="12"/>
  <c r="D1732" i="12"/>
  <c r="C1732" i="12"/>
  <c r="G1731" i="12"/>
  <c r="F1731" i="12"/>
  <c r="E1731" i="12"/>
  <c r="D1731" i="12"/>
  <c r="C1731" i="12"/>
  <c r="G1730" i="12"/>
  <c r="F1730" i="12"/>
  <c r="E1730" i="12"/>
  <c r="D1730" i="12"/>
  <c r="C1730" i="12"/>
  <c r="G1729" i="12"/>
  <c r="F1729" i="12"/>
  <c r="E1729" i="12"/>
  <c r="D1729" i="12"/>
  <c r="C1729" i="12"/>
  <c r="G1728" i="12"/>
  <c r="F1728" i="12"/>
  <c r="E1728" i="12"/>
  <c r="D1728" i="12"/>
  <c r="C1728" i="12"/>
  <c r="G1727" i="12"/>
  <c r="F1727" i="12"/>
  <c r="E1727" i="12"/>
  <c r="D1727" i="12"/>
  <c r="C1727" i="12"/>
  <c r="G1726" i="12"/>
  <c r="F1726" i="12"/>
  <c r="E1726" i="12"/>
  <c r="D1726" i="12"/>
  <c r="C1726" i="12"/>
  <c r="G1725" i="12"/>
  <c r="F1725" i="12"/>
  <c r="E1725" i="12"/>
  <c r="D1725" i="12"/>
  <c r="C1725" i="12"/>
  <c r="G1724" i="12"/>
  <c r="F1724" i="12"/>
  <c r="E1724" i="12"/>
  <c r="D1724" i="12"/>
  <c r="C1724" i="12"/>
  <c r="G1723" i="12"/>
  <c r="F1723" i="12"/>
  <c r="E1723" i="12"/>
  <c r="D1723" i="12"/>
  <c r="C1723" i="12"/>
  <c r="G1722" i="12"/>
  <c r="F1722" i="12"/>
  <c r="E1722" i="12"/>
  <c r="D1722" i="12"/>
  <c r="C1722" i="12"/>
  <c r="G1721" i="12"/>
  <c r="F1721" i="12"/>
  <c r="E1721" i="12"/>
  <c r="D1721" i="12"/>
  <c r="C1721" i="12"/>
  <c r="G1720" i="12"/>
  <c r="F1720" i="12"/>
  <c r="E1720" i="12"/>
  <c r="D1720" i="12"/>
  <c r="C1720" i="12"/>
  <c r="G1719" i="12"/>
  <c r="F1719" i="12"/>
  <c r="E1719" i="12"/>
  <c r="D1719" i="12"/>
  <c r="C1719" i="12"/>
  <c r="G1718" i="12"/>
  <c r="F1718" i="12"/>
  <c r="E1718" i="12"/>
  <c r="D1718" i="12"/>
  <c r="C1718" i="12"/>
  <c r="G1717" i="12"/>
  <c r="F1717" i="12"/>
  <c r="E1717" i="12"/>
  <c r="D1717" i="12"/>
  <c r="C1717" i="12"/>
  <c r="G1716" i="12"/>
  <c r="F1716" i="12"/>
  <c r="E1716" i="12"/>
  <c r="D1716" i="12"/>
  <c r="C1716" i="12"/>
  <c r="G1715" i="12"/>
  <c r="F1715" i="12"/>
  <c r="E1715" i="12"/>
  <c r="D1715" i="12"/>
  <c r="C1715" i="12"/>
  <c r="G1714" i="12"/>
  <c r="D1714" i="12"/>
  <c r="C1714" i="12"/>
  <c r="G1713" i="12"/>
  <c r="F1713" i="12"/>
  <c r="E1713" i="12"/>
  <c r="D1713" i="12"/>
  <c r="C1713" i="12"/>
  <c r="G1712" i="12"/>
  <c r="F1712" i="12"/>
  <c r="E1712" i="12"/>
  <c r="D1712" i="12"/>
  <c r="C1712" i="12"/>
  <c r="G1711" i="12"/>
  <c r="F1711" i="12"/>
  <c r="E1711" i="12"/>
  <c r="D1711" i="12"/>
  <c r="C1711" i="12"/>
  <c r="G1710" i="12"/>
  <c r="F1710" i="12"/>
  <c r="E1710" i="12"/>
  <c r="D1710" i="12"/>
  <c r="C1710" i="12"/>
  <c r="G1709" i="12"/>
  <c r="F1709" i="12"/>
  <c r="E1709" i="12"/>
  <c r="D1709" i="12"/>
  <c r="C1709" i="12"/>
  <c r="G1708" i="12"/>
  <c r="F1708" i="12"/>
  <c r="E1708" i="12"/>
  <c r="D1708" i="12"/>
  <c r="C1708" i="12"/>
  <c r="G1707" i="12"/>
  <c r="F1707" i="12"/>
  <c r="E1707" i="12"/>
  <c r="D1707" i="12"/>
  <c r="C1707" i="12"/>
  <c r="G1706" i="12"/>
  <c r="F1706" i="12"/>
  <c r="E1706" i="12"/>
  <c r="D1706" i="12"/>
  <c r="C1706" i="12"/>
  <c r="G1705" i="12"/>
  <c r="F1705" i="12"/>
  <c r="E1705" i="12"/>
  <c r="D1705" i="12"/>
  <c r="C1705" i="12"/>
  <c r="G1704" i="12"/>
  <c r="F1704" i="12"/>
  <c r="E1704" i="12"/>
  <c r="D1704" i="12"/>
  <c r="C1704" i="12"/>
  <c r="G1703" i="12"/>
  <c r="F1703" i="12"/>
  <c r="E1703" i="12"/>
  <c r="D1703" i="12"/>
  <c r="C1703" i="12"/>
  <c r="G1702" i="12"/>
  <c r="F1702" i="12"/>
  <c r="E1702" i="12"/>
  <c r="D1702" i="12"/>
  <c r="C1702" i="12"/>
  <c r="G1701" i="12"/>
  <c r="F1701" i="12"/>
  <c r="E1701" i="12"/>
  <c r="D1701" i="12"/>
  <c r="C1701" i="12"/>
  <c r="G1700" i="12"/>
  <c r="F1700" i="12"/>
  <c r="E1700" i="12"/>
  <c r="D1700" i="12"/>
  <c r="C1700" i="12"/>
  <c r="G1699" i="12"/>
  <c r="F1699" i="12"/>
  <c r="E1699" i="12"/>
  <c r="D1699" i="12"/>
  <c r="C1699" i="12"/>
  <c r="G1698" i="12"/>
  <c r="F1698" i="12"/>
  <c r="E1698" i="12"/>
  <c r="D1698" i="12"/>
  <c r="C1698" i="12"/>
  <c r="G1697" i="12"/>
  <c r="F1697" i="12"/>
  <c r="E1697" i="12"/>
  <c r="D1697" i="12"/>
  <c r="C1697" i="12"/>
  <c r="G1696" i="12"/>
  <c r="F1696" i="12"/>
  <c r="D1696" i="12"/>
  <c r="C1696" i="12"/>
  <c r="G1695" i="12"/>
  <c r="F1695" i="12"/>
  <c r="E1695" i="12"/>
  <c r="D1695" i="12"/>
  <c r="C1695" i="12"/>
  <c r="G1694" i="12"/>
  <c r="F1694" i="12"/>
  <c r="E1694" i="12"/>
  <c r="D1694" i="12"/>
  <c r="C1694" i="12"/>
  <c r="G1693" i="12"/>
  <c r="F1693" i="12"/>
  <c r="E1693" i="12"/>
  <c r="D1693" i="12"/>
  <c r="C1693" i="12"/>
  <c r="G1692" i="12"/>
  <c r="F1692" i="12"/>
  <c r="E1692" i="12"/>
  <c r="D1692" i="12"/>
  <c r="C1692" i="12"/>
  <c r="G1691" i="12"/>
  <c r="F1691" i="12"/>
  <c r="E1691" i="12"/>
  <c r="D1691" i="12"/>
  <c r="C1691" i="12"/>
  <c r="G1690" i="12"/>
  <c r="F1690" i="12"/>
  <c r="E1690" i="12"/>
  <c r="D1690" i="12"/>
  <c r="C1690" i="12"/>
  <c r="G1689" i="12"/>
  <c r="F1689" i="12"/>
  <c r="E1689" i="12"/>
  <c r="D1689" i="12"/>
  <c r="C1689" i="12"/>
  <c r="G1688" i="12"/>
  <c r="F1688" i="12"/>
  <c r="E1688" i="12"/>
  <c r="D1688" i="12"/>
  <c r="C1688" i="12"/>
  <c r="G1687" i="12"/>
  <c r="F1687" i="12"/>
  <c r="E1687" i="12"/>
  <c r="D1687" i="12"/>
  <c r="C1687" i="12"/>
  <c r="G1686" i="12"/>
  <c r="F1686" i="12"/>
  <c r="E1686" i="12"/>
  <c r="D1686" i="12"/>
  <c r="C1686" i="12"/>
  <c r="G1685" i="12"/>
  <c r="F1685" i="12"/>
  <c r="E1685" i="12"/>
  <c r="D1685" i="12"/>
  <c r="C1685" i="12"/>
  <c r="G1684" i="12"/>
  <c r="F1684" i="12"/>
  <c r="E1684" i="12"/>
  <c r="D1684" i="12"/>
  <c r="C1684" i="12"/>
  <c r="G1683" i="12"/>
  <c r="F1683" i="12"/>
  <c r="D1683" i="12"/>
  <c r="C1683" i="12"/>
  <c r="G1682" i="12"/>
  <c r="F1682" i="12"/>
  <c r="E1682" i="12"/>
  <c r="D1682" i="12"/>
  <c r="C1682" i="12"/>
  <c r="G1681" i="12"/>
  <c r="F1681" i="12"/>
  <c r="E1681" i="12"/>
  <c r="D1681" i="12"/>
  <c r="C1681" i="12"/>
  <c r="G1680" i="12"/>
  <c r="F1680" i="12"/>
  <c r="E1680" i="12"/>
  <c r="D1680" i="12"/>
  <c r="C1680" i="12"/>
  <c r="G1679" i="12"/>
  <c r="F1679" i="12"/>
  <c r="E1679" i="12"/>
  <c r="D1679" i="12"/>
  <c r="C1679" i="12"/>
  <c r="G1678" i="12"/>
  <c r="F1678" i="12"/>
  <c r="E1678" i="12"/>
  <c r="D1678" i="12"/>
  <c r="C1678" i="12"/>
  <c r="G1677" i="12"/>
  <c r="F1677" i="12"/>
  <c r="E1677" i="12"/>
  <c r="D1677" i="12"/>
  <c r="C1677" i="12"/>
  <c r="G1676" i="12"/>
  <c r="F1676" i="12"/>
  <c r="E1676" i="12"/>
  <c r="D1676" i="12"/>
  <c r="C1676" i="12"/>
  <c r="G1675" i="12"/>
  <c r="F1675" i="12"/>
  <c r="E1675" i="12"/>
  <c r="D1675" i="12"/>
  <c r="C1675" i="12"/>
  <c r="G1674" i="12"/>
  <c r="F1674" i="12"/>
  <c r="E1674" i="12"/>
  <c r="D1674" i="12"/>
  <c r="C1674" i="12"/>
  <c r="G1673" i="12"/>
  <c r="F1673" i="12"/>
  <c r="E1673" i="12"/>
  <c r="D1673" i="12"/>
  <c r="C1673" i="12"/>
  <c r="G1672" i="12"/>
  <c r="F1672" i="12"/>
  <c r="E1672" i="12"/>
  <c r="D1672" i="12"/>
  <c r="C1672" i="12"/>
  <c r="G1671" i="12"/>
  <c r="F1671" i="12"/>
  <c r="E1671" i="12"/>
  <c r="D1671" i="12"/>
  <c r="C1671" i="12"/>
  <c r="G1670" i="12"/>
  <c r="F1670" i="12"/>
  <c r="E1670" i="12"/>
  <c r="D1670" i="12"/>
  <c r="C1670" i="12"/>
  <c r="G1669" i="12"/>
  <c r="F1669" i="12"/>
  <c r="E1669" i="12"/>
  <c r="C1669" i="12"/>
  <c r="G1668" i="12"/>
  <c r="F1668" i="12"/>
  <c r="E1668" i="12"/>
  <c r="D1668" i="12"/>
  <c r="C1668" i="12"/>
  <c r="G1667" i="12"/>
  <c r="F1667" i="12"/>
  <c r="E1667" i="12"/>
  <c r="D1667" i="12"/>
  <c r="C1667" i="12"/>
  <c r="G1666" i="12"/>
  <c r="F1666" i="12"/>
  <c r="E1666" i="12"/>
  <c r="D1666" i="12"/>
  <c r="C1666" i="12"/>
  <c r="G1665" i="12"/>
  <c r="F1665" i="12"/>
  <c r="E1665" i="12"/>
  <c r="D1665" i="12"/>
  <c r="C1665" i="12"/>
  <c r="G1664" i="12"/>
  <c r="F1664" i="12"/>
  <c r="E1664" i="12"/>
  <c r="D1664" i="12"/>
  <c r="C1664" i="12"/>
  <c r="G1663" i="12"/>
  <c r="F1663" i="12"/>
  <c r="E1663" i="12"/>
  <c r="D1663" i="12"/>
  <c r="C1663" i="12"/>
  <c r="G1662" i="12"/>
  <c r="F1662" i="12"/>
  <c r="E1662" i="12"/>
  <c r="D1662" i="12"/>
  <c r="C1662" i="12"/>
  <c r="G1661" i="12"/>
  <c r="F1661" i="12"/>
  <c r="E1661" i="12"/>
  <c r="D1661" i="12"/>
  <c r="C1661" i="12"/>
  <c r="G1660" i="12"/>
  <c r="F1660" i="12"/>
  <c r="E1660" i="12"/>
  <c r="D1660" i="12"/>
  <c r="C1660" i="12"/>
  <c r="G1659" i="12"/>
  <c r="F1659" i="12"/>
  <c r="E1659" i="12"/>
  <c r="D1659" i="12"/>
  <c r="C1659" i="12"/>
  <c r="G1658" i="12"/>
  <c r="F1658" i="12"/>
  <c r="E1658" i="12"/>
  <c r="D1658" i="12"/>
  <c r="C1658" i="12"/>
  <c r="G1657" i="12"/>
  <c r="F1657" i="12"/>
  <c r="E1657" i="12"/>
  <c r="D1657" i="12"/>
  <c r="C1657" i="12"/>
  <c r="G1656" i="12"/>
  <c r="D1656" i="12"/>
  <c r="C1656" i="12"/>
  <c r="G1655" i="12"/>
  <c r="F1655" i="12"/>
  <c r="E1655" i="12"/>
  <c r="D1655" i="12"/>
  <c r="C1655" i="12"/>
  <c r="G1654" i="12"/>
  <c r="F1654" i="12"/>
  <c r="E1654" i="12"/>
  <c r="D1654" i="12"/>
  <c r="C1654" i="12"/>
  <c r="G1653" i="12"/>
  <c r="F1653" i="12"/>
  <c r="E1653" i="12"/>
  <c r="D1653" i="12"/>
  <c r="C1653" i="12"/>
  <c r="G1652" i="12"/>
  <c r="F1652" i="12"/>
  <c r="E1652" i="12"/>
  <c r="D1652" i="12"/>
  <c r="C1652" i="12"/>
  <c r="G1651" i="12"/>
  <c r="F1651" i="12"/>
  <c r="E1651" i="12"/>
  <c r="D1651" i="12"/>
  <c r="C1651" i="12"/>
  <c r="G1650" i="12"/>
  <c r="F1650" i="12"/>
  <c r="E1650" i="12"/>
  <c r="D1650" i="12"/>
  <c r="C1650" i="12"/>
  <c r="G1649" i="12"/>
  <c r="F1649" i="12"/>
  <c r="E1649" i="12"/>
  <c r="D1649" i="12"/>
  <c r="C1649" i="12"/>
  <c r="G1648" i="12"/>
  <c r="F1648" i="12"/>
  <c r="E1648" i="12"/>
  <c r="D1648" i="12"/>
  <c r="C1648" i="12"/>
  <c r="G1647" i="12"/>
  <c r="F1647" i="12"/>
  <c r="E1647" i="12"/>
  <c r="D1647" i="12"/>
  <c r="C1647" i="12"/>
  <c r="G1646" i="12"/>
  <c r="F1646" i="12"/>
  <c r="E1646" i="12"/>
  <c r="D1646" i="12"/>
  <c r="C1646" i="12"/>
  <c r="G1645" i="12"/>
  <c r="F1645" i="12"/>
  <c r="E1645" i="12"/>
  <c r="D1645" i="12"/>
  <c r="C1645" i="12"/>
  <c r="G1644" i="12"/>
  <c r="F1644" i="12"/>
  <c r="E1644" i="12"/>
  <c r="D1644" i="12"/>
  <c r="C1644" i="12"/>
  <c r="G1643" i="12"/>
  <c r="F1643" i="12"/>
  <c r="E1643" i="12"/>
  <c r="D1643" i="12"/>
  <c r="C1643" i="12"/>
  <c r="G1642" i="12"/>
  <c r="F1642" i="12"/>
  <c r="E1642" i="12"/>
  <c r="D1642" i="12"/>
  <c r="C1642" i="12"/>
  <c r="G1641" i="12"/>
  <c r="F1641" i="12"/>
  <c r="E1641" i="12"/>
  <c r="D1641" i="12"/>
  <c r="C1641" i="12"/>
  <c r="G1640" i="12"/>
  <c r="F1640" i="12"/>
  <c r="E1640" i="12"/>
  <c r="D1640" i="12"/>
  <c r="C1640" i="12"/>
  <c r="G1639" i="12"/>
  <c r="F1639" i="12"/>
  <c r="E1639" i="12"/>
  <c r="D1639" i="12"/>
  <c r="C1639" i="12"/>
  <c r="G1638" i="12"/>
  <c r="F1638" i="12"/>
  <c r="E1638" i="12"/>
  <c r="D1638" i="12"/>
  <c r="C1638" i="12"/>
  <c r="G1637" i="12"/>
  <c r="F1637" i="12"/>
  <c r="E1637" i="12"/>
  <c r="D1637" i="12"/>
  <c r="C1637" i="12"/>
  <c r="G1636" i="12"/>
  <c r="F1636" i="12"/>
  <c r="E1636" i="12"/>
  <c r="D1636" i="12"/>
  <c r="C1636" i="12"/>
  <c r="G1635" i="12"/>
  <c r="E1635" i="12"/>
  <c r="D1635" i="12"/>
  <c r="C1635" i="12"/>
  <c r="G1634" i="12"/>
  <c r="F1634" i="12"/>
  <c r="E1634" i="12"/>
  <c r="D1634" i="12"/>
  <c r="C1634" i="12"/>
  <c r="G1633" i="12"/>
  <c r="F1633" i="12"/>
  <c r="E1633" i="12"/>
  <c r="D1633" i="12"/>
  <c r="C1633" i="12"/>
  <c r="G1632" i="12"/>
  <c r="F1632" i="12"/>
  <c r="E1632" i="12"/>
  <c r="D1632" i="12"/>
  <c r="C1632" i="12"/>
  <c r="G1631" i="12"/>
  <c r="F1631" i="12"/>
  <c r="E1631" i="12"/>
  <c r="D1631" i="12"/>
  <c r="C1631" i="12"/>
  <c r="G1630" i="12"/>
  <c r="F1630" i="12"/>
  <c r="E1630" i="12"/>
  <c r="D1630" i="12"/>
  <c r="C1630" i="12"/>
  <c r="G1629" i="12"/>
  <c r="F1629" i="12"/>
  <c r="E1629" i="12"/>
  <c r="D1629" i="12"/>
  <c r="C1629" i="12"/>
  <c r="G1628" i="12"/>
  <c r="F1628" i="12"/>
  <c r="E1628" i="12"/>
  <c r="D1628" i="12"/>
  <c r="C1628" i="12"/>
  <c r="G1627" i="12"/>
  <c r="F1627" i="12"/>
  <c r="E1627" i="12"/>
  <c r="D1627" i="12"/>
  <c r="C1627" i="12"/>
  <c r="G1626" i="12"/>
  <c r="F1626" i="12"/>
  <c r="E1626" i="12"/>
  <c r="D1626" i="12"/>
  <c r="C1626" i="12"/>
  <c r="G1625" i="12"/>
  <c r="F1625" i="12"/>
  <c r="E1625" i="12"/>
  <c r="D1625" i="12"/>
  <c r="C1625" i="12"/>
  <c r="G1624" i="12"/>
  <c r="F1624" i="12"/>
  <c r="E1624" i="12"/>
  <c r="D1624" i="12"/>
  <c r="C1624" i="12"/>
  <c r="G1623" i="12"/>
  <c r="F1623" i="12"/>
  <c r="E1623" i="12"/>
  <c r="D1623" i="12"/>
  <c r="C1623" i="12"/>
  <c r="G1622" i="12"/>
  <c r="F1622" i="12"/>
  <c r="E1622" i="12"/>
  <c r="D1622" i="12"/>
  <c r="C1622" i="12"/>
  <c r="G1621" i="12"/>
  <c r="F1621" i="12"/>
  <c r="E1621" i="12"/>
  <c r="D1621" i="12"/>
  <c r="C1621" i="12"/>
  <c r="G1620" i="12"/>
  <c r="F1620" i="12"/>
  <c r="E1620" i="12"/>
  <c r="D1620" i="12"/>
  <c r="C1620" i="12"/>
  <c r="G1619" i="12"/>
  <c r="F1619" i="12"/>
  <c r="E1619" i="12"/>
  <c r="D1619" i="12"/>
  <c r="C1619" i="12"/>
  <c r="G1618" i="12"/>
  <c r="F1618" i="12"/>
  <c r="E1618" i="12"/>
  <c r="D1618" i="12"/>
  <c r="C1618" i="12"/>
  <c r="G1617" i="12"/>
  <c r="F1617" i="12"/>
  <c r="E1617" i="12"/>
  <c r="D1617" i="12"/>
  <c r="C1617" i="12"/>
  <c r="G1616" i="12"/>
  <c r="F1616" i="12"/>
  <c r="E1616" i="12"/>
  <c r="D1616" i="12"/>
  <c r="C1616" i="12"/>
  <c r="G1615" i="12"/>
  <c r="F1615" i="12"/>
  <c r="E1615" i="12"/>
  <c r="D1615" i="12"/>
  <c r="C1615" i="12"/>
  <c r="G1614" i="12"/>
  <c r="F1614" i="12"/>
  <c r="E1614" i="12"/>
  <c r="D1614" i="12"/>
  <c r="C1614" i="12"/>
  <c r="G1613" i="12"/>
  <c r="F1613" i="12"/>
  <c r="E1613" i="12"/>
  <c r="D1613" i="12"/>
  <c r="C1613" i="12"/>
  <c r="G1612" i="12"/>
  <c r="F1612" i="12"/>
  <c r="E1612" i="12"/>
  <c r="D1612" i="12"/>
  <c r="C1612" i="12"/>
  <c r="G1611" i="12"/>
  <c r="F1611" i="12"/>
  <c r="E1611" i="12"/>
  <c r="D1611" i="12"/>
  <c r="C1611" i="12"/>
  <c r="G1610" i="12"/>
  <c r="F1610" i="12"/>
  <c r="E1610" i="12"/>
  <c r="D1610" i="12"/>
  <c r="C1610" i="12"/>
  <c r="G1609" i="12"/>
  <c r="F1609" i="12"/>
  <c r="E1609" i="12"/>
  <c r="D1609" i="12"/>
  <c r="C1609" i="12"/>
  <c r="G1608" i="12"/>
  <c r="F1608" i="12"/>
  <c r="E1608" i="12"/>
  <c r="D1608" i="12"/>
  <c r="C1608" i="12"/>
  <c r="G1607" i="12"/>
  <c r="F1607" i="12"/>
  <c r="E1607" i="12"/>
  <c r="D1607" i="12"/>
  <c r="C1607" i="12"/>
  <c r="G1606" i="12"/>
  <c r="F1606" i="12"/>
  <c r="E1606" i="12"/>
  <c r="D1606" i="12"/>
  <c r="C1606" i="12"/>
  <c r="G1605" i="12"/>
  <c r="F1605" i="12"/>
  <c r="E1605" i="12"/>
  <c r="D1605" i="12"/>
  <c r="C1605" i="12"/>
  <c r="G1604" i="12"/>
  <c r="F1604" i="12"/>
  <c r="D1604" i="12"/>
  <c r="C1604" i="12"/>
  <c r="G1603" i="12"/>
  <c r="F1603" i="12"/>
  <c r="E1603" i="12"/>
  <c r="D1603" i="12"/>
  <c r="C1603" i="12"/>
  <c r="G1602" i="12"/>
  <c r="F1602" i="12"/>
  <c r="E1602" i="12"/>
  <c r="D1602" i="12"/>
  <c r="C1602" i="12"/>
  <c r="G1601" i="12"/>
  <c r="F1601" i="12"/>
  <c r="E1601" i="12"/>
  <c r="D1601" i="12"/>
  <c r="C1601" i="12"/>
  <c r="G1600" i="12"/>
  <c r="F1600" i="12"/>
  <c r="E1600" i="12"/>
  <c r="D1600" i="12"/>
  <c r="C1600" i="12"/>
  <c r="G1599" i="12"/>
  <c r="F1599" i="12"/>
  <c r="E1599" i="12"/>
  <c r="D1599" i="12"/>
  <c r="C1599" i="12"/>
  <c r="G1598" i="12"/>
  <c r="F1598" i="12"/>
  <c r="E1598" i="12"/>
  <c r="D1598" i="12"/>
  <c r="C1598" i="12"/>
  <c r="G1597" i="12"/>
  <c r="F1597" i="12"/>
  <c r="E1597" i="12"/>
  <c r="D1597" i="12"/>
  <c r="C1597" i="12"/>
  <c r="G1596" i="12"/>
  <c r="F1596" i="12"/>
  <c r="E1596" i="12"/>
  <c r="D1596" i="12"/>
  <c r="C1596" i="12"/>
  <c r="G1595" i="12"/>
  <c r="F1595" i="12"/>
  <c r="E1595" i="12"/>
  <c r="D1595" i="12"/>
  <c r="C1595" i="12"/>
  <c r="G1594" i="12"/>
  <c r="F1594" i="12"/>
  <c r="E1594" i="12"/>
  <c r="D1594" i="12"/>
  <c r="C1594" i="12"/>
  <c r="G1593" i="12"/>
  <c r="F1593" i="12"/>
  <c r="E1593" i="12"/>
  <c r="D1593" i="12"/>
  <c r="C1593" i="12"/>
  <c r="G1592" i="12"/>
  <c r="F1592" i="12"/>
  <c r="E1592" i="12"/>
  <c r="D1592" i="12"/>
  <c r="C1592" i="12"/>
  <c r="G1591" i="12"/>
  <c r="F1591" i="12"/>
  <c r="E1591" i="12"/>
  <c r="D1591" i="12"/>
  <c r="C1591" i="12"/>
  <c r="G1590" i="12"/>
  <c r="F1590" i="12"/>
  <c r="E1590" i="12"/>
  <c r="D1590" i="12"/>
  <c r="C1590" i="12"/>
  <c r="G1589" i="12"/>
  <c r="F1589" i="12"/>
  <c r="E1589" i="12"/>
  <c r="D1589" i="12"/>
  <c r="C1589" i="12"/>
  <c r="G1588" i="12"/>
  <c r="F1588" i="12"/>
  <c r="E1588" i="12"/>
  <c r="D1588" i="12"/>
  <c r="C1588" i="12"/>
  <c r="G1587" i="12"/>
  <c r="F1587" i="12"/>
  <c r="E1587" i="12"/>
  <c r="D1587" i="12"/>
  <c r="C1587" i="12"/>
  <c r="G1586" i="12"/>
  <c r="F1586" i="12"/>
  <c r="E1586" i="12"/>
  <c r="D1586" i="12"/>
  <c r="C1586" i="12"/>
  <c r="G1585" i="12"/>
  <c r="F1585" i="12"/>
  <c r="D1585" i="12"/>
  <c r="C1585" i="12"/>
  <c r="G1584" i="12"/>
  <c r="F1584" i="12"/>
  <c r="E1584" i="12"/>
  <c r="D1584" i="12"/>
  <c r="C1584" i="12"/>
  <c r="G1583" i="12"/>
  <c r="F1583" i="12"/>
  <c r="E1583" i="12"/>
  <c r="D1583" i="12"/>
  <c r="C1583" i="12"/>
  <c r="G1582" i="12"/>
  <c r="F1582" i="12"/>
  <c r="E1582" i="12"/>
  <c r="D1582" i="12"/>
  <c r="C1582" i="12"/>
  <c r="G1581" i="12"/>
  <c r="F1581" i="12"/>
  <c r="E1581" i="12"/>
  <c r="D1581" i="12"/>
  <c r="C1581" i="12"/>
  <c r="G1580" i="12"/>
  <c r="F1580" i="12"/>
  <c r="E1580" i="12"/>
  <c r="D1580" i="12"/>
  <c r="C1580" i="12"/>
  <c r="G1579" i="12"/>
  <c r="F1579" i="12"/>
  <c r="E1579" i="12"/>
  <c r="D1579" i="12"/>
  <c r="C1579" i="12"/>
  <c r="G1578" i="12"/>
  <c r="F1578" i="12"/>
  <c r="E1578" i="12"/>
  <c r="C1578" i="12"/>
  <c r="G1577" i="12"/>
  <c r="F1577" i="12"/>
  <c r="E1577" i="12"/>
  <c r="D1577" i="12"/>
  <c r="C1577" i="12"/>
  <c r="G1576" i="12"/>
  <c r="F1576" i="12"/>
  <c r="E1576" i="12"/>
  <c r="D1576" i="12"/>
  <c r="C1576" i="12"/>
  <c r="G1575" i="12"/>
  <c r="F1575" i="12"/>
  <c r="E1575" i="12"/>
  <c r="D1575" i="12"/>
  <c r="C1575" i="12"/>
  <c r="G1574" i="12"/>
  <c r="F1574" i="12"/>
  <c r="E1574" i="12"/>
  <c r="D1574" i="12"/>
  <c r="C1574" i="12"/>
  <c r="G1573" i="12"/>
  <c r="F1573" i="12"/>
  <c r="E1573" i="12"/>
  <c r="D1573" i="12"/>
  <c r="C1573" i="12"/>
  <c r="G1572" i="12"/>
  <c r="F1572" i="12"/>
  <c r="E1572" i="12"/>
  <c r="D1572" i="12"/>
  <c r="C1572" i="12"/>
  <c r="G1571" i="12"/>
  <c r="F1571" i="12"/>
  <c r="E1571" i="12"/>
  <c r="D1571" i="12"/>
  <c r="C1571" i="12"/>
  <c r="G1570" i="12"/>
  <c r="F1570" i="12"/>
  <c r="E1570" i="12"/>
  <c r="D1570" i="12"/>
  <c r="C1570" i="12"/>
  <c r="G1569" i="12"/>
  <c r="F1569" i="12"/>
  <c r="E1569" i="12"/>
  <c r="D1569" i="12"/>
  <c r="C1569" i="12"/>
  <c r="G1568" i="12"/>
  <c r="F1568" i="12"/>
  <c r="E1568" i="12"/>
  <c r="D1568" i="12"/>
  <c r="C1568" i="12"/>
  <c r="G1567" i="12"/>
  <c r="F1567" i="12"/>
  <c r="E1567" i="12"/>
  <c r="D1567" i="12"/>
  <c r="C1567" i="12"/>
  <c r="G1566" i="12"/>
  <c r="F1566" i="12"/>
  <c r="E1566" i="12"/>
  <c r="D1566" i="12"/>
  <c r="C1566" i="12"/>
  <c r="G1565" i="12"/>
  <c r="F1565" i="12"/>
  <c r="E1565" i="12"/>
  <c r="D1565" i="12"/>
  <c r="C1565" i="12"/>
  <c r="G1564" i="12"/>
  <c r="E1564" i="12"/>
  <c r="D1564" i="12"/>
  <c r="C1564" i="12"/>
  <c r="G1563" i="12"/>
  <c r="F1563" i="12"/>
  <c r="E1563" i="12"/>
  <c r="D1563" i="12"/>
  <c r="C1563" i="12"/>
  <c r="G1562" i="12"/>
  <c r="F1562" i="12"/>
  <c r="E1562" i="12"/>
  <c r="D1562" i="12"/>
  <c r="C1562" i="12"/>
  <c r="G1561" i="12"/>
  <c r="F1561" i="12"/>
  <c r="E1561" i="12"/>
  <c r="D1561" i="12"/>
  <c r="C1561" i="12"/>
  <c r="G1560" i="12"/>
  <c r="F1560" i="12"/>
  <c r="E1560" i="12"/>
  <c r="D1560" i="12"/>
  <c r="C1560" i="12"/>
  <c r="G1559" i="12"/>
  <c r="F1559" i="12"/>
  <c r="E1559" i="12"/>
  <c r="D1559" i="12"/>
  <c r="C1559" i="12"/>
  <c r="G1558" i="12"/>
  <c r="F1558" i="12"/>
  <c r="E1558" i="12"/>
  <c r="D1558" i="12"/>
  <c r="C1558" i="12"/>
  <c r="G1557" i="12"/>
  <c r="F1557" i="12"/>
  <c r="E1557" i="12"/>
  <c r="D1557" i="12"/>
  <c r="C1557" i="12"/>
  <c r="G1556" i="12"/>
  <c r="F1556" i="12"/>
  <c r="E1556" i="12"/>
  <c r="D1556" i="12"/>
  <c r="C1556" i="12"/>
  <c r="G1555" i="12"/>
  <c r="F1555" i="12"/>
  <c r="E1555" i="12"/>
  <c r="D1555" i="12"/>
  <c r="C1555" i="12"/>
  <c r="G1554" i="12"/>
  <c r="F1554" i="12"/>
  <c r="E1554" i="12"/>
  <c r="D1554" i="12"/>
  <c r="C1554" i="12"/>
  <c r="G1553" i="12"/>
  <c r="F1553" i="12"/>
  <c r="E1553" i="12"/>
  <c r="D1553" i="12"/>
  <c r="C1553" i="12"/>
  <c r="G1552" i="12"/>
  <c r="F1552" i="12"/>
  <c r="E1552" i="12"/>
  <c r="D1552" i="12"/>
  <c r="C1552" i="12"/>
  <c r="G1551" i="12"/>
  <c r="E1551" i="12"/>
  <c r="D1551" i="12"/>
  <c r="C1551" i="12"/>
  <c r="G1550" i="12"/>
  <c r="H1550" i="12" s="1"/>
  <c r="C1550" i="12"/>
  <c r="G1549" i="12"/>
  <c r="F1549" i="12"/>
  <c r="E1549" i="12"/>
  <c r="D1549" i="12"/>
  <c r="C1549" i="12"/>
  <c r="G1548" i="12"/>
  <c r="F1548" i="12"/>
  <c r="E1548" i="12"/>
  <c r="D1548" i="12"/>
  <c r="C1548" i="12"/>
  <c r="G1547" i="12"/>
  <c r="F1547" i="12"/>
  <c r="E1547" i="12"/>
  <c r="D1547" i="12"/>
  <c r="C1547" i="12"/>
  <c r="G1546" i="12"/>
  <c r="F1546" i="12"/>
  <c r="E1546" i="12"/>
  <c r="D1546" i="12"/>
  <c r="C1546" i="12"/>
  <c r="G1545" i="12"/>
  <c r="F1545" i="12"/>
  <c r="E1545" i="12"/>
  <c r="D1545" i="12"/>
  <c r="C1545" i="12"/>
  <c r="G1544" i="12"/>
  <c r="F1544" i="12"/>
  <c r="E1544" i="12"/>
  <c r="D1544" i="12"/>
  <c r="C1544" i="12"/>
  <c r="G1543" i="12"/>
  <c r="F1543" i="12"/>
  <c r="E1543" i="12"/>
  <c r="D1543" i="12"/>
  <c r="C1543" i="12"/>
  <c r="G1542" i="12"/>
  <c r="F1542" i="12"/>
  <c r="E1542" i="12"/>
  <c r="D1542" i="12"/>
  <c r="C1542" i="12"/>
  <c r="G1541" i="12"/>
  <c r="F1541" i="12"/>
  <c r="E1541" i="12"/>
  <c r="D1541" i="12"/>
  <c r="C1541" i="12"/>
  <c r="G1540" i="12"/>
  <c r="F1540" i="12"/>
  <c r="E1540" i="12"/>
  <c r="D1540" i="12"/>
  <c r="C1540" i="12"/>
  <c r="G1539" i="12"/>
  <c r="F1539" i="12"/>
  <c r="E1539" i="12"/>
  <c r="D1539" i="12"/>
  <c r="C1539" i="12"/>
  <c r="G1538" i="12"/>
  <c r="F1538" i="12"/>
  <c r="E1538" i="12"/>
  <c r="D1538" i="12"/>
  <c r="C1538" i="12"/>
  <c r="G1537" i="12"/>
  <c r="F1537" i="12"/>
  <c r="E1537" i="12"/>
  <c r="D1537" i="12"/>
  <c r="C1537" i="12"/>
  <c r="G1536" i="12"/>
  <c r="F1536" i="12"/>
  <c r="C1536" i="12"/>
  <c r="G1535" i="12"/>
  <c r="F1535" i="12"/>
  <c r="E1535" i="12"/>
  <c r="D1535" i="12"/>
  <c r="C1535" i="12"/>
  <c r="G1534" i="12"/>
  <c r="F1534" i="12"/>
  <c r="E1534" i="12"/>
  <c r="D1534" i="12"/>
  <c r="C1534" i="12"/>
  <c r="G1533" i="12"/>
  <c r="H1533" i="12" s="1"/>
  <c r="C1533" i="12"/>
  <c r="G1532" i="12"/>
  <c r="E1532" i="12"/>
  <c r="D1532" i="12"/>
  <c r="C1532" i="12"/>
  <c r="G1531" i="12"/>
  <c r="F1531" i="12"/>
  <c r="E1531" i="12"/>
  <c r="D1531" i="12"/>
  <c r="C1531" i="12"/>
  <c r="G1530" i="12"/>
  <c r="F1530" i="12"/>
  <c r="E1530" i="12"/>
  <c r="D1530" i="12"/>
  <c r="C1530" i="12"/>
  <c r="G1529" i="12"/>
  <c r="F1529" i="12"/>
  <c r="E1529" i="12"/>
  <c r="D1529" i="12"/>
  <c r="C1529" i="12"/>
  <c r="G1528" i="12"/>
  <c r="F1528" i="12"/>
  <c r="E1528" i="12"/>
  <c r="D1528" i="12"/>
  <c r="C1528" i="12"/>
  <c r="G1527" i="12"/>
  <c r="F1527" i="12"/>
  <c r="E1527" i="12"/>
  <c r="D1527" i="12"/>
  <c r="C1527" i="12"/>
  <c r="G1526" i="12"/>
  <c r="F1526" i="12"/>
  <c r="E1526" i="12"/>
  <c r="D1526" i="12"/>
  <c r="C1526" i="12"/>
  <c r="G1525" i="12"/>
  <c r="F1525" i="12"/>
  <c r="E1525" i="12"/>
  <c r="D1525" i="12"/>
  <c r="C1525" i="12"/>
  <c r="G1524" i="12"/>
  <c r="F1524" i="12"/>
  <c r="E1524" i="12"/>
  <c r="D1524" i="12"/>
  <c r="C1524" i="12"/>
  <c r="G1523" i="12"/>
  <c r="F1523" i="12"/>
  <c r="E1523" i="12"/>
  <c r="D1523" i="12"/>
  <c r="C1523" i="12"/>
  <c r="G1522" i="12"/>
  <c r="F1522" i="12"/>
  <c r="E1522" i="12"/>
  <c r="D1522" i="12"/>
  <c r="C1522" i="12"/>
  <c r="G1521" i="12"/>
  <c r="F1521" i="12"/>
  <c r="E1521" i="12"/>
  <c r="D1521" i="12"/>
  <c r="C1521" i="12"/>
  <c r="G1520" i="12"/>
  <c r="F1520" i="12"/>
  <c r="E1520" i="12"/>
  <c r="D1520" i="12"/>
  <c r="C1520" i="12"/>
  <c r="G1519" i="12"/>
  <c r="F1519" i="12"/>
  <c r="E1519" i="12"/>
  <c r="D1519" i="12"/>
  <c r="C1519" i="12"/>
  <c r="G1518" i="12"/>
  <c r="F1518" i="12"/>
  <c r="E1518" i="12"/>
  <c r="D1518" i="12"/>
  <c r="C1518" i="12"/>
  <c r="G1517" i="12"/>
  <c r="F1517" i="12"/>
  <c r="E1517" i="12"/>
  <c r="D1517" i="12"/>
  <c r="C1517" i="12"/>
  <c r="G1516" i="12"/>
  <c r="F1516" i="12"/>
  <c r="E1516" i="12"/>
  <c r="D1516" i="12"/>
  <c r="C1516" i="12"/>
  <c r="G1515" i="12"/>
  <c r="F1515" i="12"/>
  <c r="E1515" i="12"/>
  <c r="D1515" i="12"/>
  <c r="C1515" i="12"/>
  <c r="G1514" i="12"/>
  <c r="F1514" i="12"/>
  <c r="E1514" i="12"/>
  <c r="D1514" i="12"/>
  <c r="C1514" i="12"/>
  <c r="G1513" i="12"/>
  <c r="F1513" i="12"/>
  <c r="E1513" i="12"/>
  <c r="D1513" i="12"/>
  <c r="C1513" i="12"/>
  <c r="G1512" i="12"/>
  <c r="F1512" i="12"/>
  <c r="E1512" i="12"/>
  <c r="D1512" i="12"/>
  <c r="C1512" i="12"/>
  <c r="G1511" i="12"/>
  <c r="F1511" i="12"/>
  <c r="E1511" i="12"/>
  <c r="D1511" i="12"/>
  <c r="C1511" i="12"/>
  <c r="G1510" i="12"/>
  <c r="F1510" i="12"/>
  <c r="E1510" i="12"/>
  <c r="D1510" i="12"/>
  <c r="C1510" i="12"/>
  <c r="G1509" i="12"/>
  <c r="F1509" i="12"/>
  <c r="E1509" i="12"/>
  <c r="D1509" i="12"/>
  <c r="C1509" i="12"/>
  <c r="G1508" i="12"/>
  <c r="F1508" i="12"/>
  <c r="E1508" i="12"/>
  <c r="D1508" i="12"/>
  <c r="C1508" i="12"/>
  <c r="G1507" i="12"/>
  <c r="F1507" i="12"/>
  <c r="E1507" i="12"/>
  <c r="D1507" i="12"/>
  <c r="C1507" i="12"/>
  <c r="G1506" i="12"/>
  <c r="F1506" i="12"/>
  <c r="E1506" i="12"/>
  <c r="D1506" i="12"/>
  <c r="C1506" i="12"/>
  <c r="G1505" i="12"/>
  <c r="F1505" i="12"/>
  <c r="E1505" i="12"/>
  <c r="D1505" i="12"/>
  <c r="C1505" i="12"/>
  <c r="G1504" i="12"/>
  <c r="F1504" i="12"/>
  <c r="E1504" i="12"/>
  <c r="D1504" i="12"/>
  <c r="C1504" i="12"/>
  <c r="G1503" i="12"/>
  <c r="F1503" i="12"/>
  <c r="E1503" i="12"/>
  <c r="D1503" i="12"/>
  <c r="C1503" i="12"/>
  <c r="G1502" i="12"/>
  <c r="F1502" i="12"/>
  <c r="E1502" i="12"/>
  <c r="D1502" i="12"/>
  <c r="C1502" i="12"/>
  <c r="G1501" i="12"/>
  <c r="F1501" i="12"/>
  <c r="E1501" i="12"/>
  <c r="D1501" i="12"/>
  <c r="C1501" i="12"/>
  <c r="G1500" i="12"/>
  <c r="F1500" i="12"/>
  <c r="E1500" i="12"/>
  <c r="D1500" i="12"/>
  <c r="C1500" i="12"/>
  <c r="G1499" i="12"/>
  <c r="F1499" i="12"/>
  <c r="E1499" i="12"/>
  <c r="D1499" i="12"/>
  <c r="C1499" i="12"/>
  <c r="G1498" i="12"/>
  <c r="F1498" i="12"/>
  <c r="E1498" i="12"/>
  <c r="D1498" i="12"/>
  <c r="C1498" i="12"/>
  <c r="G1497" i="12"/>
  <c r="F1497" i="12"/>
  <c r="E1497" i="12"/>
  <c r="D1497" i="12"/>
  <c r="C1497" i="12"/>
  <c r="G1496" i="12"/>
  <c r="F1496" i="12"/>
  <c r="E1496" i="12"/>
  <c r="D1496" i="12"/>
  <c r="C1496" i="12"/>
  <c r="G1495" i="12"/>
  <c r="F1495" i="12"/>
  <c r="E1495" i="12"/>
  <c r="D1495" i="12"/>
  <c r="C1495" i="12"/>
  <c r="G1494" i="12"/>
  <c r="F1494" i="12"/>
  <c r="E1494" i="12"/>
  <c r="D1494" i="12"/>
  <c r="C1494" i="12"/>
  <c r="G1493" i="12"/>
  <c r="F1493" i="12"/>
  <c r="E1493" i="12"/>
  <c r="D1493" i="12"/>
  <c r="C1493" i="12"/>
  <c r="G1492" i="12"/>
  <c r="F1492" i="12"/>
  <c r="E1492" i="12"/>
  <c r="D1492" i="12"/>
  <c r="C1492" i="12"/>
  <c r="G1491" i="12"/>
  <c r="F1491" i="12"/>
  <c r="E1491" i="12"/>
  <c r="D1491" i="12"/>
  <c r="C1491" i="12"/>
  <c r="G1490" i="12"/>
  <c r="F1490" i="12"/>
  <c r="E1490" i="12"/>
  <c r="D1490" i="12"/>
  <c r="C1490" i="12"/>
  <c r="G1489" i="12"/>
  <c r="F1489" i="12"/>
  <c r="E1489" i="12"/>
  <c r="D1489" i="12"/>
  <c r="C1489" i="12"/>
  <c r="G1488" i="12"/>
  <c r="F1488" i="12"/>
  <c r="E1488" i="12"/>
  <c r="D1488" i="12"/>
  <c r="C1488" i="12"/>
  <c r="G1487" i="12"/>
  <c r="F1487" i="12"/>
  <c r="E1487" i="12"/>
  <c r="D1487" i="12"/>
  <c r="C1487" i="12"/>
  <c r="G1486" i="12"/>
  <c r="F1486" i="12"/>
  <c r="E1486" i="12"/>
  <c r="D1486" i="12"/>
  <c r="C1486" i="12"/>
  <c r="G1485" i="12"/>
  <c r="F1485" i="12"/>
  <c r="E1485" i="12"/>
  <c r="D1485" i="12"/>
  <c r="C1485" i="12"/>
  <c r="G1484" i="12"/>
  <c r="F1484" i="12"/>
  <c r="E1484" i="12"/>
  <c r="D1484" i="12"/>
  <c r="C1484" i="12"/>
  <c r="G1483" i="12"/>
  <c r="F1483" i="12"/>
  <c r="E1483" i="12"/>
  <c r="D1483" i="12"/>
  <c r="C1483" i="12"/>
  <c r="G1482" i="12"/>
  <c r="F1482" i="12"/>
  <c r="E1482" i="12"/>
  <c r="D1482" i="12"/>
  <c r="C1482" i="12"/>
  <c r="G1481" i="12"/>
  <c r="F1481" i="12"/>
  <c r="E1481" i="12"/>
  <c r="D1481" i="12"/>
  <c r="C1481" i="12"/>
  <c r="G1480" i="12"/>
  <c r="F1480" i="12"/>
  <c r="E1480" i="12"/>
  <c r="D1480" i="12"/>
  <c r="C1480" i="12"/>
  <c r="G1479" i="12"/>
  <c r="F1479" i="12"/>
  <c r="E1479" i="12"/>
  <c r="D1479" i="12"/>
  <c r="C1479" i="12"/>
  <c r="G1478" i="12"/>
  <c r="F1478" i="12"/>
  <c r="E1478" i="12"/>
  <c r="D1478" i="12"/>
  <c r="C1478" i="12"/>
  <c r="G1477" i="12"/>
  <c r="F1477" i="12"/>
  <c r="E1477" i="12"/>
  <c r="D1477" i="12"/>
  <c r="C1477" i="12"/>
  <c r="G1476" i="12"/>
  <c r="F1476" i="12"/>
  <c r="E1476" i="12"/>
  <c r="D1476" i="12"/>
  <c r="C1476" i="12"/>
  <c r="G1475" i="12"/>
  <c r="F1475" i="12"/>
  <c r="E1475" i="12"/>
  <c r="D1475" i="12"/>
  <c r="C1475" i="12"/>
  <c r="G1474" i="12"/>
  <c r="F1474" i="12"/>
  <c r="E1474" i="12"/>
  <c r="D1474" i="12"/>
  <c r="C1474" i="12"/>
  <c r="G1473" i="12"/>
  <c r="F1473" i="12"/>
  <c r="E1473" i="12"/>
  <c r="D1473" i="12"/>
  <c r="C1473" i="12"/>
  <c r="G1472" i="12"/>
  <c r="F1472" i="12"/>
  <c r="E1472" i="12"/>
  <c r="D1472" i="12"/>
  <c r="C1472" i="12"/>
  <c r="G1471" i="12"/>
  <c r="F1471" i="12"/>
  <c r="E1471" i="12"/>
  <c r="D1471" i="12"/>
  <c r="C1471" i="12"/>
  <c r="G1470" i="12"/>
  <c r="F1470" i="12"/>
  <c r="E1470" i="12"/>
  <c r="D1470" i="12"/>
  <c r="C1470" i="12"/>
  <c r="G1469" i="12"/>
  <c r="F1469" i="12"/>
  <c r="E1469" i="12"/>
  <c r="D1469" i="12"/>
  <c r="C1469" i="12"/>
  <c r="G1468" i="12"/>
  <c r="F1468" i="12"/>
  <c r="E1468" i="12"/>
  <c r="D1468" i="12"/>
  <c r="C1468" i="12"/>
  <c r="G1467" i="12"/>
  <c r="F1467" i="12"/>
  <c r="E1467" i="12"/>
  <c r="D1467" i="12"/>
  <c r="C1467" i="12"/>
  <c r="G1466" i="12"/>
  <c r="F1466" i="12"/>
  <c r="E1466" i="12"/>
  <c r="D1466" i="12"/>
  <c r="C1466" i="12"/>
  <c r="G1465" i="12"/>
  <c r="F1465" i="12"/>
  <c r="E1465" i="12"/>
  <c r="D1465" i="12"/>
  <c r="C1465" i="12"/>
  <c r="G1464" i="12"/>
  <c r="F1464" i="12"/>
  <c r="E1464" i="12"/>
  <c r="D1464" i="12"/>
  <c r="C1464" i="12"/>
  <c r="G1463" i="12"/>
  <c r="F1463" i="12"/>
  <c r="E1463" i="12"/>
  <c r="D1463" i="12"/>
  <c r="C1463" i="12"/>
  <c r="G1462" i="12"/>
  <c r="F1462" i="12"/>
  <c r="E1462" i="12"/>
  <c r="D1462" i="12"/>
  <c r="C1462" i="12"/>
  <c r="G1461" i="12"/>
  <c r="F1461" i="12"/>
  <c r="E1461" i="12"/>
  <c r="D1461" i="12"/>
  <c r="C1461" i="12"/>
  <c r="G1460" i="12"/>
  <c r="F1460" i="12"/>
  <c r="E1460" i="12"/>
  <c r="D1460" i="12"/>
  <c r="C1460" i="12"/>
  <c r="G1459" i="12"/>
  <c r="F1459" i="12"/>
  <c r="E1459" i="12"/>
  <c r="D1459" i="12"/>
  <c r="C1459" i="12"/>
  <c r="G1458" i="12"/>
  <c r="F1458" i="12"/>
  <c r="E1458" i="12"/>
  <c r="D1458" i="12"/>
  <c r="C1458" i="12"/>
  <c r="G1457" i="12"/>
  <c r="F1457" i="12"/>
  <c r="E1457" i="12"/>
  <c r="D1457" i="12"/>
  <c r="C1457" i="12"/>
  <c r="G1456" i="12"/>
  <c r="F1456" i="12"/>
  <c r="E1456" i="12"/>
  <c r="D1456" i="12"/>
  <c r="C1456" i="12"/>
  <c r="G1455" i="12"/>
  <c r="F1455" i="12"/>
  <c r="E1455" i="12"/>
  <c r="D1455" i="12"/>
  <c r="C1455" i="12"/>
  <c r="G1454" i="12"/>
  <c r="F1454" i="12"/>
  <c r="E1454" i="12"/>
  <c r="D1454" i="12"/>
  <c r="C1454" i="12"/>
  <c r="G1453" i="12"/>
  <c r="F1453" i="12"/>
  <c r="E1453" i="12"/>
  <c r="D1453" i="12"/>
  <c r="C1453" i="12"/>
  <c r="G1452" i="12"/>
  <c r="F1452" i="12"/>
  <c r="E1452" i="12"/>
  <c r="D1452" i="12"/>
  <c r="C1452" i="12"/>
  <c r="G1451" i="12"/>
  <c r="F1451" i="12"/>
  <c r="E1451" i="12"/>
  <c r="D1451" i="12"/>
  <c r="C1451" i="12"/>
  <c r="G1450" i="12"/>
  <c r="F1450" i="12"/>
  <c r="E1450" i="12"/>
  <c r="D1450" i="12"/>
  <c r="C1450" i="12"/>
  <c r="G1449" i="12"/>
  <c r="F1449" i="12"/>
  <c r="E1449" i="12"/>
  <c r="D1449" i="12"/>
  <c r="C1449" i="12"/>
  <c r="G1448" i="12"/>
  <c r="F1448" i="12"/>
  <c r="E1448" i="12"/>
  <c r="D1448" i="12"/>
  <c r="C1448" i="12"/>
  <c r="G1447" i="12"/>
  <c r="F1447" i="12"/>
  <c r="E1447" i="12"/>
  <c r="D1447" i="12"/>
  <c r="C1447" i="12"/>
  <c r="G1446" i="12"/>
  <c r="F1446" i="12"/>
  <c r="E1446" i="12"/>
  <c r="D1446" i="12"/>
  <c r="C1446" i="12"/>
  <c r="G1445" i="12"/>
  <c r="F1445" i="12"/>
  <c r="E1445" i="12"/>
  <c r="D1445" i="12"/>
  <c r="C1445" i="12"/>
  <c r="G1444" i="12"/>
  <c r="F1444" i="12"/>
  <c r="E1444" i="12"/>
  <c r="D1444" i="12"/>
  <c r="C1444" i="12"/>
  <c r="G1443" i="12"/>
  <c r="F1443" i="12"/>
  <c r="E1443" i="12"/>
  <c r="D1443" i="12"/>
  <c r="C1443" i="12"/>
  <c r="G1442" i="12"/>
  <c r="F1442" i="12"/>
  <c r="E1442" i="12"/>
  <c r="D1442" i="12"/>
  <c r="C1442" i="12"/>
  <c r="G1441" i="12"/>
  <c r="F1441" i="12"/>
  <c r="E1441" i="12"/>
  <c r="D1441" i="12"/>
  <c r="C1441" i="12"/>
  <c r="G1440" i="12"/>
  <c r="F1440" i="12"/>
  <c r="E1440" i="12"/>
  <c r="D1440" i="12"/>
  <c r="C1440" i="12"/>
  <c r="G1439" i="12"/>
  <c r="F1439" i="12"/>
  <c r="E1439" i="12"/>
  <c r="D1439" i="12"/>
  <c r="C1439" i="12"/>
  <c r="G1438" i="12"/>
  <c r="F1438" i="12"/>
  <c r="E1438" i="12"/>
  <c r="D1438" i="12"/>
  <c r="C1438" i="12"/>
  <c r="G1437" i="12"/>
  <c r="F1437" i="12"/>
  <c r="E1437" i="12"/>
  <c r="D1437" i="12"/>
  <c r="C1437" i="12"/>
  <c r="G1436" i="12"/>
  <c r="F1436" i="12"/>
  <c r="E1436" i="12"/>
  <c r="D1436" i="12"/>
  <c r="C1436" i="12"/>
  <c r="G1435" i="12"/>
  <c r="F1435" i="12"/>
  <c r="E1435" i="12"/>
  <c r="D1435" i="12"/>
  <c r="C1435" i="12"/>
  <c r="G1434" i="12"/>
  <c r="D1434" i="12"/>
  <c r="C1434" i="12"/>
  <c r="G1433" i="12"/>
  <c r="F1433" i="12"/>
  <c r="E1433" i="12"/>
  <c r="D1433" i="12"/>
  <c r="C1433" i="12"/>
  <c r="G1432" i="12"/>
  <c r="F1432" i="12"/>
  <c r="E1432" i="12"/>
  <c r="D1432" i="12"/>
  <c r="C1432" i="12"/>
  <c r="G1431" i="12"/>
  <c r="F1431" i="12"/>
  <c r="E1431" i="12"/>
  <c r="C1431" i="12"/>
  <c r="G1430" i="12"/>
  <c r="F1430" i="12"/>
  <c r="E1430" i="12"/>
  <c r="D1430" i="12"/>
  <c r="C1430" i="12"/>
  <c r="G1429" i="12"/>
  <c r="D1429" i="12"/>
  <c r="C1429" i="12"/>
  <c r="G1428" i="12"/>
  <c r="F1428" i="12"/>
  <c r="E1428" i="12"/>
  <c r="D1428" i="12"/>
  <c r="C1428" i="12"/>
  <c r="G1427" i="12"/>
  <c r="F1427" i="12"/>
  <c r="E1427" i="12"/>
  <c r="D1427" i="12"/>
  <c r="C1427" i="12"/>
  <c r="G1426" i="12"/>
  <c r="F1426" i="12"/>
  <c r="E1426" i="12"/>
  <c r="D1426" i="12"/>
  <c r="C1426" i="12"/>
  <c r="G1425" i="12"/>
  <c r="F1425" i="12"/>
  <c r="E1425" i="12"/>
  <c r="C1425" i="12"/>
  <c r="G1424" i="12"/>
  <c r="F1424" i="12"/>
  <c r="E1424" i="12"/>
  <c r="C1424" i="12"/>
  <c r="G1423" i="12"/>
  <c r="F1423" i="12"/>
  <c r="D1423" i="12"/>
  <c r="C1423" i="12"/>
  <c r="G1422" i="12"/>
  <c r="D1422" i="12"/>
  <c r="C1422" i="12"/>
  <c r="G1421" i="12"/>
  <c r="F1421" i="12"/>
  <c r="E1421" i="12"/>
  <c r="D1421" i="12"/>
  <c r="C1421" i="12"/>
  <c r="G1420" i="12"/>
  <c r="F1420" i="12"/>
  <c r="E1420" i="12"/>
  <c r="D1420" i="12"/>
  <c r="C1420" i="12"/>
  <c r="G1419" i="12"/>
  <c r="F1419" i="12"/>
  <c r="E1419" i="12"/>
  <c r="D1419" i="12"/>
  <c r="C1419" i="12"/>
  <c r="G1418" i="12"/>
  <c r="F1418" i="12"/>
  <c r="E1418" i="12"/>
  <c r="D1418" i="12"/>
  <c r="C1418" i="12"/>
  <c r="G1417" i="12"/>
  <c r="F1417" i="12"/>
  <c r="E1417" i="12"/>
  <c r="D1417" i="12"/>
  <c r="C1417" i="12"/>
  <c r="G1416" i="12"/>
  <c r="F1416" i="12"/>
  <c r="E1416" i="12"/>
  <c r="D1416" i="12"/>
  <c r="C1416" i="12"/>
  <c r="G1415" i="12"/>
  <c r="F1415" i="12"/>
  <c r="E1415" i="12"/>
  <c r="D1415" i="12"/>
  <c r="C1415" i="12"/>
  <c r="G1414" i="12"/>
  <c r="F1414" i="12"/>
  <c r="E1414" i="12"/>
  <c r="D1414" i="12"/>
  <c r="C1414" i="12"/>
  <c r="G1413" i="12"/>
  <c r="F1413" i="12"/>
  <c r="E1413" i="12"/>
  <c r="D1413" i="12"/>
  <c r="C1413" i="12"/>
  <c r="G1412" i="12"/>
  <c r="F1412" i="12"/>
  <c r="E1412" i="12"/>
  <c r="D1412" i="12"/>
  <c r="C1412" i="12"/>
  <c r="G1411" i="12"/>
  <c r="F1411" i="12"/>
  <c r="E1411" i="12"/>
  <c r="D1411" i="12"/>
  <c r="C1411" i="12"/>
  <c r="G1410" i="12"/>
  <c r="F1410" i="12"/>
  <c r="E1410" i="12"/>
  <c r="D1410" i="12"/>
  <c r="C1410" i="12"/>
  <c r="G1409" i="12"/>
  <c r="F1409" i="12"/>
  <c r="E1409" i="12"/>
  <c r="D1409" i="12"/>
  <c r="C1409" i="12"/>
  <c r="G1408" i="12"/>
  <c r="F1408" i="12"/>
  <c r="E1408" i="12"/>
  <c r="D1408" i="12"/>
  <c r="C1408" i="12"/>
  <c r="G1407" i="12"/>
  <c r="F1407" i="12"/>
  <c r="E1407" i="12"/>
  <c r="D1407" i="12"/>
  <c r="C1407" i="12"/>
  <c r="G1406" i="12"/>
  <c r="F1406" i="12"/>
  <c r="E1406" i="12"/>
  <c r="D1406" i="12"/>
  <c r="C1406" i="12"/>
  <c r="G1405" i="12"/>
  <c r="D1405" i="12"/>
  <c r="C1405" i="12"/>
  <c r="G1404" i="12"/>
  <c r="F1404" i="12"/>
  <c r="E1404" i="12"/>
  <c r="D1404" i="12"/>
  <c r="C1404" i="12"/>
  <c r="G1403" i="12"/>
  <c r="D1403" i="12"/>
  <c r="C1403" i="12"/>
  <c r="G1402" i="12"/>
  <c r="F1402" i="12"/>
  <c r="E1402" i="12"/>
  <c r="D1402" i="12"/>
  <c r="C1402" i="12"/>
  <c r="G1401" i="12"/>
  <c r="F1401" i="12"/>
  <c r="E1401" i="12"/>
  <c r="D1401" i="12"/>
  <c r="C1401" i="12"/>
  <c r="G1400" i="12"/>
  <c r="F1400" i="12"/>
  <c r="E1400" i="12"/>
  <c r="D1400" i="12"/>
  <c r="C1400" i="12"/>
  <c r="G1399" i="12"/>
  <c r="F1399" i="12"/>
  <c r="E1399" i="12"/>
  <c r="D1399" i="12"/>
  <c r="C1399" i="12"/>
  <c r="G1398" i="12"/>
  <c r="F1398" i="12"/>
  <c r="E1398" i="12"/>
  <c r="D1398" i="12"/>
  <c r="C1398" i="12"/>
  <c r="G1397" i="12"/>
  <c r="F1397" i="12"/>
  <c r="E1397" i="12"/>
  <c r="D1397" i="12"/>
  <c r="C1397" i="12"/>
  <c r="G1396" i="12"/>
  <c r="F1396" i="12"/>
  <c r="E1396" i="12"/>
  <c r="D1396" i="12"/>
  <c r="C1396" i="12"/>
  <c r="G1395" i="12"/>
  <c r="F1395" i="12"/>
  <c r="E1395" i="12"/>
  <c r="D1395" i="12"/>
  <c r="C1395" i="12"/>
  <c r="G1394" i="12"/>
  <c r="F1394" i="12"/>
  <c r="E1394" i="12"/>
  <c r="D1394" i="12"/>
  <c r="C1394" i="12"/>
  <c r="G1393" i="12"/>
  <c r="F1393" i="12"/>
  <c r="E1393" i="12"/>
  <c r="D1393" i="12"/>
  <c r="C1393" i="12"/>
  <c r="G1392" i="12"/>
  <c r="F1392" i="12"/>
  <c r="E1392" i="12"/>
  <c r="D1392" i="12"/>
  <c r="C1392" i="12"/>
  <c r="G1391" i="12"/>
  <c r="F1391" i="12"/>
  <c r="E1391" i="12"/>
  <c r="D1391" i="12"/>
  <c r="C1391" i="12"/>
  <c r="G1390" i="12"/>
  <c r="F1390" i="12"/>
  <c r="E1390" i="12"/>
  <c r="D1390" i="12"/>
  <c r="C1390" i="12"/>
  <c r="G1389" i="12"/>
  <c r="F1389" i="12"/>
  <c r="E1389" i="12"/>
  <c r="D1389" i="12"/>
  <c r="C1389" i="12"/>
  <c r="G1388" i="12"/>
  <c r="F1388" i="12"/>
  <c r="E1388" i="12"/>
  <c r="D1388" i="12"/>
  <c r="C1388" i="12"/>
  <c r="G1387" i="12"/>
  <c r="F1387" i="12"/>
  <c r="E1387" i="12"/>
  <c r="D1387" i="12"/>
  <c r="C1387" i="12"/>
  <c r="G1386" i="12"/>
  <c r="F1386" i="12"/>
  <c r="E1386" i="12"/>
  <c r="D1386" i="12"/>
  <c r="C1386" i="12"/>
  <c r="G1385" i="12"/>
  <c r="F1385" i="12"/>
  <c r="E1385" i="12"/>
  <c r="D1385" i="12"/>
  <c r="C1385" i="12"/>
  <c r="G1384" i="12"/>
  <c r="F1384" i="12"/>
  <c r="E1384" i="12"/>
  <c r="D1384" i="12"/>
  <c r="C1384" i="12"/>
  <c r="G1383" i="12"/>
  <c r="F1383" i="12"/>
  <c r="E1383" i="12"/>
  <c r="D1383" i="12"/>
  <c r="C1383" i="12"/>
  <c r="G1382" i="12"/>
  <c r="F1382" i="12"/>
  <c r="E1382" i="12"/>
  <c r="D1382" i="12"/>
  <c r="C1382" i="12"/>
  <c r="G1381" i="12"/>
  <c r="F1381" i="12"/>
  <c r="E1381" i="12"/>
  <c r="D1381" i="12"/>
  <c r="C1381" i="12"/>
  <c r="G1380" i="12"/>
  <c r="F1380" i="12"/>
  <c r="E1380" i="12"/>
  <c r="D1380" i="12"/>
  <c r="C1380" i="12"/>
  <c r="G1379" i="12"/>
  <c r="F1379" i="12"/>
  <c r="E1379" i="12"/>
  <c r="D1379" i="12"/>
  <c r="C1379" i="12"/>
  <c r="G1378" i="12"/>
  <c r="F1378" i="12"/>
  <c r="E1378" i="12"/>
  <c r="D1378" i="12"/>
  <c r="C1378" i="12"/>
  <c r="G1377" i="12"/>
  <c r="F1377" i="12"/>
  <c r="E1377" i="12"/>
  <c r="D1377" i="12"/>
  <c r="C1377" i="12"/>
  <c r="G1376" i="12"/>
  <c r="E1376" i="12"/>
  <c r="D1376" i="12"/>
  <c r="C1376" i="12"/>
  <c r="G1375" i="12"/>
  <c r="F1375" i="12"/>
  <c r="E1375" i="12"/>
  <c r="D1375" i="12"/>
  <c r="C1375" i="12"/>
  <c r="G1374" i="12"/>
  <c r="F1374" i="12"/>
  <c r="E1374" i="12"/>
  <c r="D1374" i="12"/>
  <c r="C1374" i="12"/>
  <c r="G1373" i="12"/>
  <c r="F1373" i="12"/>
  <c r="E1373" i="12"/>
  <c r="D1373" i="12"/>
  <c r="C1373" i="12"/>
  <c r="G1372" i="12"/>
  <c r="F1372" i="12"/>
  <c r="E1372" i="12"/>
  <c r="D1372" i="12"/>
  <c r="C1372" i="12"/>
  <c r="G1371" i="12"/>
  <c r="F1371" i="12"/>
  <c r="E1371" i="12"/>
  <c r="D1371" i="12"/>
  <c r="C1371" i="12"/>
  <c r="G1370" i="12"/>
  <c r="F1370" i="12"/>
  <c r="E1370" i="12"/>
  <c r="D1370" i="12"/>
  <c r="C1370" i="12"/>
  <c r="G1369" i="12"/>
  <c r="F1369" i="12"/>
  <c r="E1369" i="12"/>
  <c r="D1369" i="12"/>
  <c r="C1369" i="12"/>
  <c r="G1368" i="12"/>
  <c r="D1368" i="12"/>
  <c r="C1368" i="12"/>
  <c r="G1367" i="12"/>
  <c r="F1367" i="12"/>
  <c r="E1367" i="12"/>
  <c r="D1367" i="12"/>
  <c r="C1367" i="12"/>
  <c r="G1366" i="12"/>
  <c r="F1366" i="12"/>
  <c r="E1366" i="12"/>
  <c r="D1366" i="12"/>
  <c r="C1366" i="12"/>
  <c r="G1365" i="12"/>
  <c r="F1365" i="12"/>
  <c r="E1365" i="12"/>
  <c r="D1365" i="12"/>
  <c r="C1365" i="12"/>
  <c r="G1364" i="12"/>
  <c r="F1364" i="12"/>
  <c r="E1364" i="12"/>
  <c r="D1364" i="12"/>
  <c r="C1364" i="12"/>
  <c r="G1363" i="12"/>
  <c r="F1363" i="12"/>
  <c r="E1363" i="12"/>
  <c r="D1363" i="12"/>
  <c r="C1363" i="12"/>
  <c r="G1362" i="12"/>
  <c r="F1362" i="12"/>
  <c r="E1362" i="12"/>
  <c r="D1362" i="12"/>
  <c r="C1362" i="12"/>
  <c r="G1361" i="12"/>
  <c r="F1361" i="12"/>
  <c r="E1361" i="12"/>
  <c r="D1361" i="12"/>
  <c r="C1361" i="12"/>
  <c r="G1360" i="12"/>
  <c r="F1360" i="12"/>
  <c r="E1360" i="12"/>
  <c r="D1360" i="12"/>
  <c r="C1360" i="12"/>
  <c r="G1359" i="12"/>
  <c r="F1359" i="12"/>
  <c r="E1359" i="12"/>
  <c r="D1359" i="12"/>
  <c r="C1359" i="12"/>
  <c r="G1358" i="12"/>
  <c r="F1358" i="12"/>
  <c r="E1358" i="12"/>
  <c r="D1358" i="12"/>
  <c r="C1358" i="12"/>
  <c r="G1357" i="12"/>
  <c r="F1357" i="12"/>
  <c r="E1357" i="12"/>
  <c r="D1357" i="12"/>
  <c r="C1357" i="12"/>
  <c r="G1356" i="12"/>
  <c r="F1356" i="12"/>
  <c r="E1356" i="12"/>
  <c r="D1356" i="12"/>
  <c r="C1356" i="12"/>
  <c r="G1355" i="12"/>
  <c r="F1355" i="12"/>
  <c r="E1355" i="12"/>
  <c r="D1355" i="12"/>
  <c r="C1355" i="12"/>
  <c r="G1354" i="12"/>
  <c r="F1354" i="12"/>
  <c r="E1354" i="12"/>
  <c r="D1354" i="12"/>
  <c r="C1354" i="12"/>
  <c r="G1353" i="12"/>
  <c r="F1353" i="12"/>
  <c r="E1353" i="12"/>
  <c r="D1353" i="12"/>
  <c r="C1353" i="12"/>
  <c r="G1352" i="12"/>
  <c r="F1352" i="12"/>
  <c r="E1352" i="12"/>
  <c r="D1352" i="12"/>
  <c r="C1352" i="12"/>
  <c r="G1351" i="12"/>
  <c r="F1351" i="12"/>
  <c r="E1351" i="12"/>
  <c r="D1351" i="12"/>
  <c r="C1351" i="12"/>
  <c r="G1350" i="12"/>
  <c r="F1350" i="12"/>
  <c r="E1350" i="12"/>
  <c r="D1350" i="12"/>
  <c r="C1350" i="12"/>
  <c r="G1349" i="12"/>
  <c r="F1349" i="12"/>
  <c r="E1349" i="12"/>
  <c r="D1349" i="12"/>
  <c r="C1349" i="12"/>
  <c r="G1348" i="12"/>
  <c r="D1348" i="12"/>
  <c r="C1348" i="12"/>
  <c r="G1347" i="12"/>
  <c r="F1347" i="12"/>
  <c r="E1347" i="12"/>
  <c r="D1347" i="12"/>
  <c r="C1347" i="12"/>
  <c r="G1346" i="12"/>
  <c r="F1346" i="12"/>
  <c r="E1346" i="12"/>
  <c r="D1346" i="12"/>
  <c r="C1346" i="12"/>
  <c r="G1345" i="12"/>
  <c r="F1345" i="12"/>
  <c r="E1345" i="12"/>
  <c r="D1345" i="12"/>
  <c r="C1345" i="12"/>
  <c r="G1344" i="12"/>
  <c r="F1344" i="12"/>
  <c r="E1344" i="12"/>
  <c r="D1344" i="12"/>
  <c r="C1344" i="12"/>
  <c r="G1343" i="12"/>
  <c r="F1343" i="12"/>
  <c r="E1343" i="12"/>
  <c r="D1343" i="12"/>
  <c r="C1343" i="12"/>
  <c r="G1342" i="12"/>
  <c r="F1342" i="12"/>
  <c r="E1342" i="12"/>
  <c r="D1342" i="12"/>
  <c r="C1342" i="12"/>
  <c r="G1341" i="12"/>
  <c r="F1341" i="12"/>
  <c r="E1341" i="12"/>
  <c r="D1341" i="12"/>
  <c r="C1341" i="12"/>
  <c r="G1340" i="12"/>
  <c r="F1340" i="12"/>
  <c r="E1340" i="12"/>
  <c r="D1340" i="12"/>
  <c r="C1340" i="12"/>
  <c r="G1339" i="12"/>
  <c r="F1339" i="12"/>
  <c r="E1339" i="12"/>
  <c r="D1339" i="12"/>
  <c r="C1339" i="12"/>
  <c r="G1338" i="12"/>
  <c r="F1338" i="12"/>
  <c r="E1338" i="12"/>
  <c r="D1338" i="12"/>
  <c r="C1338" i="12"/>
  <c r="G1337" i="12"/>
  <c r="F1337" i="12"/>
  <c r="E1337" i="12"/>
  <c r="D1337" i="12"/>
  <c r="C1337" i="12"/>
  <c r="G1336" i="12"/>
  <c r="F1336" i="12"/>
  <c r="E1336" i="12"/>
  <c r="D1336" i="12"/>
  <c r="C1336" i="12"/>
  <c r="G1335" i="12"/>
  <c r="F1335" i="12"/>
  <c r="E1335" i="12"/>
  <c r="D1335" i="12"/>
  <c r="C1335" i="12"/>
  <c r="G1334" i="12"/>
  <c r="F1334" i="12"/>
  <c r="E1334" i="12"/>
  <c r="D1334" i="12"/>
  <c r="C1334" i="12"/>
  <c r="G1333" i="12"/>
  <c r="F1333" i="12"/>
  <c r="E1333" i="12"/>
  <c r="D1333" i="12"/>
  <c r="C1333" i="12"/>
  <c r="G1332" i="12"/>
  <c r="F1332" i="12"/>
  <c r="E1332" i="12"/>
  <c r="D1332" i="12"/>
  <c r="C1332" i="12"/>
  <c r="G1331" i="12"/>
  <c r="F1331" i="12"/>
  <c r="E1331" i="12"/>
  <c r="D1331" i="12"/>
  <c r="C1331" i="12"/>
  <c r="G1330" i="12"/>
  <c r="F1330" i="12"/>
  <c r="D1330" i="12"/>
  <c r="C1330" i="12"/>
  <c r="G1329" i="12"/>
  <c r="F1329" i="12"/>
  <c r="E1329" i="12"/>
  <c r="D1329" i="12"/>
  <c r="C1329" i="12"/>
  <c r="G1328" i="12"/>
  <c r="F1328" i="12"/>
  <c r="E1328" i="12"/>
  <c r="D1328" i="12"/>
  <c r="C1328" i="12"/>
  <c r="G1327" i="12"/>
  <c r="F1327" i="12"/>
  <c r="E1327" i="12"/>
  <c r="D1327" i="12"/>
  <c r="C1327" i="12"/>
  <c r="G1326" i="12"/>
  <c r="F1326" i="12"/>
  <c r="E1326" i="12"/>
  <c r="D1326" i="12"/>
  <c r="C1326" i="12"/>
  <c r="G1325" i="12"/>
  <c r="F1325" i="12"/>
  <c r="E1325" i="12"/>
  <c r="D1325" i="12"/>
  <c r="C1325" i="12"/>
  <c r="G1324" i="12"/>
  <c r="F1324" i="12"/>
  <c r="E1324" i="12"/>
  <c r="D1324" i="12"/>
  <c r="C1324" i="12"/>
  <c r="G1323" i="12"/>
  <c r="F1323" i="12"/>
  <c r="E1323" i="12"/>
  <c r="D1323" i="12"/>
  <c r="C1323" i="12"/>
  <c r="G1322" i="12"/>
  <c r="F1322" i="12"/>
  <c r="E1322" i="12"/>
  <c r="D1322" i="12"/>
  <c r="C1322" i="12"/>
  <c r="G1321" i="12"/>
  <c r="F1321" i="12"/>
  <c r="E1321" i="12"/>
  <c r="D1321" i="12"/>
  <c r="C1321" i="12"/>
  <c r="G1320" i="12"/>
  <c r="F1320" i="12"/>
  <c r="E1320" i="12"/>
  <c r="D1320" i="12"/>
  <c r="C1320" i="12"/>
  <c r="G1319" i="12"/>
  <c r="F1319" i="12"/>
  <c r="E1319" i="12"/>
  <c r="D1319" i="12"/>
  <c r="C1319" i="12"/>
  <c r="G1318" i="12"/>
  <c r="F1318" i="12"/>
  <c r="E1318" i="12"/>
  <c r="D1318" i="12"/>
  <c r="C1318" i="12"/>
  <c r="G1317" i="12"/>
  <c r="F1317" i="12"/>
  <c r="D1317" i="12"/>
  <c r="C1317" i="12"/>
  <c r="G1316" i="12"/>
  <c r="F1316" i="12"/>
  <c r="E1316" i="12"/>
  <c r="D1316" i="12"/>
  <c r="C1316" i="12"/>
  <c r="G1315" i="12"/>
  <c r="F1315" i="12"/>
  <c r="E1315" i="12"/>
  <c r="D1315" i="12"/>
  <c r="C1315" i="12"/>
  <c r="G1314" i="12"/>
  <c r="F1314" i="12"/>
  <c r="E1314" i="12"/>
  <c r="D1314" i="12"/>
  <c r="C1314" i="12"/>
  <c r="G1313" i="12"/>
  <c r="F1313" i="12"/>
  <c r="E1313" i="12"/>
  <c r="D1313" i="12"/>
  <c r="C1313" i="12"/>
  <c r="G1312" i="12"/>
  <c r="F1312" i="12"/>
  <c r="E1312" i="12"/>
  <c r="D1312" i="12"/>
  <c r="C1312" i="12"/>
  <c r="G1311" i="12"/>
  <c r="F1311" i="12"/>
  <c r="E1311" i="12"/>
  <c r="D1311" i="12"/>
  <c r="C1311" i="12"/>
  <c r="G1310" i="12"/>
  <c r="F1310" i="12"/>
  <c r="E1310" i="12"/>
  <c r="D1310" i="12"/>
  <c r="C1310" i="12"/>
  <c r="G1309" i="12"/>
  <c r="F1309" i="12"/>
  <c r="E1309" i="12"/>
  <c r="D1309" i="12"/>
  <c r="C1309" i="12"/>
  <c r="G1308" i="12"/>
  <c r="F1308" i="12"/>
  <c r="E1308" i="12"/>
  <c r="D1308" i="12"/>
  <c r="C1308" i="12"/>
  <c r="G1307" i="12"/>
  <c r="F1307" i="12"/>
  <c r="E1307" i="12"/>
  <c r="D1307" i="12"/>
  <c r="C1307" i="12"/>
  <c r="G1306" i="12"/>
  <c r="F1306" i="12"/>
  <c r="E1306" i="12"/>
  <c r="D1306" i="12"/>
  <c r="C1306" i="12"/>
  <c r="G1305" i="12"/>
  <c r="F1305" i="12"/>
  <c r="E1305" i="12"/>
  <c r="C1305" i="12"/>
  <c r="G1304" i="12"/>
  <c r="F1304" i="12"/>
  <c r="E1304" i="12"/>
  <c r="D1304" i="12"/>
  <c r="C1304" i="12"/>
  <c r="G1303" i="12"/>
  <c r="F1303" i="12"/>
  <c r="E1303" i="12"/>
  <c r="D1303" i="12"/>
  <c r="C1303" i="12"/>
  <c r="G1302" i="12"/>
  <c r="F1302" i="12"/>
  <c r="E1302" i="12"/>
  <c r="D1302" i="12"/>
  <c r="C1302" i="12"/>
  <c r="G1301" i="12"/>
  <c r="F1301" i="12"/>
  <c r="E1301" i="12"/>
  <c r="D1301" i="12"/>
  <c r="C1301" i="12"/>
  <c r="G1300" i="12"/>
  <c r="F1300" i="12"/>
  <c r="E1300" i="12"/>
  <c r="D1300" i="12"/>
  <c r="C1300" i="12"/>
  <c r="G1299" i="12"/>
  <c r="F1299" i="12"/>
  <c r="E1299" i="12"/>
  <c r="D1299" i="12"/>
  <c r="C1299" i="12"/>
  <c r="G1298" i="12"/>
  <c r="F1298" i="12"/>
  <c r="E1298" i="12"/>
  <c r="D1298" i="12"/>
  <c r="C1298" i="12"/>
  <c r="G1297" i="12"/>
  <c r="F1297" i="12"/>
  <c r="E1297" i="12"/>
  <c r="D1297" i="12"/>
  <c r="C1297" i="12"/>
  <c r="G1296" i="12"/>
  <c r="F1296" i="12"/>
  <c r="E1296" i="12"/>
  <c r="D1296" i="12"/>
  <c r="C1296" i="12"/>
  <c r="G1295" i="12"/>
  <c r="F1295" i="12"/>
  <c r="E1295" i="12"/>
  <c r="D1295" i="12"/>
  <c r="C1295" i="12"/>
  <c r="G1294" i="12"/>
  <c r="F1294" i="12"/>
  <c r="E1294" i="12"/>
  <c r="D1294" i="12"/>
  <c r="C1294" i="12"/>
  <c r="G1293" i="12"/>
  <c r="F1293" i="12"/>
  <c r="E1293" i="12"/>
  <c r="D1293" i="12"/>
  <c r="C1293" i="12"/>
  <c r="G1292" i="12"/>
  <c r="F1292" i="12"/>
  <c r="E1292" i="12"/>
  <c r="D1292" i="12"/>
  <c r="C1292" i="12"/>
  <c r="G1291" i="12"/>
  <c r="F1291" i="12"/>
  <c r="E1291" i="12"/>
  <c r="D1291" i="12"/>
  <c r="C1291" i="12"/>
  <c r="G1290" i="12"/>
  <c r="D1290" i="12"/>
  <c r="C1290" i="12"/>
  <c r="G1289" i="12"/>
  <c r="F1289" i="12"/>
  <c r="E1289" i="12"/>
  <c r="D1289" i="12"/>
  <c r="C1289" i="12"/>
  <c r="G1288" i="12"/>
  <c r="F1288" i="12"/>
  <c r="E1288" i="12"/>
  <c r="D1288" i="12"/>
  <c r="C1288" i="12"/>
  <c r="G1287" i="12"/>
  <c r="F1287" i="12"/>
  <c r="E1287" i="12"/>
  <c r="D1287" i="12"/>
  <c r="C1287" i="12"/>
  <c r="G1286" i="12"/>
  <c r="F1286" i="12"/>
  <c r="E1286" i="12"/>
  <c r="D1286" i="12"/>
  <c r="C1286" i="12"/>
  <c r="G1285" i="12"/>
  <c r="F1285" i="12"/>
  <c r="E1285" i="12"/>
  <c r="D1285" i="12"/>
  <c r="C1285" i="12"/>
  <c r="G1284" i="12"/>
  <c r="F1284" i="12"/>
  <c r="E1284" i="12"/>
  <c r="D1284" i="12"/>
  <c r="C1284" i="12"/>
  <c r="G1283" i="12"/>
  <c r="F1283" i="12"/>
  <c r="E1283" i="12"/>
  <c r="D1283" i="12"/>
  <c r="C1283" i="12"/>
  <c r="G1282" i="12"/>
  <c r="F1282" i="12"/>
  <c r="E1282" i="12"/>
  <c r="D1282" i="12"/>
  <c r="C1282" i="12"/>
  <c r="G1281" i="12"/>
  <c r="F1281" i="12"/>
  <c r="E1281" i="12"/>
  <c r="D1281" i="12"/>
  <c r="C1281" i="12"/>
  <c r="G1280" i="12"/>
  <c r="F1280" i="12"/>
  <c r="E1280" i="12"/>
  <c r="D1280" i="12"/>
  <c r="C1280" i="12"/>
  <c r="G1279" i="12"/>
  <c r="F1279" i="12"/>
  <c r="E1279" i="12"/>
  <c r="D1279" i="12"/>
  <c r="C1279" i="12"/>
  <c r="G1278" i="12"/>
  <c r="F1278" i="12"/>
  <c r="E1278" i="12"/>
  <c r="D1278" i="12"/>
  <c r="C1278" i="12"/>
  <c r="G1277" i="12"/>
  <c r="F1277" i="12"/>
  <c r="E1277" i="12"/>
  <c r="D1277" i="12"/>
  <c r="C1277" i="12"/>
  <c r="G1276" i="12"/>
  <c r="F1276" i="12"/>
  <c r="E1276" i="12"/>
  <c r="D1276" i="12"/>
  <c r="C1276" i="12"/>
  <c r="G1275" i="12"/>
  <c r="F1275" i="12"/>
  <c r="E1275" i="12"/>
  <c r="D1275" i="12"/>
  <c r="C1275" i="12"/>
  <c r="G1274" i="12"/>
  <c r="F1274" i="12"/>
  <c r="E1274" i="12"/>
  <c r="D1274" i="12"/>
  <c r="C1274" i="12"/>
  <c r="G1273" i="12"/>
  <c r="F1273" i="12"/>
  <c r="E1273" i="12"/>
  <c r="D1273" i="12"/>
  <c r="C1273" i="12"/>
  <c r="G1272" i="12"/>
  <c r="F1272" i="12"/>
  <c r="E1272" i="12"/>
  <c r="D1272" i="12"/>
  <c r="C1272" i="12"/>
  <c r="G1271" i="12"/>
  <c r="F1271" i="12"/>
  <c r="E1271" i="12"/>
  <c r="D1271" i="12"/>
  <c r="C1271" i="12"/>
  <c r="G1270" i="12"/>
  <c r="F1270" i="12"/>
  <c r="E1270" i="12"/>
  <c r="D1270" i="12"/>
  <c r="C1270" i="12"/>
  <c r="G1269" i="12"/>
  <c r="E1269" i="12"/>
  <c r="D1269" i="12"/>
  <c r="C1269" i="12"/>
  <c r="G1268" i="12"/>
  <c r="F1268" i="12"/>
  <c r="E1268" i="12"/>
  <c r="D1268" i="12"/>
  <c r="C1268" i="12"/>
  <c r="G1267" i="12"/>
  <c r="F1267" i="12"/>
  <c r="E1267" i="12"/>
  <c r="D1267" i="12"/>
  <c r="C1267" i="12"/>
  <c r="G1266" i="12"/>
  <c r="F1266" i="12"/>
  <c r="E1266" i="12"/>
  <c r="D1266" i="12"/>
  <c r="C1266" i="12"/>
  <c r="G1265" i="12"/>
  <c r="F1265" i="12"/>
  <c r="E1265" i="12"/>
  <c r="D1265" i="12"/>
  <c r="C1265" i="12"/>
  <c r="G1264" i="12"/>
  <c r="F1264" i="12"/>
  <c r="E1264" i="12"/>
  <c r="D1264" i="12"/>
  <c r="C1264" i="12"/>
  <c r="G1263" i="12"/>
  <c r="F1263" i="12"/>
  <c r="E1263" i="12"/>
  <c r="D1263" i="12"/>
  <c r="C1263" i="12"/>
  <c r="G1262" i="12"/>
  <c r="F1262" i="12"/>
  <c r="E1262" i="12"/>
  <c r="D1262" i="12"/>
  <c r="C1262" i="12"/>
  <c r="G1261" i="12"/>
  <c r="F1261" i="12"/>
  <c r="E1261" i="12"/>
  <c r="D1261" i="12"/>
  <c r="C1261" i="12"/>
  <c r="G1260" i="12"/>
  <c r="F1260" i="12"/>
  <c r="E1260" i="12"/>
  <c r="D1260" i="12"/>
  <c r="C1260" i="12"/>
  <c r="G1259" i="12"/>
  <c r="F1259" i="12"/>
  <c r="E1259" i="12"/>
  <c r="D1259" i="12"/>
  <c r="C1259" i="12"/>
  <c r="G1258" i="12"/>
  <c r="F1258" i="12"/>
  <c r="E1258" i="12"/>
  <c r="D1258" i="12"/>
  <c r="C1258" i="12"/>
  <c r="G1257" i="12"/>
  <c r="F1257" i="12"/>
  <c r="E1257" i="12"/>
  <c r="D1257" i="12"/>
  <c r="C1257" i="12"/>
  <c r="G1256" i="12"/>
  <c r="F1256" i="12"/>
  <c r="E1256" i="12"/>
  <c r="D1256" i="12"/>
  <c r="C1256" i="12"/>
  <c r="G1255" i="12"/>
  <c r="F1255" i="12"/>
  <c r="E1255" i="12"/>
  <c r="D1255" i="12"/>
  <c r="C1255" i="12"/>
  <c r="G1254" i="12"/>
  <c r="F1254" i="12"/>
  <c r="E1254" i="12"/>
  <c r="D1254" i="12"/>
  <c r="C1254" i="12"/>
  <c r="G1253" i="12"/>
  <c r="F1253" i="12"/>
  <c r="E1253" i="12"/>
  <c r="D1253" i="12"/>
  <c r="C1253" i="12"/>
  <c r="G1252" i="12"/>
  <c r="F1252" i="12"/>
  <c r="E1252" i="12"/>
  <c r="D1252" i="12"/>
  <c r="C1252" i="12"/>
  <c r="G1251" i="12"/>
  <c r="F1251" i="12"/>
  <c r="E1251" i="12"/>
  <c r="D1251" i="12"/>
  <c r="C1251" i="12"/>
  <c r="G1250" i="12"/>
  <c r="F1250" i="12"/>
  <c r="E1250" i="12"/>
  <c r="D1250" i="12"/>
  <c r="C1250" i="12"/>
  <c r="G1249" i="12"/>
  <c r="F1249" i="12"/>
  <c r="E1249" i="12"/>
  <c r="D1249" i="12"/>
  <c r="C1249" i="12"/>
  <c r="G1248" i="12"/>
  <c r="F1248" i="12"/>
  <c r="E1248" i="12"/>
  <c r="D1248" i="12"/>
  <c r="C1248" i="12"/>
  <c r="G1247" i="12"/>
  <c r="F1247" i="12"/>
  <c r="E1247" i="12"/>
  <c r="D1247" i="12"/>
  <c r="C1247" i="12"/>
  <c r="G1246" i="12"/>
  <c r="F1246" i="12"/>
  <c r="E1246" i="12"/>
  <c r="D1246" i="12"/>
  <c r="C1246" i="12"/>
  <c r="G1245" i="12"/>
  <c r="F1245" i="12"/>
  <c r="E1245" i="12"/>
  <c r="D1245" i="12"/>
  <c r="C1245" i="12"/>
  <c r="G1244" i="12"/>
  <c r="F1244" i="12"/>
  <c r="E1244" i="12"/>
  <c r="D1244" i="12"/>
  <c r="C1244" i="12"/>
  <c r="G1243" i="12"/>
  <c r="F1243" i="12"/>
  <c r="E1243" i="12"/>
  <c r="D1243" i="12"/>
  <c r="C1243" i="12"/>
  <c r="G1242" i="12"/>
  <c r="F1242" i="12"/>
  <c r="E1242" i="12"/>
  <c r="D1242" i="12"/>
  <c r="C1242" i="12"/>
  <c r="G1241" i="12"/>
  <c r="F1241" i="12"/>
  <c r="E1241" i="12"/>
  <c r="D1241" i="12"/>
  <c r="C1241" i="12"/>
  <c r="G1240" i="12"/>
  <c r="F1240" i="12"/>
  <c r="E1240" i="12"/>
  <c r="D1240" i="12"/>
  <c r="C1240" i="12"/>
  <c r="G1239" i="12"/>
  <c r="F1239" i="12"/>
  <c r="E1239" i="12"/>
  <c r="D1239" i="12"/>
  <c r="C1239" i="12"/>
  <c r="G1238" i="12"/>
  <c r="F1238" i="12"/>
  <c r="D1238" i="12"/>
  <c r="C1238" i="12"/>
  <c r="G1237" i="12"/>
  <c r="F1237" i="12"/>
  <c r="E1237" i="12"/>
  <c r="D1237" i="12"/>
  <c r="C1237" i="12"/>
  <c r="G1236" i="12"/>
  <c r="F1236" i="12"/>
  <c r="E1236" i="12"/>
  <c r="D1236" i="12"/>
  <c r="C1236" i="12"/>
  <c r="G1235" i="12"/>
  <c r="F1235" i="12"/>
  <c r="E1235" i="12"/>
  <c r="D1235" i="12"/>
  <c r="C1235" i="12"/>
  <c r="G1234" i="12"/>
  <c r="F1234" i="12"/>
  <c r="E1234" i="12"/>
  <c r="D1234" i="12"/>
  <c r="C1234" i="12"/>
  <c r="G1233" i="12"/>
  <c r="F1233" i="12"/>
  <c r="E1233" i="12"/>
  <c r="D1233" i="12"/>
  <c r="C1233" i="12"/>
  <c r="G1232" i="12"/>
  <c r="F1232" i="12"/>
  <c r="E1232" i="12"/>
  <c r="D1232" i="12"/>
  <c r="C1232" i="12"/>
  <c r="G1231" i="12"/>
  <c r="F1231" i="12"/>
  <c r="E1231" i="12"/>
  <c r="D1231" i="12"/>
  <c r="C1231" i="12"/>
  <c r="G1230" i="12"/>
  <c r="F1230" i="12"/>
  <c r="E1230" i="12"/>
  <c r="D1230" i="12"/>
  <c r="C1230" i="12"/>
  <c r="G1229" i="12"/>
  <c r="F1229" i="12"/>
  <c r="E1229" i="12"/>
  <c r="D1229" i="12"/>
  <c r="C1229" i="12"/>
  <c r="G1228" i="12"/>
  <c r="F1228" i="12"/>
  <c r="E1228" i="12"/>
  <c r="D1228" i="12"/>
  <c r="C1228" i="12"/>
  <c r="G1227" i="12"/>
  <c r="F1227" i="12"/>
  <c r="E1227" i="12"/>
  <c r="D1227" i="12"/>
  <c r="C1227" i="12"/>
  <c r="G1226" i="12"/>
  <c r="F1226" i="12"/>
  <c r="E1226" i="12"/>
  <c r="D1226" i="12"/>
  <c r="C1226" i="12"/>
  <c r="G1225" i="12"/>
  <c r="F1225" i="12"/>
  <c r="E1225" i="12"/>
  <c r="D1225" i="12"/>
  <c r="C1225" i="12"/>
  <c r="G1224" i="12"/>
  <c r="F1224" i="12"/>
  <c r="E1224" i="12"/>
  <c r="D1224" i="12"/>
  <c r="C1224" i="12"/>
  <c r="G1223" i="12"/>
  <c r="F1223" i="12"/>
  <c r="E1223" i="12"/>
  <c r="D1223" i="12"/>
  <c r="C1223" i="12"/>
  <c r="G1222" i="12"/>
  <c r="F1222" i="12"/>
  <c r="E1222" i="12"/>
  <c r="D1222" i="12"/>
  <c r="C1222" i="12"/>
  <c r="G1221" i="12"/>
  <c r="F1221" i="12"/>
  <c r="E1221" i="12"/>
  <c r="D1221" i="12"/>
  <c r="C1221" i="12"/>
  <c r="G1220" i="12"/>
  <c r="F1220" i="12"/>
  <c r="E1220" i="12"/>
  <c r="D1220" i="12"/>
  <c r="C1220" i="12"/>
  <c r="G1219" i="12"/>
  <c r="F1219" i="12"/>
  <c r="E1219" i="12"/>
  <c r="D1219" i="12"/>
  <c r="C1219" i="12"/>
  <c r="G1218" i="12"/>
  <c r="F1218" i="12"/>
  <c r="E1218" i="12"/>
  <c r="D1218" i="12"/>
  <c r="C1218" i="12"/>
  <c r="G1217" i="12"/>
  <c r="F1217" i="12"/>
  <c r="E1217" i="12"/>
  <c r="D1217" i="12"/>
  <c r="C1217" i="12"/>
  <c r="G1216" i="12"/>
  <c r="F1216" i="12"/>
  <c r="E1216" i="12"/>
  <c r="D1216" i="12"/>
  <c r="C1216" i="12"/>
  <c r="G1215" i="12"/>
  <c r="F1215" i="12"/>
  <c r="E1215" i="12"/>
  <c r="D1215" i="12"/>
  <c r="C1215" i="12"/>
  <c r="G1214" i="12"/>
  <c r="F1214" i="12"/>
  <c r="E1214" i="12"/>
  <c r="C1214" i="12"/>
  <c r="G1213" i="12"/>
  <c r="F1213" i="12"/>
  <c r="E1213" i="12"/>
  <c r="D1213" i="12"/>
  <c r="C1213" i="12"/>
  <c r="G1212" i="12"/>
  <c r="F1212" i="12"/>
  <c r="E1212" i="12"/>
  <c r="D1212" i="12"/>
  <c r="C1212" i="12"/>
  <c r="G1211" i="12"/>
  <c r="F1211" i="12"/>
  <c r="E1211" i="12"/>
  <c r="D1211" i="12"/>
  <c r="C1211" i="12"/>
  <c r="G1210" i="12"/>
  <c r="F1210" i="12"/>
  <c r="D1210" i="12"/>
  <c r="C1210" i="12"/>
  <c r="G1209" i="12"/>
  <c r="F1209" i="12"/>
  <c r="E1209" i="12"/>
  <c r="D1209" i="12"/>
  <c r="C1209" i="12"/>
  <c r="G1208" i="12"/>
  <c r="F1208" i="12"/>
  <c r="E1208" i="12"/>
  <c r="D1208" i="12"/>
  <c r="C1208" i="12"/>
  <c r="G1207" i="12"/>
  <c r="F1207" i="12"/>
  <c r="E1207" i="12"/>
  <c r="D1207" i="12"/>
  <c r="C1207" i="12"/>
  <c r="G1206" i="12"/>
  <c r="F1206" i="12"/>
  <c r="E1206" i="12"/>
  <c r="D1206" i="12"/>
  <c r="C1206" i="12"/>
  <c r="G1205" i="12"/>
  <c r="F1205" i="12"/>
  <c r="E1205" i="12"/>
  <c r="D1205" i="12"/>
  <c r="C1205" i="12"/>
  <c r="G1204" i="12"/>
  <c r="F1204" i="12"/>
  <c r="E1204" i="12"/>
  <c r="D1204" i="12"/>
  <c r="C1204" i="12"/>
  <c r="G1203" i="12"/>
  <c r="F1203" i="12"/>
  <c r="E1203" i="12"/>
  <c r="D1203" i="12"/>
  <c r="C1203" i="12"/>
  <c r="G1202" i="12"/>
  <c r="F1202" i="12"/>
  <c r="E1202" i="12"/>
  <c r="D1202" i="12"/>
  <c r="C1202" i="12"/>
  <c r="G1201" i="12"/>
  <c r="F1201" i="12"/>
  <c r="E1201" i="12"/>
  <c r="D1201" i="12"/>
  <c r="C1201" i="12"/>
  <c r="G1200" i="12"/>
  <c r="F1200" i="12"/>
  <c r="E1200" i="12"/>
  <c r="D1200" i="12"/>
  <c r="C1200" i="12"/>
  <c r="G1199" i="12"/>
  <c r="F1199" i="12"/>
  <c r="E1199" i="12"/>
  <c r="D1199" i="12"/>
  <c r="C1199" i="12"/>
  <c r="G1198" i="12"/>
  <c r="E1198" i="12"/>
  <c r="D1198" i="12"/>
  <c r="C1198" i="12"/>
  <c r="G1197" i="12"/>
  <c r="F1197" i="12"/>
  <c r="E1197" i="12"/>
  <c r="D1197" i="12"/>
  <c r="C1197" i="12"/>
  <c r="G1196" i="12"/>
  <c r="F1196" i="12"/>
  <c r="E1196" i="12"/>
  <c r="D1196" i="12"/>
  <c r="C1196" i="12"/>
  <c r="G1195" i="12"/>
  <c r="F1195" i="12"/>
  <c r="E1195" i="12"/>
  <c r="D1195" i="12"/>
  <c r="C1195" i="12"/>
  <c r="G1194" i="12"/>
  <c r="F1194" i="12"/>
  <c r="E1194" i="12"/>
  <c r="D1194" i="12"/>
  <c r="C1194" i="12"/>
  <c r="G1193" i="12"/>
  <c r="F1193" i="12"/>
  <c r="E1193" i="12"/>
  <c r="D1193" i="12"/>
  <c r="C1193" i="12"/>
  <c r="G1192" i="12"/>
  <c r="F1192" i="12"/>
  <c r="E1192" i="12"/>
  <c r="D1192" i="12"/>
  <c r="C1192" i="12"/>
  <c r="G1191" i="12"/>
  <c r="F1191" i="12"/>
  <c r="E1191" i="12"/>
  <c r="D1191" i="12"/>
  <c r="C1191" i="12"/>
  <c r="G1190" i="12"/>
  <c r="F1190" i="12"/>
  <c r="E1190" i="12"/>
  <c r="D1190" i="12"/>
  <c r="C1190" i="12"/>
  <c r="G1189" i="12"/>
  <c r="F1189" i="12"/>
  <c r="E1189" i="12"/>
  <c r="D1189" i="12"/>
  <c r="C1189" i="12"/>
  <c r="G1188" i="12"/>
  <c r="F1188" i="12"/>
  <c r="E1188" i="12"/>
  <c r="D1188" i="12"/>
  <c r="C1188" i="12"/>
  <c r="G1187" i="12"/>
  <c r="F1187" i="12"/>
  <c r="E1187" i="12"/>
  <c r="D1187" i="12"/>
  <c r="C1187" i="12"/>
  <c r="G1186" i="12"/>
  <c r="F1186" i="12"/>
  <c r="E1186" i="12"/>
  <c r="C1186" i="12"/>
  <c r="G1185" i="12"/>
  <c r="E1185" i="12"/>
  <c r="D1185" i="12"/>
  <c r="C1185" i="12"/>
  <c r="G1184" i="12"/>
  <c r="D1184" i="12"/>
  <c r="C1184" i="12"/>
  <c r="G1183" i="12"/>
  <c r="F1183" i="12"/>
  <c r="E1183" i="12"/>
  <c r="D1183" i="12"/>
  <c r="C1183" i="12"/>
  <c r="G1182" i="12"/>
  <c r="F1182" i="12"/>
  <c r="E1182" i="12"/>
  <c r="D1182" i="12"/>
  <c r="C1182" i="12"/>
  <c r="G1181" i="12"/>
  <c r="F1181" i="12"/>
  <c r="E1181" i="12"/>
  <c r="D1181" i="12"/>
  <c r="C1181" i="12"/>
  <c r="G1180" i="12"/>
  <c r="F1180" i="12"/>
  <c r="E1180" i="12"/>
  <c r="D1180" i="12"/>
  <c r="C1180" i="12"/>
  <c r="G1179" i="12"/>
  <c r="F1179" i="12"/>
  <c r="E1179" i="12"/>
  <c r="D1179" i="12"/>
  <c r="C1179" i="12"/>
  <c r="G1178" i="12"/>
  <c r="F1178" i="12"/>
  <c r="E1178" i="12"/>
  <c r="D1178" i="12"/>
  <c r="C1178" i="12"/>
  <c r="G1177" i="12"/>
  <c r="F1177" i="12"/>
  <c r="E1177" i="12"/>
  <c r="D1177" i="12"/>
  <c r="C1177" i="12"/>
  <c r="G1176" i="12"/>
  <c r="F1176" i="12"/>
  <c r="E1176" i="12"/>
  <c r="D1176" i="12"/>
  <c r="C1176" i="12"/>
  <c r="G1175" i="12"/>
  <c r="F1175" i="12"/>
  <c r="E1175" i="12"/>
  <c r="D1175" i="12"/>
  <c r="C1175" i="12"/>
  <c r="G1174" i="12"/>
  <c r="F1174" i="12"/>
  <c r="E1174" i="12"/>
  <c r="D1174" i="12"/>
  <c r="C1174" i="12"/>
  <c r="G1173" i="12"/>
  <c r="F1173" i="12"/>
  <c r="E1173" i="12"/>
  <c r="D1173" i="12"/>
  <c r="C1173" i="12"/>
  <c r="G1172" i="12"/>
  <c r="F1172" i="12"/>
  <c r="E1172" i="12"/>
  <c r="D1172" i="12"/>
  <c r="C1172" i="12"/>
  <c r="G1171" i="12"/>
  <c r="F1171" i="12"/>
  <c r="E1171" i="12"/>
  <c r="D1171" i="12"/>
  <c r="C1171" i="12"/>
  <c r="G1170" i="12"/>
  <c r="F1170" i="12"/>
  <c r="E1170" i="12"/>
  <c r="D1170" i="12"/>
  <c r="C1170" i="12"/>
  <c r="G1169" i="12"/>
  <c r="F1169" i="12"/>
  <c r="E1169" i="12"/>
  <c r="D1169" i="12"/>
  <c r="C1169" i="12"/>
  <c r="G1168" i="12"/>
  <c r="F1168" i="12"/>
  <c r="E1168" i="12"/>
  <c r="D1168" i="12"/>
  <c r="C1168" i="12"/>
  <c r="G1167" i="12"/>
  <c r="F1167" i="12"/>
  <c r="E1167" i="12"/>
  <c r="D1167" i="12"/>
  <c r="C1167" i="12"/>
  <c r="G1166" i="12"/>
  <c r="F1166" i="12"/>
  <c r="E1166" i="12"/>
  <c r="D1166" i="12"/>
  <c r="C1166" i="12"/>
  <c r="G1165" i="12"/>
  <c r="F1165" i="12"/>
  <c r="E1165" i="12"/>
  <c r="D1165" i="12"/>
  <c r="C1165" i="12"/>
  <c r="G1164" i="12"/>
  <c r="F1164" i="12"/>
  <c r="E1164" i="12"/>
  <c r="D1164" i="12"/>
  <c r="C1164" i="12"/>
  <c r="G1163" i="12"/>
  <c r="F1163" i="12"/>
  <c r="E1163" i="12"/>
  <c r="D1163" i="12"/>
  <c r="C1163" i="12"/>
  <c r="G1162" i="12"/>
  <c r="F1162" i="12"/>
  <c r="E1162" i="12"/>
  <c r="D1162" i="12"/>
  <c r="C1162" i="12"/>
  <c r="G1161" i="12"/>
  <c r="F1161" i="12"/>
  <c r="E1161" i="12"/>
  <c r="D1161" i="12"/>
  <c r="C1161" i="12"/>
  <c r="G1160" i="12"/>
  <c r="F1160" i="12"/>
  <c r="E1160" i="12"/>
  <c r="D1160" i="12"/>
  <c r="C1160" i="12"/>
  <c r="G1159" i="12"/>
  <c r="F1159" i="12"/>
  <c r="E1159" i="12"/>
  <c r="D1159" i="12"/>
  <c r="C1159" i="12"/>
  <c r="G1158" i="12"/>
  <c r="F1158" i="12"/>
  <c r="E1158" i="12"/>
  <c r="D1158" i="12"/>
  <c r="C1158" i="12"/>
  <c r="G1157" i="12"/>
  <c r="F1157" i="12"/>
  <c r="E1157" i="12"/>
  <c r="D1157" i="12"/>
  <c r="C1157" i="12"/>
  <c r="G1156" i="12"/>
  <c r="F1156" i="12"/>
  <c r="E1156" i="12"/>
  <c r="D1156" i="12"/>
  <c r="C1156" i="12"/>
  <c r="G1155" i="12"/>
  <c r="F1155" i="12"/>
  <c r="E1155" i="12"/>
  <c r="D1155" i="12"/>
  <c r="C1155" i="12"/>
  <c r="G1154" i="12"/>
  <c r="F1154" i="12"/>
  <c r="E1154" i="12"/>
  <c r="D1154" i="12"/>
  <c r="C1154" i="12"/>
  <c r="G1153" i="12"/>
  <c r="F1153" i="12"/>
  <c r="E1153" i="12"/>
  <c r="D1153" i="12"/>
  <c r="C1153" i="12"/>
  <c r="G1152" i="12"/>
  <c r="F1152" i="12"/>
  <c r="E1152" i="12"/>
  <c r="D1152" i="12"/>
  <c r="C1152" i="12"/>
  <c r="G1151" i="12"/>
  <c r="F1151" i="12"/>
  <c r="C1151" i="12"/>
  <c r="G1150" i="12"/>
  <c r="F1150" i="12"/>
  <c r="E1150" i="12"/>
  <c r="D1150" i="12"/>
  <c r="C1150" i="12"/>
  <c r="G1149" i="12"/>
  <c r="F1149" i="12"/>
  <c r="E1149" i="12"/>
  <c r="D1149" i="12"/>
  <c r="C1149" i="12"/>
  <c r="G1148" i="12"/>
  <c r="H1148" i="12" s="1"/>
  <c r="C1148" i="12"/>
  <c r="G1147" i="12"/>
  <c r="E1147" i="12"/>
  <c r="D1147" i="12"/>
  <c r="C1147" i="12"/>
  <c r="G1146" i="12"/>
  <c r="F1146" i="12"/>
  <c r="E1146" i="12"/>
  <c r="D1146" i="12"/>
  <c r="C1146" i="12"/>
  <c r="G1145" i="12"/>
  <c r="F1145" i="12"/>
  <c r="E1145" i="12"/>
  <c r="D1145" i="12"/>
  <c r="C1145" i="12"/>
  <c r="G1144" i="12"/>
  <c r="F1144" i="12"/>
  <c r="E1144" i="12"/>
  <c r="D1144" i="12"/>
  <c r="C1144" i="12"/>
  <c r="G1143" i="12"/>
  <c r="F1143" i="12"/>
  <c r="E1143" i="12"/>
  <c r="D1143" i="12"/>
  <c r="C1143" i="12"/>
  <c r="G1142" i="12"/>
  <c r="F1142" i="12"/>
  <c r="E1142" i="12"/>
  <c r="D1142" i="12"/>
  <c r="C1142" i="12"/>
  <c r="G1141" i="12"/>
  <c r="F1141" i="12"/>
  <c r="E1141" i="12"/>
  <c r="D1141" i="12"/>
  <c r="C1141" i="12"/>
  <c r="G1140" i="12"/>
  <c r="F1140" i="12"/>
  <c r="E1140" i="12"/>
  <c r="D1140" i="12"/>
  <c r="C1140" i="12"/>
  <c r="G1139" i="12"/>
  <c r="F1139" i="12"/>
  <c r="E1139" i="12"/>
  <c r="D1139" i="12"/>
  <c r="C1139" i="12"/>
  <c r="G1138" i="12"/>
  <c r="F1138" i="12"/>
  <c r="E1138" i="12"/>
  <c r="D1138" i="12"/>
  <c r="C1138" i="12"/>
  <c r="G1137" i="12"/>
  <c r="F1137" i="12"/>
  <c r="E1137" i="12"/>
  <c r="D1137" i="12"/>
  <c r="C1137" i="12"/>
  <c r="G1136" i="12"/>
  <c r="F1136" i="12"/>
  <c r="E1136" i="12"/>
  <c r="D1136" i="12"/>
  <c r="C1136" i="12"/>
  <c r="G1135" i="12"/>
  <c r="F1135" i="12"/>
  <c r="E1135" i="12"/>
  <c r="D1135" i="12"/>
  <c r="C1135" i="12"/>
  <c r="G1134" i="12"/>
  <c r="F1134" i="12"/>
  <c r="E1134" i="12"/>
  <c r="D1134" i="12"/>
  <c r="C1134" i="12"/>
  <c r="G1133" i="12"/>
  <c r="F1133" i="12"/>
  <c r="E1133" i="12"/>
  <c r="D1133" i="12"/>
  <c r="C1133" i="12"/>
  <c r="G1132" i="12"/>
  <c r="F1132" i="12"/>
  <c r="E1132" i="12"/>
  <c r="D1132" i="12"/>
  <c r="C1132" i="12"/>
  <c r="G1131" i="12"/>
  <c r="F1131" i="12"/>
  <c r="E1131" i="12"/>
  <c r="D1131" i="12"/>
  <c r="C1131" i="12"/>
  <c r="G1130" i="12"/>
  <c r="F1130" i="12"/>
  <c r="E1130" i="12"/>
  <c r="D1130" i="12"/>
  <c r="C1130" i="12"/>
  <c r="G1129" i="12"/>
  <c r="F1129" i="12"/>
  <c r="E1129" i="12"/>
  <c r="D1129" i="12"/>
  <c r="C1129" i="12"/>
  <c r="G1128" i="12"/>
  <c r="F1128" i="12"/>
  <c r="E1128" i="12"/>
  <c r="D1128" i="12"/>
  <c r="C1128" i="12"/>
  <c r="G1127" i="12"/>
  <c r="F1127" i="12"/>
  <c r="E1127" i="12"/>
  <c r="D1127" i="12"/>
  <c r="C1127" i="12"/>
  <c r="G1126" i="12"/>
  <c r="F1126" i="12"/>
  <c r="E1126" i="12"/>
  <c r="D1126" i="12"/>
  <c r="C1126" i="12"/>
  <c r="G1125" i="12"/>
  <c r="F1125" i="12"/>
  <c r="E1125" i="12"/>
  <c r="D1125" i="12"/>
  <c r="C1125" i="12"/>
  <c r="G1124" i="12"/>
  <c r="F1124" i="12"/>
  <c r="E1124" i="12"/>
  <c r="D1124" i="12"/>
  <c r="C1124" i="12"/>
  <c r="G1123" i="12"/>
  <c r="F1123" i="12"/>
  <c r="E1123" i="12"/>
  <c r="D1123" i="12"/>
  <c r="C1123" i="12"/>
  <c r="G1122" i="12"/>
  <c r="F1122" i="12"/>
  <c r="E1122" i="12"/>
  <c r="D1122" i="12"/>
  <c r="C1122" i="12"/>
  <c r="G1121" i="12"/>
  <c r="F1121" i="12"/>
  <c r="E1121" i="12"/>
  <c r="D1121" i="12"/>
  <c r="C1121" i="12"/>
  <c r="G1120" i="12"/>
  <c r="F1120" i="12"/>
  <c r="E1120" i="12"/>
  <c r="D1120" i="12"/>
  <c r="C1120" i="12"/>
  <c r="G1119" i="12"/>
  <c r="F1119" i="12"/>
  <c r="E1119" i="12"/>
  <c r="D1119" i="12"/>
  <c r="C1119" i="12"/>
  <c r="G1118" i="12"/>
  <c r="F1118" i="12"/>
  <c r="E1118" i="12"/>
  <c r="D1118" i="12"/>
  <c r="C1118" i="12"/>
  <c r="G1117" i="12"/>
  <c r="F1117" i="12"/>
  <c r="E1117" i="12"/>
  <c r="D1117" i="12"/>
  <c r="C1117" i="12"/>
  <c r="G1116" i="12"/>
  <c r="F1116" i="12"/>
  <c r="E1116" i="12"/>
  <c r="D1116" i="12"/>
  <c r="C1116" i="12"/>
  <c r="G1115" i="12"/>
  <c r="F1115" i="12"/>
  <c r="E1115" i="12"/>
  <c r="D1115" i="12"/>
  <c r="C1115" i="12"/>
  <c r="G1114" i="12"/>
  <c r="F1114" i="12"/>
  <c r="E1114" i="12"/>
  <c r="D1114" i="12"/>
  <c r="C1114" i="12"/>
  <c r="G1113" i="12"/>
  <c r="F1113" i="12"/>
  <c r="E1113" i="12"/>
  <c r="D1113" i="12"/>
  <c r="C1113" i="12"/>
  <c r="G1112" i="12"/>
  <c r="F1112" i="12"/>
  <c r="E1112" i="12"/>
  <c r="D1112" i="12"/>
  <c r="C1112" i="12"/>
  <c r="G1111" i="12"/>
  <c r="F1111" i="12"/>
  <c r="E1111" i="12"/>
  <c r="D1111" i="12"/>
  <c r="C1111" i="12"/>
  <c r="G1110" i="12"/>
  <c r="F1110" i="12"/>
  <c r="E1110" i="12"/>
  <c r="D1110" i="12"/>
  <c r="C1110" i="12"/>
  <c r="G1109" i="12"/>
  <c r="F1109" i="12"/>
  <c r="E1109" i="12"/>
  <c r="D1109" i="12"/>
  <c r="C1109" i="12"/>
  <c r="G1108" i="12"/>
  <c r="F1108" i="12"/>
  <c r="E1108" i="12"/>
  <c r="D1108" i="12"/>
  <c r="C1108" i="12"/>
  <c r="G1107" i="12"/>
  <c r="F1107" i="12"/>
  <c r="E1107" i="12"/>
  <c r="D1107" i="12"/>
  <c r="C1107" i="12"/>
  <c r="G1106" i="12"/>
  <c r="F1106" i="12"/>
  <c r="E1106" i="12"/>
  <c r="D1106" i="12"/>
  <c r="C1106" i="12"/>
  <c r="G1105" i="12"/>
  <c r="F1105" i="12"/>
  <c r="E1105" i="12"/>
  <c r="D1105" i="12"/>
  <c r="C1105" i="12"/>
  <c r="G1104" i="12"/>
  <c r="F1104" i="12"/>
  <c r="E1104" i="12"/>
  <c r="D1104" i="12"/>
  <c r="C1104" i="12"/>
  <c r="G1103" i="12"/>
  <c r="F1103" i="12"/>
  <c r="E1103" i="12"/>
  <c r="D1103" i="12"/>
  <c r="C1103" i="12"/>
  <c r="G1102" i="12"/>
  <c r="F1102" i="12"/>
  <c r="E1102" i="12"/>
  <c r="D1102" i="12"/>
  <c r="C1102" i="12"/>
  <c r="G1101" i="12"/>
  <c r="F1101" i="12"/>
  <c r="E1101" i="12"/>
  <c r="D1101" i="12"/>
  <c r="C1101" i="12"/>
  <c r="G1100" i="12"/>
  <c r="F1100" i="12"/>
  <c r="E1100" i="12"/>
  <c r="D1100" i="12"/>
  <c r="C1100" i="12"/>
  <c r="G1099" i="12"/>
  <c r="F1099" i="12"/>
  <c r="E1099" i="12"/>
  <c r="D1099" i="12"/>
  <c r="C1099" i="12"/>
  <c r="G1098" i="12"/>
  <c r="F1098" i="12"/>
  <c r="E1098" i="12"/>
  <c r="D1098" i="12"/>
  <c r="C1098" i="12"/>
  <c r="G1097" i="12"/>
  <c r="F1097" i="12"/>
  <c r="E1097" i="12"/>
  <c r="D1097" i="12"/>
  <c r="C1097" i="12"/>
  <c r="G1096" i="12"/>
  <c r="F1096" i="12"/>
  <c r="E1096" i="12"/>
  <c r="D1096" i="12"/>
  <c r="C1096" i="12"/>
  <c r="G1095" i="12"/>
  <c r="F1095" i="12"/>
  <c r="E1095" i="12"/>
  <c r="D1095" i="12"/>
  <c r="C1095" i="12"/>
  <c r="G1094" i="12"/>
  <c r="F1094" i="12"/>
  <c r="E1094" i="12"/>
  <c r="D1094" i="12"/>
  <c r="C1094" i="12"/>
  <c r="G1093" i="12"/>
  <c r="F1093" i="12"/>
  <c r="E1093" i="12"/>
  <c r="D1093" i="12"/>
  <c r="C1093" i="12"/>
  <c r="G1092" i="12"/>
  <c r="F1092" i="12"/>
  <c r="E1092" i="12"/>
  <c r="D1092" i="12"/>
  <c r="C1092" i="12"/>
  <c r="G1091" i="12"/>
  <c r="F1091" i="12"/>
  <c r="E1091" i="12"/>
  <c r="D1091" i="12"/>
  <c r="C1091" i="12"/>
  <c r="G1090" i="12"/>
  <c r="F1090" i="12"/>
  <c r="E1090" i="12"/>
  <c r="D1090" i="12"/>
  <c r="C1090" i="12"/>
  <c r="G1089" i="12"/>
  <c r="F1089" i="12"/>
  <c r="E1089" i="12"/>
  <c r="D1089" i="12"/>
  <c r="C1089" i="12"/>
  <c r="G1088" i="12"/>
  <c r="F1088" i="12"/>
  <c r="E1088" i="12"/>
  <c r="D1088" i="12"/>
  <c r="C1088" i="12"/>
  <c r="G1087" i="12"/>
  <c r="F1087" i="12"/>
  <c r="E1087" i="12"/>
  <c r="D1087" i="12"/>
  <c r="C1087" i="12"/>
  <c r="G1086" i="12"/>
  <c r="F1086" i="12"/>
  <c r="E1086" i="12"/>
  <c r="D1086" i="12"/>
  <c r="C1086" i="12"/>
  <c r="G1085" i="12"/>
  <c r="F1085" i="12"/>
  <c r="E1085" i="12"/>
  <c r="D1085" i="12"/>
  <c r="C1085" i="12"/>
  <c r="G1084" i="12"/>
  <c r="F1084" i="12"/>
  <c r="E1084" i="12"/>
  <c r="D1084" i="12"/>
  <c r="C1084" i="12"/>
  <c r="G1083" i="12"/>
  <c r="F1083" i="12"/>
  <c r="E1083" i="12"/>
  <c r="D1083" i="12"/>
  <c r="C1083" i="12"/>
  <c r="G1082" i="12"/>
  <c r="F1082" i="12"/>
  <c r="E1082" i="12"/>
  <c r="D1082" i="12"/>
  <c r="C1082" i="12"/>
  <c r="G1081" i="12"/>
  <c r="F1081" i="12"/>
  <c r="E1081" i="12"/>
  <c r="D1081" i="12"/>
  <c r="C1081" i="12"/>
  <c r="G1080" i="12"/>
  <c r="F1080" i="12"/>
  <c r="E1080" i="12"/>
  <c r="D1080" i="12"/>
  <c r="C1080" i="12"/>
  <c r="G1079" i="12"/>
  <c r="F1079" i="12"/>
  <c r="E1079" i="12"/>
  <c r="D1079" i="12"/>
  <c r="C1079" i="12"/>
  <c r="G1078" i="12"/>
  <c r="F1078" i="12"/>
  <c r="E1078" i="12"/>
  <c r="D1078" i="12"/>
  <c r="C1078" i="12"/>
  <c r="G1077" i="12"/>
  <c r="F1077" i="12"/>
  <c r="E1077" i="12"/>
  <c r="D1077" i="12"/>
  <c r="C1077" i="12"/>
  <c r="G1076" i="12"/>
  <c r="F1076" i="12"/>
  <c r="E1076" i="12"/>
  <c r="D1076" i="12"/>
  <c r="C1076" i="12"/>
  <c r="G1075" i="12"/>
  <c r="F1075" i="12"/>
  <c r="E1075" i="12"/>
  <c r="D1075" i="12"/>
  <c r="C1075" i="12"/>
  <c r="G1074" i="12"/>
  <c r="F1074" i="12"/>
  <c r="E1074" i="12"/>
  <c r="D1074" i="12"/>
  <c r="C1074" i="12"/>
  <c r="G1073" i="12"/>
  <c r="F1073" i="12"/>
  <c r="E1073" i="12"/>
  <c r="D1073" i="12"/>
  <c r="C1073" i="12"/>
  <c r="G1072" i="12"/>
  <c r="F1072" i="12"/>
  <c r="E1072" i="12"/>
  <c r="D1072" i="12"/>
  <c r="C1072" i="12"/>
  <c r="G1071" i="12"/>
  <c r="F1071" i="12"/>
  <c r="E1071" i="12"/>
  <c r="D1071" i="12"/>
  <c r="C1071" i="12"/>
  <c r="G1070" i="12"/>
  <c r="F1070" i="12"/>
  <c r="E1070" i="12"/>
  <c r="D1070" i="12"/>
  <c r="C1070" i="12"/>
  <c r="G1069" i="12"/>
  <c r="D1069" i="12"/>
  <c r="C1069" i="12"/>
  <c r="G1068" i="12"/>
  <c r="F1068" i="12"/>
  <c r="E1068" i="12"/>
  <c r="D1068" i="12"/>
  <c r="C1068" i="12"/>
  <c r="G1067" i="12"/>
  <c r="F1067" i="12"/>
  <c r="E1067" i="12"/>
  <c r="D1067" i="12"/>
  <c r="C1067" i="12"/>
  <c r="G1066" i="12"/>
  <c r="F1066" i="12"/>
  <c r="E1066" i="12"/>
  <c r="D1066" i="12"/>
  <c r="C1066" i="12"/>
  <c r="G1065" i="12"/>
  <c r="F1065" i="12"/>
  <c r="E1065" i="12"/>
  <c r="D1065" i="12"/>
  <c r="C1065" i="12"/>
  <c r="G1064" i="12"/>
  <c r="H1064" i="12" s="1"/>
  <c r="C1064" i="12"/>
  <c r="G1063" i="12"/>
  <c r="F1063" i="12"/>
  <c r="E1063" i="12"/>
  <c r="D1063" i="12"/>
  <c r="C1063" i="12"/>
  <c r="G1062" i="12"/>
  <c r="F1062" i="12"/>
  <c r="E1062" i="12"/>
  <c r="D1062" i="12"/>
  <c r="C1062" i="12"/>
  <c r="G1061" i="12"/>
  <c r="F1061" i="12"/>
  <c r="E1061" i="12"/>
  <c r="D1061" i="12"/>
  <c r="C1061" i="12"/>
  <c r="G1060" i="12"/>
  <c r="F1060" i="12"/>
  <c r="E1060" i="12"/>
  <c r="C1060" i="12"/>
  <c r="G1059" i="12"/>
  <c r="F1059" i="12"/>
  <c r="E1059" i="12"/>
  <c r="D1059" i="12"/>
  <c r="C1059" i="12"/>
  <c r="G1058" i="12"/>
  <c r="F1058" i="12"/>
  <c r="D1058" i="12"/>
  <c r="C1058" i="12"/>
  <c r="G1057" i="12"/>
  <c r="H1057" i="12" s="1"/>
  <c r="C1057" i="12"/>
  <c r="G1056" i="12"/>
  <c r="F1056" i="12"/>
  <c r="E1056" i="12"/>
  <c r="D1056" i="12"/>
  <c r="C1056" i="12"/>
  <c r="G1055" i="12"/>
  <c r="F1055" i="12"/>
  <c r="E1055" i="12"/>
  <c r="D1055" i="12"/>
  <c r="C1055" i="12"/>
  <c r="G1054" i="12"/>
  <c r="F1054" i="12"/>
  <c r="E1054" i="12"/>
  <c r="D1054" i="12"/>
  <c r="C1054" i="12"/>
  <c r="G1053" i="12"/>
  <c r="F1053" i="12"/>
  <c r="E1053" i="12"/>
  <c r="D1053" i="12"/>
  <c r="C1053" i="12"/>
  <c r="G1052" i="12"/>
  <c r="F1052" i="12"/>
  <c r="E1052" i="12"/>
  <c r="D1052" i="12"/>
  <c r="C1052" i="12"/>
  <c r="G1051" i="12"/>
  <c r="F1051" i="12"/>
  <c r="E1051" i="12"/>
  <c r="D1051" i="12"/>
  <c r="C1051" i="12"/>
  <c r="G1050" i="12"/>
  <c r="F1050" i="12"/>
  <c r="E1050" i="12"/>
  <c r="D1050" i="12"/>
  <c r="C1050" i="12"/>
  <c r="G1049" i="12"/>
  <c r="F1049" i="12"/>
  <c r="E1049" i="12"/>
  <c r="D1049" i="12"/>
  <c r="C1049" i="12"/>
  <c r="G1048" i="12"/>
  <c r="F1048" i="12"/>
  <c r="E1048" i="12"/>
  <c r="D1048" i="12"/>
  <c r="C1048" i="12"/>
  <c r="G1047" i="12"/>
  <c r="F1047" i="12"/>
  <c r="E1047" i="12"/>
  <c r="D1047" i="12"/>
  <c r="C1047" i="12"/>
  <c r="G1046" i="12"/>
  <c r="F1046" i="12"/>
  <c r="E1046" i="12"/>
  <c r="D1046" i="12"/>
  <c r="C1046" i="12"/>
  <c r="G1045" i="12"/>
  <c r="F1045" i="12"/>
  <c r="E1045" i="12"/>
  <c r="D1045" i="12"/>
  <c r="C1045" i="12"/>
  <c r="G1044" i="12"/>
  <c r="F1044" i="12"/>
  <c r="E1044" i="12"/>
  <c r="D1044" i="12"/>
  <c r="C1044" i="12"/>
  <c r="G1043" i="12"/>
  <c r="F1043" i="12"/>
  <c r="E1043" i="12"/>
  <c r="D1043" i="12"/>
  <c r="C1043" i="12"/>
  <c r="G1042" i="12"/>
  <c r="F1042" i="12"/>
  <c r="E1042" i="12"/>
  <c r="D1042" i="12"/>
  <c r="C1042" i="12"/>
  <c r="G1041" i="12"/>
  <c r="F1041" i="12"/>
  <c r="E1041" i="12"/>
  <c r="D1041" i="12"/>
  <c r="C1041" i="12"/>
  <c r="G1040" i="12"/>
  <c r="D1040" i="12"/>
  <c r="C1040" i="12"/>
  <c r="G1039" i="12"/>
  <c r="F1039" i="12"/>
  <c r="E1039" i="12"/>
  <c r="D1039" i="12"/>
  <c r="C1039" i="12"/>
  <c r="G1038" i="12"/>
  <c r="D1038" i="12"/>
  <c r="C1038" i="12"/>
  <c r="G1037" i="12"/>
  <c r="F1037" i="12"/>
  <c r="E1037" i="12"/>
  <c r="D1037" i="12"/>
  <c r="C1037" i="12"/>
  <c r="G1036" i="12"/>
  <c r="F1036" i="12"/>
  <c r="E1036" i="12"/>
  <c r="D1036" i="12"/>
  <c r="C1036" i="12"/>
  <c r="G1035" i="12"/>
  <c r="F1035" i="12"/>
  <c r="E1035" i="12"/>
  <c r="D1035" i="12"/>
  <c r="C1035" i="12"/>
  <c r="G1034" i="12"/>
  <c r="F1034" i="12"/>
  <c r="E1034" i="12"/>
  <c r="D1034" i="12"/>
  <c r="C1034" i="12"/>
  <c r="G1033" i="12"/>
  <c r="F1033" i="12"/>
  <c r="E1033" i="12"/>
  <c r="D1033" i="12"/>
  <c r="C1033" i="12"/>
  <c r="G1032" i="12"/>
  <c r="F1032" i="12"/>
  <c r="E1032" i="12"/>
  <c r="D1032" i="12"/>
  <c r="C1032" i="12"/>
  <c r="G1031" i="12"/>
  <c r="F1031" i="12"/>
  <c r="E1031" i="12"/>
  <c r="D1031" i="12"/>
  <c r="C1031" i="12"/>
  <c r="G1030" i="12"/>
  <c r="F1030" i="12"/>
  <c r="E1030" i="12"/>
  <c r="D1030" i="12"/>
  <c r="C1030" i="12"/>
  <c r="G1029" i="12"/>
  <c r="F1029" i="12"/>
  <c r="E1029" i="12"/>
  <c r="D1029" i="12"/>
  <c r="C1029" i="12"/>
  <c r="G1028" i="12"/>
  <c r="F1028" i="12"/>
  <c r="E1028" i="12"/>
  <c r="D1028" i="12"/>
  <c r="C1028" i="12"/>
  <c r="G1027" i="12"/>
  <c r="F1027" i="12"/>
  <c r="E1027" i="12"/>
  <c r="D1027" i="12"/>
  <c r="C1027" i="12"/>
  <c r="G1026" i="12"/>
  <c r="F1026" i="12"/>
  <c r="E1026" i="12"/>
  <c r="D1026" i="12"/>
  <c r="C1026" i="12"/>
  <c r="G1025" i="12"/>
  <c r="F1025" i="12"/>
  <c r="E1025" i="12"/>
  <c r="D1025" i="12"/>
  <c r="C1025" i="12"/>
  <c r="G1024" i="12"/>
  <c r="F1024" i="12"/>
  <c r="E1024" i="12"/>
  <c r="D1024" i="12"/>
  <c r="C1024" i="12"/>
  <c r="G1023" i="12"/>
  <c r="F1023" i="12"/>
  <c r="E1023" i="12"/>
  <c r="D1023" i="12"/>
  <c r="C1023" i="12"/>
  <c r="G1022" i="12"/>
  <c r="F1022" i="12"/>
  <c r="E1022" i="12"/>
  <c r="D1022" i="12"/>
  <c r="C1022" i="12"/>
  <c r="G1021" i="12"/>
  <c r="F1021" i="12"/>
  <c r="E1021" i="12"/>
  <c r="D1021" i="12"/>
  <c r="C1021" i="12"/>
  <c r="G1020" i="12"/>
  <c r="F1020" i="12"/>
  <c r="E1020" i="12"/>
  <c r="D1020" i="12"/>
  <c r="C1020" i="12"/>
  <c r="G1019" i="12"/>
  <c r="F1019" i="12"/>
  <c r="E1019" i="12"/>
  <c r="D1019" i="12"/>
  <c r="C1019" i="12"/>
  <c r="G1018" i="12"/>
  <c r="F1018" i="12"/>
  <c r="E1018" i="12"/>
  <c r="D1018" i="12"/>
  <c r="C1018" i="12"/>
  <c r="G1017" i="12"/>
  <c r="F1017" i="12"/>
  <c r="E1017" i="12"/>
  <c r="D1017" i="12"/>
  <c r="C1017" i="12"/>
  <c r="G1016" i="12"/>
  <c r="F1016" i="12"/>
  <c r="E1016" i="12"/>
  <c r="D1016" i="12"/>
  <c r="C1016" i="12"/>
  <c r="G1015" i="12"/>
  <c r="F1015" i="12"/>
  <c r="E1015" i="12"/>
  <c r="D1015" i="12"/>
  <c r="C1015" i="12"/>
  <c r="G1014" i="12"/>
  <c r="F1014" i="12"/>
  <c r="E1014" i="12"/>
  <c r="D1014" i="12"/>
  <c r="C1014" i="12"/>
  <c r="G1013" i="12"/>
  <c r="F1013" i="12"/>
  <c r="E1013" i="12"/>
  <c r="D1013" i="12"/>
  <c r="C1013" i="12"/>
  <c r="G1012" i="12"/>
  <c r="F1012" i="12"/>
  <c r="E1012" i="12"/>
  <c r="D1012" i="12"/>
  <c r="C1012" i="12"/>
  <c r="G1011" i="12"/>
  <c r="E1011" i="12"/>
  <c r="D1011" i="12"/>
  <c r="C1011" i="12"/>
  <c r="G1010" i="12"/>
  <c r="F1010" i="12"/>
  <c r="E1010" i="12"/>
  <c r="D1010" i="12"/>
  <c r="C1010" i="12"/>
  <c r="G1009" i="12"/>
  <c r="F1009" i="12"/>
  <c r="E1009" i="12"/>
  <c r="D1009" i="12"/>
  <c r="C1009" i="12"/>
  <c r="G1008" i="12"/>
  <c r="F1008" i="12"/>
  <c r="E1008" i="12"/>
  <c r="D1008" i="12"/>
  <c r="C1008" i="12"/>
  <c r="G1007" i="12"/>
  <c r="F1007" i="12"/>
  <c r="E1007" i="12"/>
  <c r="D1007" i="12"/>
  <c r="C1007" i="12"/>
  <c r="G1006" i="12"/>
  <c r="F1006" i="12"/>
  <c r="E1006" i="12"/>
  <c r="D1006" i="12"/>
  <c r="C1006" i="12"/>
  <c r="G1005" i="12"/>
  <c r="F1005" i="12"/>
  <c r="E1005" i="12"/>
  <c r="D1005" i="12"/>
  <c r="C1005" i="12"/>
  <c r="G1004" i="12"/>
  <c r="F1004" i="12"/>
  <c r="E1004" i="12"/>
  <c r="D1004" i="12"/>
  <c r="C1004" i="12"/>
  <c r="G1003" i="12"/>
  <c r="D1003" i="12"/>
  <c r="C1003" i="12"/>
  <c r="G1002" i="12"/>
  <c r="F1002" i="12"/>
  <c r="E1002" i="12"/>
  <c r="D1002" i="12"/>
  <c r="C1002" i="12"/>
  <c r="G1001" i="12"/>
  <c r="F1001" i="12"/>
  <c r="E1001" i="12"/>
  <c r="D1001" i="12"/>
  <c r="C1001" i="12"/>
  <c r="G1000" i="12"/>
  <c r="F1000" i="12"/>
  <c r="E1000" i="12"/>
  <c r="D1000" i="12"/>
  <c r="C1000" i="12"/>
  <c r="G999" i="12"/>
  <c r="F999" i="12"/>
  <c r="E999" i="12"/>
  <c r="D999" i="12"/>
  <c r="C999" i="12"/>
  <c r="G998" i="12"/>
  <c r="F998" i="12"/>
  <c r="E998" i="12"/>
  <c r="D998" i="12"/>
  <c r="C998" i="12"/>
  <c r="G997" i="12"/>
  <c r="F997" i="12"/>
  <c r="E997" i="12"/>
  <c r="D997" i="12"/>
  <c r="C997" i="12"/>
  <c r="G996" i="12"/>
  <c r="F996" i="12"/>
  <c r="E996" i="12"/>
  <c r="D996" i="12"/>
  <c r="C996" i="12"/>
  <c r="G995" i="12"/>
  <c r="F995" i="12"/>
  <c r="E995" i="12"/>
  <c r="D995" i="12"/>
  <c r="C995" i="12"/>
  <c r="G994" i="12"/>
  <c r="F994" i="12"/>
  <c r="E994" i="12"/>
  <c r="D994" i="12"/>
  <c r="C994" i="12"/>
  <c r="G993" i="12"/>
  <c r="F993" i="12"/>
  <c r="E993" i="12"/>
  <c r="D993" i="12"/>
  <c r="C993" i="12"/>
  <c r="G992" i="12"/>
  <c r="F992" i="12"/>
  <c r="E992" i="12"/>
  <c r="D992" i="12"/>
  <c r="C992" i="12"/>
  <c r="G991" i="12"/>
  <c r="F991" i="12"/>
  <c r="E991" i="12"/>
  <c r="D991" i="12"/>
  <c r="C991" i="12"/>
  <c r="G990" i="12"/>
  <c r="F990" i="12"/>
  <c r="E990" i="12"/>
  <c r="D990" i="12"/>
  <c r="C990" i="12"/>
  <c r="G989" i="12"/>
  <c r="F989" i="12"/>
  <c r="E989" i="12"/>
  <c r="D989" i="12"/>
  <c r="C989" i="12"/>
  <c r="G988" i="12"/>
  <c r="F988" i="12"/>
  <c r="E988" i="12"/>
  <c r="D988" i="12"/>
  <c r="C988" i="12"/>
  <c r="G987" i="12"/>
  <c r="F987" i="12"/>
  <c r="E987" i="12"/>
  <c r="D987" i="12"/>
  <c r="C987" i="12"/>
  <c r="G986" i="12"/>
  <c r="F986" i="12"/>
  <c r="E986" i="12"/>
  <c r="D986" i="12"/>
  <c r="C986" i="12"/>
  <c r="G985" i="12"/>
  <c r="F985" i="12"/>
  <c r="E985" i="12"/>
  <c r="D985" i="12"/>
  <c r="C985" i="12"/>
  <c r="G984" i="12"/>
  <c r="F984" i="12"/>
  <c r="E984" i="12"/>
  <c r="D984" i="12"/>
  <c r="C984" i="12"/>
  <c r="G983" i="12"/>
  <c r="D983" i="12"/>
  <c r="C983" i="12"/>
  <c r="G982" i="12"/>
  <c r="F982" i="12"/>
  <c r="E982" i="12"/>
  <c r="D982" i="12"/>
  <c r="C982" i="12"/>
  <c r="G981" i="12"/>
  <c r="F981" i="12"/>
  <c r="E981" i="12"/>
  <c r="D981" i="12"/>
  <c r="C981" i="12"/>
  <c r="G980" i="12"/>
  <c r="F980" i="12"/>
  <c r="E980" i="12"/>
  <c r="D980" i="12"/>
  <c r="C980" i="12"/>
  <c r="G979" i="12"/>
  <c r="F979" i="12"/>
  <c r="E979" i="12"/>
  <c r="D979" i="12"/>
  <c r="C979" i="12"/>
  <c r="G978" i="12"/>
  <c r="F978" i="12"/>
  <c r="E978" i="12"/>
  <c r="D978" i="12"/>
  <c r="C978" i="12"/>
  <c r="G977" i="12"/>
  <c r="F977" i="12"/>
  <c r="E977" i="12"/>
  <c r="D977" i="12"/>
  <c r="C977" i="12"/>
  <c r="G976" i="12"/>
  <c r="F976" i="12"/>
  <c r="E976" i="12"/>
  <c r="D976" i="12"/>
  <c r="C976" i="12"/>
  <c r="G975" i="12"/>
  <c r="F975" i="12"/>
  <c r="E975" i="12"/>
  <c r="D975" i="12"/>
  <c r="C975" i="12"/>
  <c r="G974" i="12"/>
  <c r="F974" i="12"/>
  <c r="E974" i="12"/>
  <c r="D974" i="12"/>
  <c r="C974" i="12"/>
  <c r="G973" i="12"/>
  <c r="F973" i="12"/>
  <c r="E973" i="12"/>
  <c r="D973" i="12"/>
  <c r="C973" i="12"/>
  <c r="G972" i="12"/>
  <c r="F972" i="12"/>
  <c r="E972" i="12"/>
  <c r="D972" i="12"/>
  <c r="C972" i="12"/>
  <c r="G971" i="12"/>
  <c r="F971" i="12"/>
  <c r="E971" i="12"/>
  <c r="D971" i="12"/>
  <c r="C971" i="12"/>
  <c r="G970" i="12"/>
  <c r="F970" i="12"/>
  <c r="E970" i="12"/>
  <c r="D970" i="12"/>
  <c r="C970" i="12"/>
  <c r="G969" i="12"/>
  <c r="F969" i="12"/>
  <c r="E969" i="12"/>
  <c r="D969" i="12"/>
  <c r="C969" i="12"/>
  <c r="G968" i="12"/>
  <c r="F968" i="12"/>
  <c r="E968" i="12"/>
  <c r="D968" i="12"/>
  <c r="C968" i="12"/>
  <c r="G967" i="12"/>
  <c r="F967" i="12"/>
  <c r="E967" i="12"/>
  <c r="D967" i="12"/>
  <c r="C967" i="12"/>
  <c r="G966" i="12"/>
  <c r="F966" i="12"/>
  <c r="E966" i="12"/>
  <c r="D966" i="12"/>
  <c r="C966" i="12"/>
  <c r="G965" i="12"/>
  <c r="F965" i="12"/>
  <c r="D965" i="12"/>
  <c r="C965" i="12"/>
  <c r="G964" i="12"/>
  <c r="F964" i="12"/>
  <c r="E964" i="12"/>
  <c r="D964" i="12"/>
  <c r="C964" i="12"/>
  <c r="G963" i="12"/>
  <c r="F963" i="12"/>
  <c r="E963" i="12"/>
  <c r="D963" i="12"/>
  <c r="C963" i="12"/>
  <c r="G962" i="12"/>
  <c r="F962" i="12"/>
  <c r="E962" i="12"/>
  <c r="D962" i="12"/>
  <c r="C962" i="12"/>
  <c r="G961" i="12"/>
  <c r="F961" i="12"/>
  <c r="E961" i="12"/>
  <c r="D961" i="12"/>
  <c r="C961" i="12"/>
  <c r="G960" i="12"/>
  <c r="F960" i="12"/>
  <c r="E960" i="12"/>
  <c r="D960" i="12"/>
  <c r="C960" i="12"/>
  <c r="G959" i="12"/>
  <c r="F959" i="12"/>
  <c r="E959" i="12"/>
  <c r="D959" i="12"/>
  <c r="C959" i="12"/>
  <c r="G958" i="12"/>
  <c r="F958" i="12"/>
  <c r="E958" i="12"/>
  <c r="D958" i="12"/>
  <c r="C958" i="12"/>
  <c r="G957" i="12"/>
  <c r="F957" i="12"/>
  <c r="E957" i="12"/>
  <c r="D957" i="12"/>
  <c r="C957" i="12"/>
  <c r="G956" i="12"/>
  <c r="F956" i="12"/>
  <c r="E956" i="12"/>
  <c r="D956" i="12"/>
  <c r="C956" i="12"/>
  <c r="G955" i="12"/>
  <c r="F955" i="12"/>
  <c r="E955" i="12"/>
  <c r="D955" i="12"/>
  <c r="C955" i="12"/>
  <c r="G954" i="12"/>
  <c r="F954" i="12"/>
  <c r="E954" i="12"/>
  <c r="D954" i="12"/>
  <c r="C954" i="12"/>
  <c r="G953" i="12"/>
  <c r="F953" i="12"/>
  <c r="E953" i="12"/>
  <c r="D953" i="12"/>
  <c r="C953" i="12"/>
  <c r="G952" i="12"/>
  <c r="F952" i="12"/>
  <c r="D952" i="12"/>
  <c r="C952" i="12"/>
  <c r="G951" i="12"/>
  <c r="F951" i="12"/>
  <c r="E951" i="12"/>
  <c r="D951" i="12"/>
  <c r="C951" i="12"/>
  <c r="G950" i="12"/>
  <c r="F950" i="12"/>
  <c r="E950" i="12"/>
  <c r="D950" i="12"/>
  <c r="C950" i="12"/>
  <c r="G949" i="12"/>
  <c r="F949" i="12"/>
  <c r="E949" i="12"/>
  <c r="D949" i="12"/>
  <c r="C949" i="12"/>
  <c r="G948" i="12"/>
  <c r="F948" i="12"/>
  <c r="E948" i="12"/>
  <c r="D948" i="12"/>
  <c r="C948" i="12"/>
  <c r="G947" i="12"/>
  <c r="F947" i="12"/>
  <c r="E947" i="12"/>
  <c r="D947" i="12"/>
  <c r="C947" i="12"/>
  <c r="G946" i="12"/>
  <c r="F946" i="12"/>
  <c r="E946" i="12"/>
  <c r="D946" i="12"/>
  <c r="C946" i="12"/>
  <c r="G945" i="12"/>
  <c r="F945" i="12"/>
  <c r="E945" i="12"/>
  <c r="D945" i="12"/>
  <c r="C945" i="12"/>
  <c r="G944" i="12"/>
  <c r="F944" i="12"/>
  <c r="E944" i="12"/>
  <c r="D944" i="12"/>
  <c r="C944" i="12"/>
  <c r="G943" i="12"/>
  <c r="F943" i="12"/>
  <c r="E943" i="12"/>
  <c r="D943" i="12"/>
  <c r="C943" i="12"/>
  <c r="G942" i="12"/>
  <c r="F942" i="12"/>
  <c r="E942" i="12"/>
  <c r="D942" i="12"/>
  <c r="C942" i="12"/>
  <c r="G941" i="12"/>
  <c r="F941" i="12"/>
  <c r="E941" i="12"/>
  <c r="C941" i="12"/>
  <c r="G940" i="12"/>
  <c r="F940" i="12"/>
  <c r="E940" i="12"/>
  <c r="D940" i="12"/>
  <c r="C940" i="12"/>
  <c r="G939" i="12"/>
  <c r="F939" i="12"/>
  <c r="E939" i="12"/>
  <c r="D939" i="12"/>
  <c r="C939" i="12"/>
  <c r="G938" i="12"/>
  <c r="F938" i="12"/>
  <c r="E938" i="12"/>
  <c r="D938" i="12"/>
  <c r="C938" i="12"/>
  <c r="G937" i="12"/>
  <c r="F937" i="12"/>
  <c r="E937" i="12"/>
  <c r="D937" i="12"/>
  <c r="C937" i="12"/>
  <c r="G936" i="12"/>
  <c r="F936" i="12"/>
  <c r="E936" i="12"/>
  <c r="D936" i="12"/>
  <c r="C936" i="12"/>
  <c r="G935" i="12"/>
  <c r="F935" i="12"/>
  <c r="E935" i="12"/>
  <c r="D935" i="12"/>
  <c r="C935" i="12"/>
  <c r="G934" i="12"/>
  <c r="F934" i="12"/>
  <c r="E934" i="12"/>
  <c r="D934" i="12"/>
  <c r="C934" i="12"/>
  <c r="G933" i="12"/>
  <c r="F933" i="12"/>
  <c r="E933" i="12"/>
  <c r="D933" i="12"/>
  <c r="C933" i="12"/>
  <c r="G932" i="12"/>
  <c r="F932" i="12"/>
  <c r="E932" i="12"/>
  <c r="D932" i="12"/>
  <c r="C932" i="12"/>
  <c r="G931" i="12"/>
  <c r="F931" i="12"/>
  <c r="E931" i="12"/>
  <c r="D931" i="12"/>
  <c r="C931" i="12"/>
  <c r="G930" i="12"/>
  <c r="F930" i="12"/>
  <c r="E930" i="12"/>
  <c r="D930" i="12"/>
  <c r="C930" i="12"/>
  <c r="G929" i="12"/>
  <c r="F929" i="12"/>
  <c r="E929" i="12"/>
  <c r="D929" i="12"/>
  <c r="C929" i="12"/>
  <c r="G928" i="12"/>
  <c r="F928" i="12"/>
  <c r="E928" i="12"/>
  <c r="D928" i="12"/>
  <c r="C928" i="12"/>
  <c r="G927" i="12"/>
  <c r="F927" i="12"/>
  <c r="E927" i="12"/>
  <c r="D927" i="12"/>
  <c r="C927" i="12"/>
  <c r="G926" i="12"/>
  <c r="F926" i="12"/>
  <c r="E926" i="12"/>
  <c r="D926" i="12"/>
  <c r="C926" i="12"/>
  <c r="G925" i="12"/>
  <c r="D925" i="12"/>
  <c r="C925" i="12"/>
  <c r="G924" i="12"/>
  <c r="F924" i="12"/>
  <c r="E924" i="12"/>
  <c r="D924" i="12"/>
  <c r="C924" i="12"/>
  <c r="G923" i="12"/>
  <c r="F923" i="12"/>
  <c r="E923" i="12"/>
  <c r="D923" i="12"/>
  <c r="C923" i="12"/>
  <c r="G922" i="12"/>
  <c r="F922" i="12"/>
  <c r="E922" i="12"/>
  <c r="D922" i="12"/>
  <c r="C922" i="12"/>
  <c r="G921" i="12"/>
  <c r="F921" i="12"/>
  <c r="E921" i="12"/>
  <c r="D921" i="12"/>
  <c r="C921" i="12"/>
  <c r="G920" i="12"/>
  <c r="F920" i="12"/>
  <c r="E920" i="12"/>
  <c r="D920" i="12"/>
  <c r="C920" i="12"/>
  <c r="G919" i="12"/>
  <c r="F919" i="12"/>
  <c r="E919" i="12"/>
  <c r="D919" i="12"/>
  <c r="C919" i="12"/>
  <c r="G918" i="12"/>
  <c r="F918" i="12"/>
  <c r="E918" i="12"/>
  <c r="D918" i="12"/>
  <c r="C918" i="12"/>
  <c r="G917" i="12"/>
  <c r="F917" i="12"/>
  <c r="E917" i="12"/>
  <c r="D917" i="12"/>
  <c r="C917" i="12"/>
  <c r="G916" i="12"/>
  <c r="F916" i="12"/>
  <c r="E916" i="12"/>
  <c r="D916" i="12"/>
  <c r="C916" i="12"/>
  <c r="G915" i="12"/>
  <c r="F915" i="12"/>
  <c r="E915" i="12"/>
  <c r="D915" i="12"/>
  <c r="C915" i="12"/>
  <c r="G914" i="12"/>
  <c r="F914" i="12"/>
  <c r="E914" i="12"/>
  <c r="D914" i="12"/>
  <c r="C914" i="12"/>
  <c r="G913" i="12"/>
  <c r="F913" i="12"/>
  <c r="E913" i="12"/>
  <c r="D913" i="12"/>
  <c r="C913" i="12"/>
  <c r="G912" i="12"/>
  <c r="F912" i="12"/>
  <c r="E912" i="12"/>
  <c r="D912" i="12"/>
  <c r="C912" i="12"/>
  <c r="G911" i="12"/>
  <c r="F911" i="12"/>
  <c r="E911" i="12"/>
  <c r="D911" i="12"/>
  <c r="C911" i="12"/>
  <c r="G910" i="12"/>
  <c r="F910" i="12"/>
  <c r="E910" i="12"/>
  <c r="D910" i="12"/>
  <c r="C910" i="12"/>
  <c r="G909" i="12"/>
  <c r="F909" i="12"/>
  <c r="E909" i="12"/>
  <c r="D909" i="12"/>
  <c r="C909" i="12"/>
  <c r="G908" i="12"/>
  <c r="F908" i="12"/>
  <c r="E908" i="12"/>
  <c r="D908" i="12"/>
  <c r="C908" i="12"/>
  <c r="G907" i="12"/>
  <c r="F907" i="12"/>
  <c r="E907" i="12"/>
  <c r="D907" i="12"/>
  <c r="C907" i="12"/>
  <c r="G906" i="12"/>
  <c r="F906" i="12"/>
  <c r="E906" i="12"/>
  <c r="D906" i="12"/>
  <c r="C906" i="12"/>
  <c r="G905" i="12"/>
  <c r="F905" i="12"/>
  <c r="E905" i="12"/>
  <c r="D905" i="12"/>
  <c r="C905" i="12"/>
  <c r="G904" i="12"/>
  <c r="E904" i="12"/>
  <c r="D904" i="12"/>
  <c r="C904" i="12"/>
  <c r="G903" i="12"/>
  <c r="F903" i="12"/>
  <c r="E903" i="12"/>
  <c r="D903" i="12"/>
  <c r="C903" i="12"/>
  <c r="G902" i="12"/>
  <c r="F902" i="12"/>
  <c r="E902" i="12"/>
  <c r="D902" i="12"/>
  <c r="C902" i="12"/>
  <c r="G901" i="12"/>
  <c r="F901" i="12"/>
  <c r="E901" i="12"/>
  <c r="D901" i="12"/>
  <c r="C901" i="12"/>
  <c r="G900" i="12"/>
  <c r="F900" i="12"/>
  <c r="E900" i="12"/>
  <c r="D900" i="12"/>
  <c r="C900" i="12"/>
  <c r="G899" i="12"/>
  <c r="F899" i="12"/>
  <c r="E899" i="12"/>
  <c r="D899" i="12"/>
  <c r="C899" i="12"/>
  <c r="G898" i="12"/>
  <c r="F898" i="12"/>
  <c r="E898" i="12"/>
  <c r="D898" i="12"/>
  <c r="C898" i="12"/>
  <c r="G897" i="12"/>
  <c r="F897" i="12"/>
  <c r="E897" i="12"/>
  <c r="D897" i="12"/>
  <c r="C897" i="12"/>
  <c r="G896" i="12"/>
  <c r="F896" i="12"/>
  <c r="E896" i="12"/>
  <c r="D896" i="12"/>
  <c r="C896" i="12"/>
  <c r="G895" i="12"/>
  <c r="F895" i="12"/>
  <c r="E895" i="12"/>
  <c r="D895" i="12"/>
  <c r="C895" i="12"/>
  <c r="G894" i="12"/>
  <c r="F894" i="12"/>
  <c r="E894" i="12"/>
  <c r="D894" i="12"/>
  <c r="C894" i="12"/>
  <c r="G893" i="12"/>
  <c r="F893" i="12"/>
  <c r="E893" i="12"/>
  <c r="D893" i="12"/>
  <c r="C893" i="12"/>
  <c r="G892" i="12"/>
  <c r="F892" i="12"/>
  <c r="E892" i="12"/>
  <c r="D892" i="12"/>
  <c r="C892" i="12"/>
  <c r="G891" i="12"/>
  <c r="F891" i="12"/>
  <c r="E891" i="12"/>
  <c r="D891" i="12"/>
  <c r="C891" i="12"/>
  <c r="G890" i="12"/>
  <c r="F890" i="12"/>
  <c r="E890" i="12"/>
  <c r="D890" i="12"/>
  <c r="C890" i="12"/>
  <c r="G889" i="12"/>
  <c r="F889" i="12"/>
  <c r="E889" i="12"/>
  <c r="D889" i="12"/>
  <c r="C889" i="12"/>
  <c r="G888" i="12"/>
  <c r="F888" i="12"/>
  <c r="E888" i="12"/>
  <c r="D888" i="12"/>
  <c r="C888" i="12"/>
  <c r="G887" i="12"/>
  <c r="F887" i="12"/>
  <c r="E887" i="12"/>
  <c r="D887" i="12"/>
  <c r="C887" i="12"/>
  <c r="G886" i="12"/>
  <c r="F886" i="12"/>
  <c r="E886" i="12"/>
  <c r="D886" i="12"/>
  <c r="C886" i="12"/>
  <c r="G885" i="12"/>
  <c r="F885" i="12"/>
  <c r="E885" i="12"/>
  <c r="D885" i="12"/>
  <c r="C885" i="12"/>
  <c r="G884" i="12"/>
  <c r="F884" i="12"/>
  <c r="E884" i="12"/>
  <c r="D884" i="12"/>
  <c r="C884" i="12"/>
  <c r="G883" i="12"/>
  <c r="F883" i="12"/>
  <c r="E883" i="12"/>
  <c r="D883" i="12"/>
  <c r="C883" i="12"/>
  <c r="G882" i="12"/>
  <c r="F882" i="12"/>
  <c r="E882" i="12"/>
  <c r="D882" i="12"/>
  <c r="C882" i="12"/>
  <c r="G881" i="12"/>
  <c r="F881" i="12"/>
  <c r="E881" i="12"/>
  <c r="D881" i="12"/>
  <c r="C881" i="12"/>
  <c r="G880" i="12"/>
  <c r="F880" i="12"/>
  <c r="E880" i="12"/>
  <c r="D880" i="12"/>
  <c r="C880" i="12"/>
  <c r="G879" i="12"/>
  <c r="F879" i="12"/>
  <c r="E879" i="12"/>
  <c r="D879" i="12"/>
  <c r="C879" i="12"/>
  <c r="G878" i="12"/>
  <c r="F878" i="12"/>
  <c r="E878" i="12"/>
  <c r="D878" i="12"/>
  <c r="C878" i="12"/>
  <c r="G877" i="12"/>
  <c r="F877" i="12"/>
  <c r="E877" i="12"/>
  <c r="D877" i="12"/>
  <c r="C877" i="12"/>
  <c r="G876" i="12"/>
  <c r="F876" i="12"/>
  <c r="E876" i="12"/>
  <c r="D876" i="12"/>
  <c r="C876" i="12"/>
  <c r="G875" i="12"/>
  <c r="F875" i="12"/>
  <c r="E875" i="12"/>
  <c r="D875" i="12"/>
  <c r="C875" i="12"/>
  <c r="G874" i="12"/>
  <c r="F874" i="12"/>
  <c r="E874" i="12"/>
  <c r="D874" i="12"/>
  <c r="C874" i="12"/>
  <c r="G873" i="12"/>
  <c r="F873" i="12"/>
  <c r="D873" i="12"/>
  <c r="C873" i="12"/>
  <c r="G872" i="12"/>
  <c r="F872" i="12"/>
  <c r="E872" i="12"/>
  <c r="D872" i="12"/>
  <c r="C872" i="12"/>
  <c r="G871" i="12"/>
  <c r="F871" i="12"/>
  <c r="E871" i="12"/>
  <c r="D871" i="12"/>
  <c r="C871" i="12"/>
  <c r="G870" i="12"/>
  <c r="F870" i="12"/>
  <c r="E870" i="12"/>
  <c r="D870" i="12"/>
  <c r="C870" i="12"/>
  <c r="G869" i="12"/>
  <c r="F869" i="12"/>
  <c r="E869" i="12"/>
  <c r="D869" i="12"/>
  <c r="C869" i="12"/>
  <c r="G868" i="12"/>
  <c r="F868" i="12"/>
  <c r="E868" i="12"/>
  <c r="D868" i="12"/>
  <c r="C868" i="12"/>
  <c r="G867" i="12"/>
  <c r="F867" i="12"/>
  <c r="E867" i="12"/>
  <c r="D867" i="12"/>
  <c r="C867" i="12"/>
  <c r="G866" i="12"/>
  <c r="F866" i="12"/>
  <c r="E866" i="12"/>
  <c r="D866" i="12"/>
  <c r="C866" i="12"/>
  <c r="G865" i="12"/>
  <c r="F865" i="12"/>
  <c r="E865" i="12"/>
  <c r="D865" i="12"/>
  <c r="C865" i="12"/>
  <c r="G864" i="12"/>
  <c r="F864" i="12"/>
  <c r="E864" i="12"/>
  <c r="D864" i="12"/>
  <c r="C864" i="12"/>
  <c r="G863" i="12"/>
  <c r="F863" i="12"/>
  <c r="E863" i="12"/>
  <c r="D863" i="12"/>
  <c r="C863" i="12"/>
  <c r="G862" i="12"/>
  <c r="F862" i="12"/>
  <c r="E862" i="12"/>
  <c r="D862" i="12"/>
  <c r="C862" i="12"/>
  <c r="G861" i="12"/>
  <c r="F861" i="12"/>
  <c r="E861" i="12"/>
  <c r="D861" i="12"/>
  <c r="C861" i="12"/>
  <c r="G860" i="12"/>
  <c r="F860" i="12"/>
  <c r="E860" i="12"/>
  <c r="D860" i="12"/>
  <c r="C860" i="12"/>
  <c r="G859" i="12"/>
  <c r="F859" i="12"/>
  <c r="E859" i="12"/>
  <c r="D859" i="12"/>
  <c r="C859" i="12"/>
  <c r="G858" i="12"/>
  <c r="F858" i="12"/>
  <c r="E858" i="12"/>
  <c r="D858" i="12"/>
  <c r="C858" i="12"/>
  <c r="G857" i="12"/>
  <c r="F857" i="12"/>
  <c r="E857" i="12"/>
  <c r="D857" i="12"/>
  <c r="C857" i="12"/>
  <c r="G856" i="12"/>
  <c r="F856" i="12"/>
  <c r="E856" i="12"/>
  <c r="D856" i="12"/>
  <c r="C856" i="12"/>
  <c r="G855" i="12"/>
  <c r="F855" i="12"/>
  <c r="E855" i="12"/>
  <c r="D855" i="12"/>
  <c r="C855" i="12"/>
  <c r="G854" i="12"/>
  <c r="F854" i="12"/>
  <c r="E854" i="12"/>
  <c r="D854" i="12"/>
  <c r="C854" i="12"/>
  <c r="G853" i="12"/>
  <c r="F853" i="12"/>
  <c r="E853" i="12"/>
  <c r="D853" i="12"/>
  <c r="C853" i="12"/>
  <c r="G852" i="12"/>
  <c r="F852" i="12"/>
  <c r="E852" i="12"/>
  <c r="D852" i="12"/>
  <c r="C852" i="12"/>
  <c r="G851" i="12"/>
  <c r="F851" i="12"/>
  <c r="E851" i="12"/>
  <c r="D851" i="12"/>
  <c r="C851" i="12"/>
  <c r="G850" i="12"/>
  <c r="F850" i="12"/>
  <c r="E850" i="12"/>
  <c r="D850" i="12"/>
  <c r="C850" i="12"/>
  <c r="G849" i="12"/>
  <c r="F849" i="12"/>
  <c r="E849" i="12"/>
  <c r="D849" i="12"/>
  <c r="C849" i="12"/>
  <c r="G848" i="12"/>
  <c r="F848" i="12"/>
  <c r="E848" i="12"/>
  <c r="D848" i="12"/>
  <c r="C848" i="12"/>
  <c r="G847" i="12"/>
  <c r="F847" i="12"/>
  <c r="E847" i="12"/>
  <c r="D847" i="12"/>
  <c r="C847" i="12"/>
  <c r="G846" i="12"/>
  <c r="F846" i="12"/>
  <c r="E846" i="12"/>
  <c r="D846" i="12"/>
  <c r="C846" i="12"/>
  <c r="G845" i="12"/>
  <c r="F845" i="12"/>
  <c r="E845" i="12"/>
  <c r="D845" i="12"/>
  <c r="C845" i="12"/>
  <c r="G844" i="12"/>
  <c r="F844" i="12"/>
  <c r="E844" i="12"/>
  <c r="D844" i="12"/>
  <c r="C844" i="12"/>
  <c r="G843" i="12"/>
  <c r="F843" i="12"/>
  <c r="C843" i="12"/>
  <c r="G842" i="12"/>
  <c r="F842" i="12"/>
  <c r="E842" i="12"/>
  <c r="D842" i="12"/>
  <c r="C842" i="12"/>
  <c r="G841" i="12"/>
  <c r="F841" i="12"/>
  <c r="E841" i="12"/>
  <c r="D841" i="12"/>
  <c r="C841" i="12"/>
  <c r="G840" i="12"/>
  <c r="F840" i="12"/>
  <c r="E840" i="12"/>
  <c r="D840" i="12"/>
  <c r="C840" i="12"/>
  <c r="G839" i="12"/>
  <c r="F839" i="12"/>
  <c r="E839" i="12"/>
  <c r="D839" i="12"/>
  <c r="C839" i="12"/>
  <c r="G838" i="12"/>
  <c r="F838" i="12"/>
  <c r="E838" i="12"/>
  <c r="D838" i="12"/>
  <c r="C838" i="12"/>
  <c r="G837" i="12"/>
  <c r="F837" i="12"/>
  <c r="E837" i="12"/>
  <c r="D837" i="12"/>
  <c r="C837" i="12"/>
  <c r="G836" i="12"/>
  <c r="F836" i="12"/>
  <c r="E836" i="12"/>
  <c r="D836" i="12"/>
  <c r="C836" i="12"/>
  <c r="G835" i="12"/>
  <c r="F835" i="12"/>
  <c r="E835" i="12"/>
  <c r="D835" i="12"/>
  <c r="C835" i="12"/>
  <c r="G834" i="12"/>
  <c r="F834" i="12"/>
  <c r="E834" i="12"/>
  <c r="D834" i="12"/>
  <c r="C834" i="12"/>
  <c r="G833" i="12"/>
  <c r="E833" i="12"/>
  <c r="D833" i="12"/>
  <c r="C833" i="12"/>
  <c r="G832" i="12"/>
  <c r="F832" i="12"/>
  <c r="E832" i="12"/>
  <c r="D832" i="12"/>
  <c r="C832" i="12"/>
  <c r="G831" i="12"/>
  <c r="F831" i="12"/>
  <c r="E831" i="12"/>
  <c r="D831" i="12"/>
  <c r="C831" i="12"/>
  <c r="G830" i="12"/>
  <c r="F830" i="12"/>
  <c r="E830" i="12"/>
  <c r="D830" i="12"/>
  <c r="C830" i="12"/>
  <c r="G829" i="12"/>
  <c r="F829" i="12"/>
  <c r="E829" i="12"/>
  <c r="D829" i="12"/>
  <c r="C829" i="12"/>
  <c r="G828" i="12"/>
  <c r="F828" i="12"/>
  <c r="E828" i="12"/>
  <c r="D828" i="12"/>
  <c r="C828" i="12"/>
  <c r="G827" i="12"/>
  <c r="F827" i="12"/>
  <c r="E827" i="12"/>
  <c r="D827" i="12"/>
  <c r="C827" i="12"/>
  <c r="G826" i="12"/>
  <c r="F826" i="12"/>
  <c r="E826" i="12"/>
  <c r="D826" i="12"/>
  <c r="C826" i="12"/>
  <c r="G825" i="12"/>
  <c r="F825" i="12"/>
  <c r="E825" i="12"/>
  <c r="D825" i="12"/>
  <c r="C825" i="12"/>
  <c r="G824" i="12"/>
  <c r="F824" i="12"/>
  <c r="E824" i="12"/>
  <c r="D824" i="12"/>
  <c r="C824" i="12"/>
  <c r="G823" i="12"/>
  <c r="F823" i="12"/>
  <c r="E823" i="12"/>
  <c r="D823" i="12"/>
  <c r="C823" i="12"/>
  <c r="G822" i="12"/>
  <c r="F822" i="12"/>
  <c r="E822" i="12"/>
  <c r="C822" i="12"/>
  <c r="G821" i="12"/>
  <c r="F821" i="12"/>
  <c r="E821" i="12"/>
  <c r="D821" i="12"/>
  <c r="C821" i="12"/>
  <c r="G820" i="12"/>
  <c r="E820" i="12"/>
  <c r="D820" i="12"/>
  <c r="C820" i="12"/>
  <c r="G819" i="12"/>
  <c r="D819" i="12"/>
  <c r="C819" i="12"/>
  <c r="G818" i="12"/>
  <c r="F818" i="12"/>
  <c r="E818" i="12"/>
  <c r="D818" i="12"/>
  <c r="C818" i="12"/>
  <c r="G817" i="12"/>
  <c r="F817" i="12"/>
  <c r="E817" i="12"/>
  <c r="D817" i="12"/>
  <c r="C817" i="12"/>
  <c r="G816" i="12"/>
  <c r="F816" i="12"/>
  <c r="E816" i="12"/>
  <c r="D816" i="12"/>
  <c r="C816" i="12"/>
  <c r="G815" i="12"/>
  <c r="F815" i="12"/>
  <c r="E815" i="12"/>
  <c r="D815" i="12"/>
  <c r="C815" i="12"/>
  <c r="G814" i="12"/>
  <c r="F814" i="12"/>
  <c r="E814" i="12"/>
  <c r="D814" i="12"/>
  <c r="C814" i="12"/>
  <c r="G813" i="12"/>
  <c r="F813" i="12"/>
  <c r="E813" i="12"/>
  <c r="D813" i="12"/>
  <c r="C813" i="12"/>
  <c r="G812" i="12"/>
  <c r="F812" i="12"/>
  <c r="E812" i="12"/>
  <c r="D812" i="12"/>
  <c r="C812" i="12"/>
  <c r="G811" i="12"/>
  <c r="F811" i="12"/>
  <c r="E811" i="12"/>
  <c r="D811" i="12"/>
  <c r="C811" i="12"/>
  <c r="G810" i="12"/>
  <c r="F810" i="12"/>
  <c r="E810" i="12"/>
  <c r="D810" i="12"/>
  <c r="C810" i="12"/>
  <c r="G809" i="12"/>
  <c r="F809" i="12"/>
  <c r="E809" i="12"/>
  <c r="D809" i="12"/>
  <c r="C809" i="12"/>
  <c r="G808" i="12"/>
  <c r="F808" i="12"/>
  <c r="E808" i="12"/>
  <c r="D808" i="12"/>
  <c r="C808" i="12"/>
  <c r="G807" i="12"/>
  <c r="F807" i="12"/>
  <c r="E807" i="12"/>
  <c r="D807" i="12"/>
  <c r="C807" i="12"/>
  <c r="G806" i="12"/>
  <c r="F806" i="12"/>
  <c r="E806" i="12"/>
  <c r="D806" i="12"/>
  <c r="C806" i="12"/>
  <c r="G805" i="12"/>
  <c r="F805" i="12"/>
  <c r="E805" i="12"/>
  <c r="D805" i="12"/>
  <c r="C805" i="12"/>
  <c r="G804" i="12"/>
  <c r="F804" i="12"/>
  <c r="E804" i="12"/>
  <c r="D804" i="12"/>
  <c r="C804" i="12"/>
  <c r="G803" i="12"/>
  <c r="F803" i="12"/>
  <c r="E803" i="12"/>
  <c r="D803" i="12"/>
  <c r="C803" i="12"/>
  <c r="G802" i="12"/>
  <c r="F802" i="12"/>
  <c r="E802" i="12"/>
  <c r="D802" i="12"/>
  <c r="C802" i="12"/>
  <c r="G801" i="12"/>
  <c r="F801" i="12"/>
  <c r="E801" i="12"/>
  <c r="D801" i="12"/>
  <c r="C801" i="12"/>
  <c r="G800" i="12"/>
  <c r="F800" i="12"/>
  <c r="E800" i="12"/>
  <c r="D800" i="12"/>
  <c r="C800" i="12"/>
  <c r="G799" i="12"/>
  <c r="F799" i="12"/>
  <c r="E799" i="12"/>
  <c r="D799" i="12"/>
  <c r="C799" i="12"/>
  <c r="G798" i="12"/>
  <c r="F798" i="12"/>
  <c r="E798" i="12"/>
  <c r="D798" i="12"/>
  <c r="C798" i="12"/>
  <c r="G797" i="12"/>
  <c r="F797" i="12"/>
  <c r="E797" i="12"/>
  <c r="D797" i="12"/>
  <c r="C797" i="12"/>
  <c r="G796" i="12"/>
  <c r="F796" i="12"/>
  <c r="E796" i="12"/>
  <c r="D796" i="12"/>
  <c r="C796" i="12"/>
  <c r="G795" i="12"/>
  <c r="F795" i="12"/>
  <c r="E795" i="12"/>
  <c r="D795" i="12"/>
  <c r="C795" i="12"/>
  <c r="G794" i="12"/>
  <c r="F794" i="12"/>
  <c r="C794" i="12"/>
  <c r="G793" i="12"/>
  <c r="F793" i="12"/>
  <c r="E793" i="12"/>
  <c r="D793" i="12"/>
  <c r="C793" i="12"/>
  <c r="G792" i="12"/>
  <c r="F792" i="12"/>
  <c r="E792" i="12"/>
  <c r="D792" i="12"/>
  <c r="C792" i="12"/>
  <c r="G791" i="12"/>
  <c r="H791" i="12" s="1"/>
  <c r="C791" i="12"/>
  <c r="G790" i="12"/>
  <c r="E790" i="12"/>
  <c r="D790" i="12"/>
  <c r="C790" i="12"/>
  <c r="G789" i="12"/>
  <c r="F789" i="12"/>
  <c r="E789" i="12"/>
  <c r="D789" i="12"/>
  <c r="C789" i="12"/>
  <c r="G788" i="12"/>
  <c r="F788" i="12"/>
  <c r="E788" i="12"/>
  <c r="D788" i="12"/>
  <c r="C788" i="12"/>
  <c r="G787" i="12"/>
  <c r="F787" i="12"/>
  <c r="E787" i="12"/>
  <c r="D787" i="12"/>
  <c r="C787" i="12"/>
  <c r="G786" i="12"/>
  <c r="F786" i="12"/>
  <c r="E786" i="12"/>
  <c r="D786" i="12"/>
  <c r="C786" i="12"/>
  <c r="G785" i="12"/>
  <c r="F785" i="12"/>
  <c r="E785" i="12"/>
  <c r="D785" i="12"/>
  <c r="C785" i="12"/>
  <c r="G784" i="12"/>
  <c r="F784" i="12"/>
  <c r="E784" i="12"/>
  <c r="D784" i="12"/>
  <c r="C784" i="12"/>
  <c r="G783" i="12"/>
  <c r="F783" i="12"/>
  <c r="E783" i="12"/>
  <c r="D783" i="12"/>
  <c r="C783" i="12"/>
  <c r="G782" i="12"/>
  <c r="F782" i="12"/>
  <c r="E782" i="12"/>
  <c r="D782" i="12"/>
  <c r="C782" i="12"/>
  <c r="G781" i="12"/>
  <c r="F781" i="12"/>
  <c r="E781" i="12"/>
  <c r="D781" i="12"/>
  <c r="C781" i="12"/>
  <c r="G780" i="12"/>
  <c r="F780" i="12"/>
  <c r="E780" i="12"/>
  <c r="D780" i="12"/>
  <c r="C780" i="12"/>
  <c r="G779" i="12"/>
  <c r="F779" i="12"/>
  <c r="E779" i="12"/>
  <c r="D779" i="12"/>
  <c r="C779" i="12"/>
  <c r="G778" i="12"/>
  <c r="F778" i="12"/>
  <c r="E778" i="12"/>
  <c r="D778" i="12"/>
  <c r="C778" i="12"/>
  <c r="G777" i="12"/>
  <c r="F777" i="12"/>
  <c r="E777" i="12"/>
  <c r="D777" i="12"/>
  <c r="C777" i="12"/>
  <c r="G776" i="12"/>
  <c r="F776" i="12"/>
  <c r="E776" i="12"/>
  <c r="D776" i="12"/>
  <c r="C776" i="12"/>
  <c r="G775" i="12"/>
  <c r="F775" i="12"/>
  <c r="E775" i="12"/>
  <c r="D775" i="12"/>
  <c r="C775" i="12"/>
  <c r="G774" i="12"/>
  <c r="F774" i="12"/>
  <c r="E774" i="12"/>
  <c r="D774" i="12"/>
  <c r="C774" i="12"/>
  <c r="G773" i="12"/>
  <c r="F773" i="12"/>
  <c r="E773" i="12"/>
  <c r="D773" i="12"/>
  <c r="C773" i="12"/>
  <c r="G772" i="12"/>
  <c r="F772" i="12"/>
  <c r="E772" i="12"/>
  <c r="D772" i="12"/>
  <c r="C772" i="12"/>
  <c r="G771" i="12"/>
  <c r="F771" i="12"/>
  <c r="E771" i="12"/>
  <c r="D771" i="12"/>
  <c r="C771" i="12"/>
  <c r="G770" i="12"/>
  <c r="F770" i="12"/>
  <c r="E770" i="12"/>
  <c r="D770" i="12"/>
  <c r="C770" i="12"/>
  <c r="G769" i="12"/>
  <c r="F769" i="12"/>
  <c r="E769" i="12"/>
  <c r="D769" i="12"/>
  <c r="C769" i="12"/>
  <c r="G768" i="12"/>
  <c r="F768" i="12"/>
  <c r="E768" i="12"/>
  <c r="D768" i="12"/>
  <c r="C768" i="12"/>
  <c r="G767" i="12"/>
  <c r="F767" i="12"/>
  <c r="E767" i="12"/>
  <c r="D767" i="12"/>
  <c r="C767" i="12"/>
  <c r="G766" i="12"/>
  <c r="F766" i="12"/>
  <c r="E766" i="12"/>
  <c r="D766" i="12"/>
  <c r="C766" i="12"/>
  <c r="G765" i="12"/>
  <c r="F765" i="12"/>
  <c r="E765" i="12"/>
  <c r="D765" i="12"/>
  <c r="C765" i="12"/>
  <c r="G764" i="12"/>
  <c r="F764" i="12"/>
  <c r="E764" i="12"/>
  <c r="D764" i="12"/>
  <c r="C764" i="12"/>
  <c r="G763" i="12"/>
  <c r="F763" i="12"/>
  <c r="E763" i="12"/>
  <c r="D763" i="12"/>
  <c r="C763" i="12"/>
  <c r="G762" i="12"/>
  <c r="F762" i="12"/>
  <c r="E762" i="12"/>
  <c r="D762" i="12"/>
  <c r="C762" i="12"/>
  <c r="G761" i="12"/>
  <c r="F761" i="12"/>
  <c r="E761" i="12"/>
  <c r="D761" i="12"/>
  <c r="C761" i="12"/>
  <c r="G760" i="12"/>
  <c r="F760" i="12"/>
  <c r="E760" i="12"/>
  <c r="D760" i="12"/>
  <c r="C760" i="12"/>
  <c r="G759" i="12"/>
  <c r="F759" i="12"/>
  <c r="E759" i="12"/>
  <c r="D759" i="12"/>
  <c r="C759" i="12"/>
  <c r="G758" i="12"/>
  <c r="F758" i="12"/>
  <c r="E758" i="12"/>
  <c r="D758" i="12"/>
  <c r="C758" i="12"/>
  <c r="G757" i="12"/>
  <c r="F757" i="12"/>
  <c r="E757" i="12"/>
  <c r="D757" i="12"/>
  <c r="C757" i="12"/>
  <c r="G756" i="12"/>
  <c r="F756" i="12"/>
  <c r="E756" i="12"/>
  <c r="D756" i="12"/>
  <c r="C756" i="12"/>
  <c r="G755" i="12"/>
  <c r="F755" i="12"/>
  <c r="E755" i="12"/>
  <c r="D755" i="12"/>
  <c r="C755" i="12"/>
  <c r="G754" i="12"/>
  <c r="F754" i="12"/>
  <c r="E754" i="12"/>
  <c r="D754" i="12"/>
  <c r="C754" i="12"/>
  <c r="G753" i="12"/>
  <c r="F753" i="12"/>
  <c r="E753" i="12"/>
  <c r="D753" i="12"/>
  <c r="C753" i="12"/>
  <c r="G752" i="12"/>
  <c r="F752" i="12"/>
  <c r="E752" i="12"/>
  <c r="D752" i="12"/>
  <c r="C752" i="12"/>
  <c r="G751" i="12"/>
  <c r="F751" i="12"/>
  <c r="E751" i="12"/>
  <c r="D751" i="12"/>
  <c r="C751" i="12"/>
  <c r="G750" i="12"/>
  <c r="F750" i="12"/>
  <c r="E750" i="12"/>
  <c r="D750" i="12"/>
  <c r="C750" i="12"/>
  <c r="G749" i="12"/>
  <c r="F749" i="12"/>
  <c r="E749" i="12"/>
  <c r="D749" i="12"/>
  <c r="C749" i="12"/>
  <c r="G748" i="12"/>
  <c r="F748" i="12"/>
  <c r="E748" i="12"/>
  <c r="D748" i="12"/>
  <c r="C748" i="12"/>
  <c r="G747" i="12"/>
  <c r="F747" i="12"/>
  <c r="E747" i="12"/>
  <c r="D747" i="12"/>
  <c r="C747" i="12"/>
  <c r="G746" i="12"/>
  <c r="F746" i="12"/>
  <c r="E746" i="12"/>
  <c r="D746" i="12"/>
  <c r="C746" i="12"/>
  <c r="G745" i="12"/>
  <c r="F745" i="12"/>
  <c r="E745" i="12"/>
  <c r="D745" i="12"/>
  <c r="C745" i="12"/>
  <c r="G744" i="12"/>
  <c r="F744" i="12"/>
  <c r="E744" i="12"/>
  <c r="D744" i="12"/>
  <c r="C744" i="12"/>
  <c r="G743" i="12"/>
  <c r="F743" i="12"/>
  <c r="E743" i="12"/>
  <c r="D743" i="12"/>
  <c r="C743" i="12"/>
  <c r="G742" i="12"/>
  <c r="F742" i="12"/>
  <c r="E742" i="12"/>
  <c r="D742" i="12"/>
  <c r="C742" i="12"/>
  <c r="G741" i="12"/>
  <c r="F741" i="12"/>
  <c r="E741" i="12"/>
  <c r="D741" i="12"/>
  <c r="C741" i="12"/>
  <c r="G740" i="12"/>
  <c r="F740" i="12"/>
  <c r="E740" i="12"/>
  <c r="D740" i="12"/>
  <c r="C740" i="12"/>
  <c r="G739" i="12"/>
  <c r="F739" i="12"/>
  <c r="E739" i="12"/>
  <c r="D739" i="12"/>
  <c r="C739" i="12"/>
  <c r="G738" i="12"/>
  <c r="F738" i="12"/>
  <c r="E738" i="12"/>
  <c r="D738" i="12"/>
  <c r="C738" i="12"/>
  <c r="G737" i="12"/>
  <c r="F737" i="12"/>
  <c r="E737" i="12"/>
  <c r="D737" i="12"/>
  <c r="C737" i="12"/>
  <c r="G736" i="12"/>
  <c r="F736" i="12"/>
  <c r="E736" i="12"/>
  <c r="D736" i="12"/>
  <c r="C736" i="12"/>
  <c r="G735" i="12"/>
  <c r="F735" i="12"/>
  <c r="E735" i="12"/>
  <c r="D735" i="12"/>
  <c r="C735" i="12"/>
  <c r="G734" i="12"/>
  <c r="F734" i="12"/>
  <c r="E734" i="12"/>
  <c r="D734" i="12"/>
  <c r="C734" i="12"/>
  <c r="G733" i="12"/>
  <c r="F733" i="12"/>
  <c r="E733" i="12"/>
  <c r="D733" i="12"/>
  <c r="C733" i="12"/>
  <c r="G732" i="12"/>
  <c r="F732" i="12"/>
  <c r="E732" i="12"/>
  <c r="D732" i="12"/>
  <c r="C732" i="12"/>
  <c r="G731" i="12"/>
  <c r="F731" i="12"/>
  <c r="E731" i="12"/>
  <c r="D731" i="12"/>
  <c r="C731" i="12"/>
  <c r="G730" i="12"/>
  <c r="F730" i="12"/>
  <c r="E730" i="12"/>
  <c r="D730" i="12"/>
  <c r="C730" i="12"/>
  <c r="G729" i="12"/>
  <c r="F729" i="12"/>
  <c r="E729" i="12"/>
  <c r="D729" i="12"/>
  <c r="C729" i="12"/>
  <c r="G728" i="12"/>
  <c r="F728" i="12"/>
  <c r="E728" i="12"/>
  <c r="D728" i="12"/>
  <c r="C728" i="12"/>
  <c r="G727" i="12"/>
  <c r="F727" i="12"/>
  <c r="E727" i="12"/>
  <c r="D727" i="12"/>
  <c r="C727" i="12"/>
  <c r="G726" i="12"/>
  <c r="F726" i="12"/>
  <c r="E726" i="12"/>
  <c r="D726" i="12"/>
  <c r="C726" i="12"/>
  <c r="G725" i="12"/>
  <c r="F725" i="12"/>
  <c r="E725" i="12"/>
  <c r="D725" i="12"/>
  <c r="C725" i="12"/>
  <c r="G724" i="12"/>
  <c r="F724" i="12"/>
  <c r="E724" i="12"/>
  <c r="D724" i="12"/>
  <c r="C724" i="12"/>
  <c r="G723" i="12"/>
  <c r="F723" i="12"/>
  <c r="E723" i="12"/>
  <c r="D723" i="12"/>
  <c r="C723" i="12"/>
  <c r="G722" i="12"/>
  <c r="F722" i="12"/>
  <c r="E722" i="12"/>
  <c r="D722" i="12"/>
  <c r="C722" i="12"/>
  <c r="G721" i="12"/>
  <c r="F721" i="12"/>
  <c r="E721" i="12"/>
  <c r="D721" i="12"/>
  <c r="C721" i="12"/>
  <c r="G720" i="12"/>
  <c r="F720" i="12"/>
  <c r="E720" i="12"/>
  <c r="D720" i="12"/>
  <c r="C720" i="12"/>
  <c r="G719" i="12"/>
  <c r="F719" i="12"/>
  <c r="E719" i="12"/>
  <c r="D719" i="12"/>
  <c r="C719" i="12"/>
  <c r="G718" i="12"/>
  <c r="F718" i="12"/>
  <c r="E718" i="12"/>
  <c r="D718" i="12"/>
  <c r="C718" i="12"/>
  <c r="G717" i="12"/>
  <c r="F717" i="12"/>
  <c r="E717" i="12"/>
  <c r="D717" i="12"/>
  <c r="C717" i="12"/>
  <c r="G716" i="12"/>
  <c r="F716" i="12"/>
  <c r="E716" i="12"/>
  <c r="D716" i="12"/>
  <c r="C716" i="12"/>
  <c r="G715" i="12"/>
  <c r="F715" i="12"/>
  <c r="E715" i="12"/>
  <c r="D715" i="12"/>
  <c r="C715" i="12"/>
  <c r="G714" i="12"/>
  <c r="F714" i="12"/>
  <c r="E714" i="12"/>
  <c r="D714" i="12"/>
  <c r="C714" i="12"/>
  <c r="G713" i="12"/>
  <c r="F713" i="12"/>
  <c r="E713" i="12"/>
  <c r="D713" i="12"/>
  <c r="C713" i="12"/>
  <c r="G712" i="12"/>
  <c r="F712" i="12"/>
  <c r="E712" i="12"/>
  <c r="D712" i="12"/>
  <c r="C712" i="12"/>
  <c r="G711" i="12"/>
  <c r="F711" i="12"/>
  <c r="E711" i="12"/>
  <c r="D711" i="12"/>
  <c r="C711" i="12"/>
  <c r="G710" i="12"/>
  <c r="F710" i="12"/>
  <c r="E710" i="12"/>
  <c r="D710" i="12"/>
  <c r="C710" i="12"/>
  <c r="G709" i="12"/>
  <c r="F709" i="12"/>
  <c r="E709" i="12"/>
  <c r="D709" i="12"/>
  <c r="C709" i="12"/>
  <c r="G708" i="12"/>
  <c r="F708" i="12"/>
  <c r="E708" i="12"/>
  <c r="D708" i="12"/>
  <c r="C708" i="12"/>
  <c r="G707" i="12"/>
  <c r="F707" i="12"/>
  <c r="E707" i="12"/>
  <c r="D707" i="12"/>
  <c r="C707" i="12"/>
  <c r="G706" i="12"/>
  <c r="F706" i="12"/>
  <c r="E706" i="12"/>
  <c r="D706" i="12"/>
  <c r="C706" i="12"/>
  <c r="G705" i="12"/>
  <c r="F705" i="12"/>
  <c r="E705" i="12"/>
  <c r="D705" i="12"/>
  <c r="C705" i="12"/>
  <c r="G704" i="12"/>
  <c r="D704" i="12"/>
  <c r="C704" i="12"/>
  <c r="G703" i="12"/>
  <c r="F703" i="12"/>
  <c r="E703" i="12"/>
  <c r="D703" i="12"/>
  <c r="C703" i="12"/>
  <c r="G702" i="12"/>
  <c r="F702" i="12"/>
  <c r="E702" i="12"/>
  <c r="D702" i="12"/>
  <c r="C702" i="12"/>
  <c r="G701" i="12"/>
  <c r="F701" i="12"/>
  <c r="E701" i="12"/>
  <c r="D701" i="12"/>
  <c r="C701" i="12"/>
  <c r="G700" i="12"/>
  <c r="F700" i="12"/>
  <c r="E700" i="12"/>
  <c r="D700" i="12"/>
  <c r="C700" i="12"/>
  <c r="G699" i="12"/>
  <c r="H699" i="12" s="1"/>
  <c r="C699" i="12"/>
  <c r="G698" i="12"/>
  <c r="F698" i="12"/>
  <c r="E698" i="12"/>
  <c r="D698" i="12"/>
  <c r="C698" i="12"/>
  <c r="G697" i="12"/>
  <c r="F697" i="12"/>
  <c r="E697" i="12"/>
  <c r="D697" i="12"/>
  <c r="C697" i="12"/>
  <c r="G696" i="12"/>
  <c r="F696" i="12"/>
  <c r="E696" i="12"/>
  <c r="D696" i="12"/>
  <c r="C696" i="12"/>
  <c r="G695" i="12"/>
  <c r="F695" i="12"/>
  <c r="E695" i="12"/>
  <c r="D695" i="12"/>
  <c r="C695" i="12"/>
  <c r="G694" i="12"/>
  <c r="F694" i="12"/>
  <c r="E694" i="12"/>
  <c r="D694" i="12"/>
  <c r="C694" i="12"/>
  <c r="G693" i="12"/>
  <c r="F693" i="12"/>
  <c r="C693" i="12"/>
  <c r="G692" i="12"/>
  <c r="H692" i="12" s="1"/>
  <c r="C692" i="12"/>
  <c r="G691" i="12"/>
  <c r="F691" i="12"/>
  <c r="E691" i="12"/>
  <c r="D691" i="12"/>
  <c r="C691" i="12"/>
  <c r="G690" i="12"/>
  <c r="F690" i="12"/>
  <c r="E690" i="12"/>
  <c r="D690" i="12"/>
  <c r="C690" i="12"/>
  <c r="G689" i="12"/>
  <c r="F689" i="12"/>
  <c r="E689" i="12"/>
  <c r="D689" i="12"/>
  <c r="C689" i="12"/>
  <c r="G688" i="12"/>
  <c r="F688" i="12"/>
  <c r="E688" i="12"/>
  <c r="D688" i="12"/>
  <c r="C688" i="12"/>
  <c r="G687" i="12"/>
  <c r="F687" i="12"/>
  <c r="E687" i="12"/>
  <c r="D687" i="12"/>
  <c r="C687" i="12"/>
  <c r="G686" i="12"/>
  <c r="F686" i="12"/>
  <c r="E686" i="12"/>
  <c r="D686" i="12"/>
  <c r="C686" i="12"/>
  <c r="G685" i="12"/>
  <c r="F685" i="12"/>
  <c r="E685" i="12"/>
  <c r="D685" i="12"/>
  <c r="C685" i="12"/>
  <c r="G684" i="12"/>
  <c r="F684" i="12"/>
  <c r="E684" i="12"/>
  <c r="D684" i="12"/>
  <c r="C684" i="12"/>
  <c r="G683" i="12"/>
  <c r="F683" i="12"/>
  <c r="E683" i="12"/>
  <c r="D683" i="12"/>
  <c r="C683" i="12"/>
  <c r="G682" i="12"/>
  <c r="F682" i="12"/>
  <c r="E682" i="12"/>
  <c r="D682" i="12"/>
  <c r="C682" i="12"/>
  <c r="G681" i="12"/>
  <c r="F681" i="12"/>
  <c r="E681" i="12"/>
  <c r="D681" i="12"/>
  <c r="C681" i="12"/>
  <c r="G680" i="12"/>
  <c r="F680" i="12"/>
  <c r="E680" i="12"/>
  <c r="D680" i="12"/>
  <c r="C680" i="12"/>
  <c r="G679" i="12"/>
  <c r="F679" i="12"/>
  <c r="E679" i="12"/>
  <c r="D679" i="12"/>
  <c r="C679" i="12"/>
  <c r="G678" i="12"/>
  <c r="F678" i="12"/>
  <c r="E678" i="12"/>
  <c r="D678" i="12"/>
  <c r="C678" i="12"/>
  <c r="G677" i="12"/>
  <c r="F677" i="12"/>
  <c r="E677" i="12"/>
  <c r="D677" i="12"/>
  <c r="C677" i="12"/>
  <c r="G676" i="12"/>
  <c r="F676" i="12"/>
  <c r="E676" i="12"/>
  <c r="D676" i="12"/>
  <c r="C676" i="12"/>
  <c r="G675" i="12"/>
  <c r="D675" i="12"/>
  <c r="C675" i="12"/>
  <c r="G674" i="12"/>
  <c r="F674" i="12"/>
  <c r="E674" i="12"/>
  <c r="D674" i="12"/>
  <c r="C674" i="12"/>
  <c r="G673" i="12"/>
  <c r="D673" i="12"/>
  <c r="C673" i="12"/>
  <c r="G672" i="12"/>
  <c r="F672" i="12"/>
  <c r="E672" i="12"/>
  <c r="D672" i="12"/>
  <c r="C672" i="12"/>
  <c r="G671" i="12"/>
  <c r="F671" i="12"/>
  <c r="E671" i="12"/>
  <c r="D671" i="12"/>
  <c r="C671" i="12"/>
  <c r="G670" i="12"/>
  <c r="F670" i="12"/>
  <c r="E670" i="12"/>
  <c r="D670" i="12"/>
  <c r="C670" i="12"/>
  <c r="G669" i="12"/>
  <c r="F669" i="12"/>
  <c r="E669" i="12"/>
  <c r="D669" i="12"/>
  <c r="C669" i="12"/>
  <c r="G668" i="12"/>
  <c r="F668" i="12"/>
  <c r="E668" i="12"/>
  <c r="D668" i="12"/>
  <c r="C668" i="12"/>
  <c r="G667" i="12"/>
  <c r="F667" i="12"/>
  <c r="E667" i="12"/>
  <c r="D667" i="12"/>
  <c r="C667" i="12"/>
  <c r="G666" i="12"/>
  <c r="F666" i="12"/>
  <c r="E666" i="12"/>
  <c r="D666" i="12"/>
  <c r="C666" i="12"/>
  <c r="G665" i="12"/>
  <c r="F665" i="12"/>
  <c r="E665" i="12"/>
  <c r="D665" i="12"/>
  <c r="C665" i="12"/>
  <c r="G664" i="12"/>
  <c r="F664" i="12"/>
  <c r="E664" i="12"/>
  <c r="D664" i="12"/>
  <c r="C664" i="12"/>
  <c r="G663" i="12"/>
  <c r="F663" i="12"/>
  <c r="E663" i="12"/>
  <c r="D663" i="12"/>
  <c r="C663" i="12"/>
  <c r="G662" i="12"/>
  <c r="F662" i="12"/>
  <c r="E662" i="12"/>
  <c r="D662" i="12"/>
  <c r="C662" i="12"/>
  <c r="G661" i="12"/>
  <c r="F661" i="12"/>
  <c r="E661" i="12"/>
  <c r="D661" i="12"/>
  <c r="C661" i="12"/>
  <c r="G660" i="12"/>
  <c r="F660" i="12"/>
  <c r="E660" i="12"/>
  <c r="D660" i="12"/>
  <c r="C660" i="12"/>
  <c r="G659" i="12"/>
  <c r="F659" i="12"/>
  <c r="E659" i="12"/>
  <c r="D659" i="12"/>
  <c r="C659" i="12"/>
  <c r="G658" i="12"/>
  <c r="F658" i="12"/>
  <c r="E658" i="12"/>
  <c r="D658" i="12"/>
  <c r="C658" i="12"/>
  <c r="G657" i="12"/>
  <c r="F657" i="12"/>
  <c r="E657" i="12"/>
  <c r="D657" i="12"/>
  <c r="C657" i="12"/>
  <c r="G656" i="12"/>
  <c r="F656" i="12"/>
  <c r="E656" i="12"/>
  <c r="D656" i="12"/>
  <c r="C656" i="12"/>
  <c r="G655" i="12"/>
  <c r="F655" i="12"/>
  <c r="E655" i="12"/>
  <c r="D655" i="12"/>
  <c r="C655" i="12"/>
  <c r="G654" i="12"/>
  <c r="F654" i="12"/>
  <c r="E654" i="12"/>
  <c r="D654" i="12"/>
  <c r="C654" i="12"/>
  <c r="G653" i="12"/>
  <c r="F653" i="12"/>
  <c r="E653" i="12"/>
  <c r="D653" i="12"/>
  <c r="C653" i="12"/>
  <c r="G652" i="12"/>
  <c r="F652" i="12"/>
  <c r="E652" i="12"/>
  <c r="D652" i="12"/>
  <c r="C652" i="12"/>
  <c r="G651" i="12"/>
  <c r="F651" i="12"/>
  <c r="E651" i="12"/>
  <c r="D651" i="12"/>
  <c r="C651" i="12"/>
  <c r="G650" i="12"/>
  <c r="F650" i="12"/>
  <c r="E650" i="12"/>
  <c r="D650" i="12"/>
  <c r="C650" i="12"/>
  <c r="G649" i="12"/>
  <c r="F649" i="12"/>
  <c r="E649" i="12"/>
  <c r="D649" i="12"/>
  <c r="C649" i="12"/>
  <c r="G648" i="12"/>
  <c r="F648" i="12"/>
  <c r="E648" i="12"/>
  <c r="D648" i="12"/>
  <c r="C648" i="12"/>
  <c r="G647" i="12"/>
  <c r="F647" i="12"/>
  <c r="E647" i="12"/>
  <c r="D647" i="12"/>
  <c r="C647" i="12"/>
  <c r="G646" i="12"/>
  <c r="E646" i="12"/>
  <c r="D646" i="12"/>
  <c r="C646" i="12"/>
  <c r="G645" i="12"/>
  <c r="F645" i="12"/>
  <c r="E645" i="12"/>
  <c r="D645" i="12"/>
  <c r="C645" i="12"/>
  <c r="G644" i="12"/>
  <c r="F644" i="12"/>
  <c r="E644" i="12"/>
  <c r="D644" i="12"/>
  <c r="C644" i="12"/>
  <c r="G643" i="12"/>
  <c r="F643" i="12"/>
  <c r="E643" i="12"/>
  <c r="D643" i="12"/>
  <c r="C643" i="12"/>
  <c r="G642" i="12"/>
  <c r="F642" i="12"/>
  <c r="E642" i="12"/>
  <c r="D642" i="12"/>
  <c r="C642" i="12"/>
  <c r="G641" i="12"/>
  <c r="F641" i="12"/>
  <c r="E641" i="12"/>
  <c r="D641" i="12"/>
  <c r="C641" i="12"/>
  <c r="G640" i="12"/>
  <c r="F640" i="12"/>
  <c r="E640" i="12"/>
  <c r="D640" i="12"/>
  <c r="C640" i="12"/>
  <c r="G639" i="12"/>
  <c r="F639" i="12"/>
  <c r="E639" i="12"/>
  <c r="D639" i="12"/>
  <c r="C639" i="12"/>
  <c r="G638" i="12"/>
  <c r="D638" i="12"/>
  <c r="C638" i="12"/>
  <c r="G637" i="12"/>
  <c r="F637" i="12"/>
  <c r="E637" i="12"/>
  <c r="D637" i="12"/>
  <c r="C637" i="12"/>
  <c r="G636" i="12"/>
  <c r="F636" i="12"/>
  <c r="E636" i="12"/>
  <c r="D636" i="12"/>
  <c r="C636" i="12"/>
  <c r="G635" i="12"/>
  <c r="F635" i="12"/>
  <c r="E635" i="12"/>
  <c r="D635" i="12"/>
  <c r="C635" i="12"/>
  <c r="G634" i="12"/>
  <c r="F634" i="12"/>
  <c r="E634" i="12"/>
  <c r="D634" i="12"/>
  <c r="C634" i="12"/>
  <c r="G633" i="12"/>
  <c r="F633" i="12"/>
  <c r="E633" i="12"/>
  <c r="D633" i="12"/>
  <c r="C633" i="12"/>
  <c r="G632" i="12"/>
  <c r="F632" i="12"/>
  <c r="E632" i="12"/>
  <c r="D632" i="12"/>
  <c r="C632" i="12"/>
  <c r="G631" i="12"/>
  <c r="F631" i="12"/>
  <c r="E631" i="12"/>
  <c r="D631" i="12"/>
  <c r="C631" i="12"/>
  <c r="G630" i="12"/>
  <c r="F630" i="12"/>
  <c r="E630" i="12"/>
  <c r="D630" i="12"/>
  <c r="C630" i="12"/>
  <c r="G629" i="12"/>
  <c r="F629" i="12"/>
  <c r="E629" i="12"/>
  <c r="D629" i="12"/>
  <c r="C629" i="12"/>
  <c r="G628" i="12"/>
  <c r="F628" i="12"/>
  <c r="E628" i="12"/>
  <c r="D628" i="12"/>
  <c r="C628" i="12"/>
  <c r="G627" i="12"/>
  <c r="F627" i="12"/>
  <c r="E627" i="12"/>
  <c r="D627" i="12"/>
  <c r="C627" i="12"/>
  <c r="G626" i="12"/>
  <c r="F626" i="12"/>
  <c r="E626" i="12"/>
  <c r="D626" i="12"/>
  <c r="C626" i="12"/>
  <c r="G625" i="12"/>
  <c r="F625" i="12"/>
  <c r="E625" i="12"/>
  <c r="D625" i="12"/>
  <c r="C625" i="12"/>
  <c r="G624" i="12"/>
  <c r="F624" i="12"/>
  <c r="E624" i="12"/>
  <c r="D624" i="12"/>
  <c r="C624" i="12"/>
  <c r="G623" i="12"/>
  <c r="F623" i="12"/>
  <c r="E623" i="12"/>
  <c r="D623" i="12"/>
  <c r="C623" i="12"/>
  <c r="G622" i="12"/>
  <c r="F622" i="12"/>
  <c r="E622" i="12"/>
  <c r="D622" i="12"/>
  <c r="C622" i="12"/>
  <c r="G621" i="12"/>
  <c r="F621" i="12"/>
  <c r="E621" i="12"/>
  <c r="D621" i="12"/>
  <c r="C621" i="12"/>
  <c r="G620" i="12"/>
  <c r="F620" i="12"/>
  <c r="E620" i="12"/>
  <c r="D620" i="12"/>
  <c r="C620" i="12"/>
  <c r="G619" i="12"/>
  <c r="F619" i="12"/>
  <c r="E619" i="12"/>
  <c r="D619" i="12"/>
  <c r="C619" i="12"/>
  <c r="G618" i="12"/>
  <c r="D618" i="12"/>
  <c r="C618" i="12"/>
  <c r="G617" i="12"/>
  <c r="F617" i="12"/>
  <c r="E617" i="12"/>
  <c r="D617" i="12"/>
  <c r="C617" i="12"/>
  <c r="G616" i="12"/>
  <c r="F616" i="12"/>
  <c r="E616" i="12"/>
  <c r="D616" i="12"/>
  <c r="C616" i="12"/>
  <c r="G615" i="12"/>
  <c r="F615" i="12"/>
  <c r="E615" i="12"/>
  <c r="D615" i="12"/>
  <c r="C615" i="12"/>
  <c r="G614" i="12"/>
  <c r="F614" i="12"/>
  <c r="E614" i="12"/>
  <c r="D614" i="12"/>
  <c r="C614" i="12"/>
  <c r="G613" i="12"/>
  <c r="F613" i="12"/>
  <c r="E613" i="12"/>
  <c r="D613" i="12"/>
  <c r="C613" i="12"/>
  <c r="G612" i="12"/>
  <c r="F612" i="12"/>
  <c r="E612" i="12"/>
  <c r="D612" i="12"/>
  <c r="C612" i="12"/>
  <c r="G611" i="12"/>
  <c r="F611" i="12"/>
  <c r="E611" i="12"/>
  <c r="D611" i="12"/>
  <c r="C611" i="12"/>
  <c r="G610" i="12"/>
  <c r="F610" i="12"/>
  <c r="E610" i="12"/>
  <c r="D610" i="12"/>
  <c r="C610" i="12"/>
  <c r="G609" i="12"/>
  <c r="F609" i="12"/>
  <c r="E609" i="12"/>
  <c r="D609" i="12"/>
  <c r="C609" i="12"/>
  <c r="G608" i="12"/>
  <c r="F608" i="12"/>
  <c r="E608" i="12"/>
  <c r="D608" i="12"/>
  <c r="C608" i="12"/>
  <c r="G607" i="12"/>
  <c r="F607" i="12"/>
  <c r="E607" i="12"/>
  <c r="D607" i="12"/>
  <c r="C607" i="12"/>
  <c r="G606" i="12"/>
  <c r="F606" i="12"/>
  <c r="E606" i="12"/>
  <c r="D606" i="12"/>
  <c r="C606" i="12"/>
  <c r="G605" i="12"/>
  <c r="F605" i="12"/>
  <c r="E605" i="12"/>
  <c r="D605" i="12"/>
  <c r="C605" i="12"/>
  <c r="G604" i="12"/>
  <c r="F604" i="12"/>
  <c r="E604" i="12"/>
  <c r="D604" i="12"/>
  <c r="C604" i="12"/>
  <c r="G603" i="12"/>
  <c r="F603" i="12"/>
  <c r="E603" i="12"/>
  <c r="D603" i="12"/>
  <c r="C603" i="12"/>
  <c r="G602" i="12"/>
  <c r="F602" i="12"/>
  <c r="E602" i="12"/>
  <c r="D602" i="12"/>
  <c r="C602" i="12"/>
  <c r="G601" i="12"/>
  <c r="F601" i="12"/>
  <c r="E601" i="12"/>
  <c r="D601" i="12"/>
  <c r="C601" i="12"/>
  <c r="G600" i="12"/>
  <c r="F600" i="12"/>
  <c r="D600" i="12"/>
  <c r="C600" i="12"/>
  <c r="G599" i="12"/>
  <c r="F599" i="12"/>
  <c r="E599" i="12"/>
  <c r="D599" i="12"/>
  <c r="C599" i="12"/>
  <c r="G598" i="12"/>
  <c r="F598" i="12"/>
  <c r="E598" i="12"/>
  <c r="D598" i="12"/>
  <c r="C598" i="12"/>
  <c r="G597" i="12"/>
  <c r="F597" i="12"/>
  <c r="E597" i="12"/>
  <c r="D597" i="12"/>
  <c r="C597" i="12"/>
  <c r="G596" i="12"/>
  <c r="F596" i="12"/>
  <c r="E596" i="12"/>
  <c r="D596" i="12"/>
  <c r="C596" i="12"/>
  <c r="G595" i="12"/>
  <c r="F595" i="12"/>
  <c r="E595" i="12"/>
  <c r="D595" i="12"/>
  <c r="C595" i="12"/>
  <c r="G594" i="12"/>
  <c r="F594" i="12"/>
  <c r="E594" i="12"/>
  <c r="D594" i="12"/>
  <c r="C594" i="12"/>
  <c r="G593" i="12"/>
  <c r="F593" i="12"/>
  <c r="E593" i="12"/>
  <c r="D593" i="12"/>
  <c r="C593" i="12"/>
  <c r="G592" i="12"/>
  <c r="F592" i="12"/>
  <c r="E592" i="12"/>
  <c r="D592" i="12"/>
  <c r="C592" i="12"/>
  <c r="G591" i="12"/>
  <c r="F591" i="12"/>
  <c r="E591" i="12"/>
  <c r="D591" i="12"/>
  <c r="C591" i="12"/>
  <c r="G590" i="12"/>
  <c r="F590" i="12"/>
  <c r="E590" i="12"/>
  <c r="D590" i="12"/>
  <c r="C590" i="12"/>
  <c r="G589" i="12"/>
  <c r="F589" i="12"/>
  <c r="E589" i="12"/>
  <c r="D589" i="12"/>
  <c r="C589" i="12"/>
  <c r="G588" i="12"/>
  <c r="F588" i="12"/>
  <c r="E588" i="12"/>
  <c r="D588" i="12"/>
  <c r="C588" i="12"/>
  <c r="G587" i="12"/>
  <c r="F587" i="12"/>
  <c r="D587" i="12"/>
  <c r="C587" i="12"/>
  <c r="G586" i="12"/>
  <c r="F586" i="12"/>
  <c r="E586" i="12"/>
  <c r="D586" i="12"/>
  <c r="C586" i="12"/>
  <c r="G585" i="12"/>
  <c r="F585" i="12"/>
  <c r="E585" i="12"/>
  <c r="D585" i="12"/>
  <c r="C585" i="12"/>
  <c r="G584" i="12"/>
  <c r="F584" i="12"/>
  <c r="E584" i="12"/>
  <c r="D584" i="12"/>
  <c r="C584" i="12"/>
  <c r="G583" i="12"/>
  <c r="F583" i="12"/>
  <c r="E583" i="12"/>
  <c r="D583" i="12"/>
  <c r="C583" i="12"/>
  <c r="G582" i="12"/>
  <c r="F582" i="12"/>
  <c r="E582" i="12"/>
  <c r="D582" i="12"/>
  <c r="C582" i="12"/>
  <c r="G581" i="12"/>
  <c r="F581" i="12"/>
  <c r="E581" i="12"/>
  <c r="D581" i="12"/>
  <c r="C581" i="12"/>
  <c r="G580" i="12"/>
  <c r="F580" i="12"/>
  <c r="E580" i="12"/>
  <c r="D580" i="12"/>
  <c r="C580" i="12"/>
  <c r="G579" i="12"/>
  <c r="F579" i="12"/>
  <c r="E579" i="12"/>
  <c r="D579" i="12"/>
  <c r="C579" i="12"/>
  <c r="G578" i="12"/>
  <c r="F578" i="12"/>
  <c r="E578" i="12"/>
  <c r="D578" i="12"/>
  <c r="C578" i="12"/>
  <c r="G577" i="12"/>
  <c r="F577" i="12"/>
  <c r="E577" i="12"/>
  <c r="D577" i="12"/>
  <c r="C577" i="12"/>
  <c r="G576" i="12"/>
  <c r="F576" i="12"/>
  <c r="E576" i="12"/>
  <c r="D576" i="12"/>
  <c r="C576" i="12"/>
  <c r="G575" i="12"/>
  <c r="F575" i="12"/>
  <c r="E575" i="12"/>
  <c r="D575" i="12"/>
  <c r="C575" i="12"/>
  <c r="G574" i="12"/>
  <c r="F574" i="12"/>
  <c r="E574" i="12"/>
  <c r="D574" i="12"/>
  <c r="C574" i="12"/>
  <c r="G573" i="12"/>
  <c r="F573" i="12"/>
  <c r="E573" i="12"/>
  <c r="D573" i="12"/>
  <c r="C573" i="12"/>
  <c r="G572" i="12"/>
  <c r="F572" i="12"/>
  <c r="E572" i="12"/>
  <c r="D572" i="12"/>
  <c r="C572" i="12"/>
  <c r="G571" i="12"/>
  <c r="F571" i="12"/>
  <c r="E571" i="12"/>
  <c r="D571" i="12"/>
  <c r="C571" i="12"/>
  <c r="G570" i="12"/>
  <c r="F570" i="12"/>
  <c r="E570" i="12"/>
  <c r="C570" i="12"/>
  <c r="G569" i="12"/>
  <c r="F569" i="12"/>
  <c r="E569" i="12"/>
  <c r="D569" i="12"/>
  <c r="C569" i="12"/>
  <c r="G568" i="12"/>
  <c r="F568" i="12"/>
  <c r="E568" i="12"/>
  <c r="D568" i="12"/>
  <c r="C568" i="12"/>
  <c r="G567" i="12"/>
  <c r="F567" i="12"/>
  <c r="E567" i="12"/>
  <c r="D567" i="12"/>
  <c r="C567" i="12"/>
  <c r="G566" i="12"/>
  <c r="F566" i="12"/>
  <c r="E566" i="12"/>
  <c r="D566" i="12"/>
  <c r="C566" i="12"/>
  <c r="G565" i="12"/>
  <c r="F565" i="12"/>
  <c r="E565" i="12"/>
  <c r="D565" i="12"/>
  <c r="C565" i="12"/>
  <c r="G564" i="12"/>
  <c r="F564" i="12"/>
  <c r="E564" i="12"/>
  <c r="D564" i="12"/>
  <c r="C564" i="12"/>
  <c r="G563" i="12"/>
  <c r="F563" i="12"/>
  <c r="E563" i="12"/>
  <c r="D563" i="12"/>
  <c r="C563" i="12"/>
  <c r="G562" i="12"/>
  <c r="F562" i="12"/>
  <c r="E562" i="12"/>
  <c r="D562" i="12"/>
  <c r="C562" i="12"/>
  <c r="G561" i="12"/>
  <c r="F561" i="12"/>
  <c r="E561" i="12"/>
  <c r="D561" i="12"/>
  <c r="C561" i="12"/>
  <c r="G560" i="12"/>
  <c r="D560" i="12"/>
  <c r="C560" i="12"/>
  <c r="G559" i="12"/>
  <c r="F559" i="12"/>
  <c r="E559" i="12"/>
  <c r="D559" i="12"/>
  <c r="C559" i="12"/>
  <c r="G558" i="12"/>
  <c r="F558" i="12"/>
  <c r="E558" i="12"/>
  <c r="D558" i="12"/>
  <c r="C558" i="12"/>
  <c r="G557" i="12"/>
  <c r="F557" i="12"/>
  <c r="E557" i="12"/>
  <c r="D557" i="12"/>
  <c r="C557" i="12"/>
  <c r="G556" i="12"/>
  <c r="F556" i="12"/>
  <c r="E556" i="12"/>
  <c r="D556" i="12"/>
  <c r="C556" i="12"/>
  <c r="G555" i="12"/>
  <c r="F555" i="12"/>
  <c r="E555" i="12"/>
  <c r="D555" i="12"/>
  <c r="C555" i="12"/>
  <c r="G554" i="12"/>
  <c r="F554" i="12"/>
  <c r="E554" i="12"/>
  <c r="D554" i="12"/>
  <c r="C554" i="12"/>
  <c r="G553" i="12"/>
  <c r="F553" i="12"/>
  <c r="E553" i="12"/>
  <c r="D553" i="12"/>
  <c r="C553" i="12"/>
  <c r="G552" i="12"/>
  <c r="F552" i="12"/>
  <c r="E552" i="12"/>
  <c r="D552" i="12"/>
  <c r="C552" i="12"/>
  <c r="G551" i="12"/>
  <c r="F551" i="12"/>
  <c r="E551" i="12"/>
  <c r="D551" i="12"/>
  <c r="C551" i="12"/>
  <c r="G550" i="12"/>
  <c r="F550" i="12"/>
  <c r="E550" i="12"/>
  <c r="D550" i="12"/>
  <c r="C550" i="12"/>
  <c r="G549" i="12"/>
  <c r="F549" i="12"/>
  <c r="E549" i="12"/>
  <c r="D549" i="12"/>
  <c r="C549" i="12"/>
  <c r="G548" i="12"/>
  <c r="F548" i="12"/>
  <c r="E548" i="12"/>
  <c r="D548" i="12"/>
  <c r="C548" i="12"/>
  <c r="G547" i="12"/>
  <c r="F547" i="12"/>
  <c r="E547" i="12"/>
  <c r="D547" i="12"/>
  <c r="C547" i="12"/>
  <c r="G546" i="12"/>
  <c r="F546" i="12"/>
  <c r="E546" i="12"/>
  <c r="D546" i="12"/>
  <c r="C546" i="12"/>
  <c r="G545" i="12"/>
  <c r="F545" i="12"/>
  <c r="E545" i="12"/>
  <c r="D545" i="12"/>
  <c r="C545" i="12"/>
  <c r="G544" i="12"/>
  <c r="F544" i="12"/>
  <c r="E544" i="12"/>
  <c r="D544" i="12"/>
  <c r="C544" i="12"/>
  <c r="G543" i="12"/>
  <c r="F543" i="12"/>
  <c r="E543" i="12"/>
  <c r="D543" i="12"/>
  <c r="C543" i="12"/>
  <c r="G542" i="12"/>
  <c r="F542" i="12"/>
  <c r="E542" i="12"/>
  <c r="D542" i="12"/>
  <c r="C542" i="12"/>
  <c r="G541" i="12"/>
  <c r="F541" i="12"/>
  <c r="E541" i="12"/>
  <c r="D541" i="12"/>
  <c r="C541" i="12"/>
  <c r="G540" i="12"/>
  <c r="F540" i="12"/>
  <c r="E540" i="12"/>
  <c r="D540" i="12"/>
  <c r="C540" i="12"/>
  <c r="G539" i="12"/>
  <c r="E539" i="12"/>
  <c r="D539" i="12"/>
  <c r="C539" i="12"/>
  <c r="G538" i="12"/>
  <c r="F538" i="12"/>
  <c r="E538" i="12"/>
  <c r="D538" i="12"/>
  <c r="C538" i="12"/>
  <c r="G537" i="12"/>
  <c r="F537" i="12"/>
  <c r="E537" i="12"/>
  <c r="D537" i="12"/>
  <c r="C537" i="12"/>
  <c r="G536" i="12"/>
  <c r="F536" i="12"/>
  <c r="E536" i="12"/>
  <c r="D536" i="12"/>
  <c r="C536" i="12"/>
  <c r="G535" i="12"/>
  <c r="F535" i="12"/>
  <c r="E535" i="12"/>
  <c r="D535" i="12"/>
  <c r="C535" i="12"/>
  <c r="G534" i="12"/>
  <c r="F534" i="12"/>
  <c r="E534" i="12"/>
  <c r="D534" i="12"/>
  <c r="C534" i="12"/>
  <c r="G533" i="12"/>
  <c r="F533" i="12"/>
  <c r="E533" i="12"/>
  <c r="D533" i="12"/>
  <c r="C533" i="12"/>
  <c r="G532" i="12"/>
  <c r="F532" i="12"/>
  <c r="E532" i="12"/>
  <c r="D532" i="12"/>
  <c r="C532" i="12"/>
  <c r="G531" i="12"/>
  <c r="F531" i="12"/>
  <c r="E531" i="12"/>
  <c r="D531" i="12"/>
  <c r="C531" i="12"/>
  <c r="G530" i="12"/>
  <c r="F530" i="12"/>
  <c r="E530" i="12"/>
  <c r="D530" i="12"/>
  <c r="C530" i="12"/>
  <c r="G529" i="12"/>
  <c r="F529" i="12"/>
  <c r="E529" i="12"/>
  <c r="D529" i="12"/>
  <c r="C529" i="12"/>
  <c r="G528" i="12"/>
  <c r="F528" i="12"/>
  <c r="E528" i="12"/>
  <c r="D528" i="12"/>
  <c r="C528" i="12"/>
  <c r="G527" i="12"/>
  <c r="F527" i="12"/>
  <c r="E527" i="12"/>
  <c r="D527" i="12"/>
  <c r="C527" i="12"/>
  <c r="G526" i="12"/>
  <c r="F526" i="12"/>
  <c r="E526" i="12"/>
  <c r="D526" i="12"/>
  <c r="C526" i="12"/>
  <c r="G525" i="12"/>
  <c r="F525" i="12"/>
  <c r="E525" i="12"/>
  <c r="D525" i="12"/>
  <c r="C525" i="12"/>
  <c r="G524" i="12"/>
  <c r="F524" i="12"/>
  <c r="E524" i="12"/>
  <c r="D524" i="12"/>
  <c r="C524" i="12"/>
  <c r="G523" i="12"/>
  <c r="F523" i="12"/>
  <c r="E523" i="12"/>
  <c r="D523" i="12"/>
  <c r="C523" i="12"/>
  <c r="G522" i="12"/>
  <c r="F522" i="12"/>
  <c r="E522" i="12"/>
  <c r="D522" i="12"/>
  <c r="C522" i="12"/>
  <c r="G521" i="12"/>
  <c r="F521" i="12"/>
  <c r="E521" i="12"/>
  <c r="D521" i="12"/>
  <c r="C521" i="12"/>
  <c r="G520" i="12"/>
  <c r="F520" i="12"/>
  <c r="E520" i="12"/>
  <c r="D520" i="12"/>
  <c r="C520" i="12"/>
  <c r="G519" i="12"/>
  <c r="F519" i="12"/>
  <c r="E519" i="12"/>
  <c r="D519" i="12"/>
  <c r="C519" i="12"/>
  <c r="G518" i="12"/>
  <c r="F518" i="12"/>
  <c r="E518" i="12"/>
  <c r="D518" i="12"/>
  <c r="C518" i="12"/>
  <c r="G517" i="12"/>
  <c r="F517" i="12"/>
  <c r="E517" i="12"/>
  <c r="D517" i="12"/>
  <c r="C517" i="12"/>
  <c r="G516" i="12"/>
  <c r="F516" i="12"/>
  <c r="E516" i="12"/>
  <c r="D516" i="12"/>
  <c r="C516" i="12"/>
  <c r="G515" i="12"/>
  <c r="F515" i="12"/>
  <c r="E515" i="12"/>
  <c r="D515" i="12"/>
  <c r="C515" i="12"/>
  <c r="G514" i="12"/>
  <c r="F514" i="12"/>
  <c r="E514" i="12"/>
  <c r="D514" i="12"/>
  <c r="C514" i="12"/>
  <c r="G513" i="12"/>
  <c r="F513" i="12"/>
  <c r="E513" i="12"/>
  <c r="D513" i="12"/>
  <c r="C513" i="12"/>
  <c r="G512" i="12"/>
  <c r="F512" i="12"/>
  <c r="E512" i="12"/>
  <c r="D512" i="12"/>
  <c r="C512" i="12"/>
  <c r="G511" i="12"/>
  <c r="F511" i="12"/>
  <c r="E511" i="12"/>
  <c r="D511" i="12"/>
  <c r="C511" i="12"/>
  <c r="G510" i="12"/>
  <c r="F510" i="12"/>
  <c r="E510" i="12"/>
  <c r="D510" i="12"/>
  <c r="C510" i="12"/>
  <c r="G509" i="12"/>
  <c r="F509" i="12"/>
  <c r="E509" i="12"/>
  <c r="D509" i="12"/>
  <c r="C509" i="12"/>
  <c r="G508" i="12"/>
  <c r="F508" i="12"/>
  <c r="D508" i="12"/>
  <c r="C508" i="12"/>
  <c r="G507" i="12"/>
  <c r="F507" i="12"/>
  <c r="E507" i="12"/>
  <c r="D507" i="12"/>
  <c r="C507" i="12"/>
  <c r="G506" i="12"/>
  <c r="F506" i="12"/>
  <c r="E506" i="12"/>
  <c r="D506" i="12"/>
  <c r="C506" i="12"/>
  <c r="G505" i="12"/>
  <c r="F505" i="12"/>
  <c r="E505" i="12"/>
  <c r="D505" i="12"/>
  <c r="C505" i="12"/>
  <c r="G504" i="12"/>
  <c r="F504" i="12"/>
  <c r="E504" i="12"/>
  <c r="D504" i="12"/>
  <c r="C504" i="12"/>
  <c r="G503" i="12"/>
  <c r="F503" i="12"/>
  <c r="E503" i="12"/>
  <c r="D503" i="12"/>
  <c r="C503" i="12"/>
  <c r="G502" i="12"/>
  <c r="F502" i="12"/>
  <c r="E502" i="12"/>
  <c r="D502" i="12"/>
  <c r="C502" i="12"/>
  <c r="G501" i="12"/>
  <c r="F501" i="12"/>
  <c r="E501" i="12"/>
  <c r="D501" i="12"/>
  <c r="C501" i="12"/>
  <c r="G500" i="12"/>
  <c r="F500" i="12"/>
  <c r="E500" i="12"/>
  <c r="D500" i="12"/>
  <c r="C500" i="12"/>
  <c r="G499" i="12"/>
  <c r="F499" i="12"/>
  <c r="E499" i="12"/>
  <c r="D499" i="12"/>
  <c r="C499" i="12"/>
  <c r="G498" i="12"/>
  <c r="F498" i="12"/>
  <c r="E498" i="12"/>
  <c r="D498" i="12"/>
  <c r="C498" i="12"/>
  <c r="G497" i="12"/>
  <c r="F497" i="12"/>
  <c r="E497" i="12"/>
  <c r="D497" i="12"/>
  <c r="C497" i="12"/>
  <c r="G496" i="12"/>
  <c r="F496" i="12"/>
  <c r="E496" i="12"/>
  <c r="D496" i="12"/>
  <c r="C496" i="12"/>
  <c r="G495" i="12"/>
  <c r="F495" i="12"/>
  <c r="E495" i="12"/>
  <c r="D495" i="12"/>
  <c r="C495" i="12"/>
  <c r="G494" i="12"/>
  <c r="F494" i="12"/>
  <c r="E494" i="12"/>
  <c r="D494" i="12"/>
  <c r="C494" i="12"/>
  <c r="G493" i="12"/>
  <c r="F493" i="12"/>
  <c r="D493" i="12"/>
  <c r="C493" i="12"/>
  <c r="G492" i="12"/>
  <c r="F492" i="12"/>
  <c r="E492" i="12"/>
  <c r="D492" i="12"/>
  <c r="C492" i="12"/>
  <c r="G491" i="12"/>
  <c r="F491" i="12"/>
  <c r="E491" i="12"/>
  <c r="D491" i="12"/>
  <c r="C491" i="12"/>
  <c r="G490" i="12"/>
  <c r="F490" i="12"/>
  <c r="E490" i="12"/>
  <c r="D490" i="12"/>
  <c r="C490" i="12"/>
  <c r="G489" i="12"/>
  <c r="F489" i="12"/>
  <c r="E489" i="12"/>
  <c r="D489" i="12"/>
  <c r="C489" i="12"/>
  <c r="G488" i="12"/>
  <c r="F488" i="12"/>
  <c r="E488" i="12"/>
  <c r="D488" i="12"/>
  <c r="C488" i="12"/>
  <c r="G487" i="12"/>
  <c r="F487" i="12"/>
  <c r="E487" i="12"/>
  <c r="D487" i="12"/>
  <c r="C487" i="12"/>
  <c r="G486" i="12"/>
  <c r="F486" i="12"/>
  <c r="E486" i="12"/>
  <c r="D486" i="12"/>
  <c r="C486" i="12"/>
  <c r="G485" i="12"/>
  <c r="F485" i="12"/>
  <c r="E485" i="12"/>
  <c r="D485" i="12"/>
  <c r="C485" i="12"/>
  <c r="G484" i="12"/>
  <c r="F484" i="12"/>
  <c r="E484" i="12"/>
  <c r="D484" i="12"/>
  <c r="C484" i="12"/>
  <c r="G483" i="12"/>
  <c r="F483" i="12"/>
  <c r="E483" i="12"/>
  <c r="D483" i="12"/>
  <c r="C483" i="12"/>
  <c r="G482" i="12"/>
  <c r="F482" i="12"/>
  <c r="E482" i="12"/>
  <c r="D482" i="12"/>
  <c r="C482" i="12"/>
  <c r="G481" i="12"/>
  <c r="F481" i="12"/>
  <c r="E481" i="12"/>
  <c r="D481" i="12"/>
  <c r="C481" i="12"/>
  <c r="G480" i="12"/>
  <c r="F480" i="12"/>
  <c r="E480" i="12"/>
  <c r="D480" i="12"/>
  <c r="C480" i="12"/>
  <c r="G479" i="12"/>
  <c r="F479" i="12"/>
  <c r="E479" i="12"/>
  <c r="C479" i="12"/>
  <c r="G478" i="12"/>
  <c r="F478" i="12"/>
  <c r="E478" i="12"/>
  <c r="D478" i="12"/>
  <c r="C478" i="12"/>
  <c r="G477" i="12"/>
  <c r="F477" i="12"/>
  <c r="E477" i="12"/>
  <c r="D477" i="12"/>
  <c r="C477" i="12"/>
  <c r="G476" i="12"/>
  <c r="F476" i="12"/>
  <c r="E476" i="12"/>
  <c r="D476" i="12"/>
  <c r="C476" i="12"/>
  <c r="G475" i="12"/>
  <c r="F475" i="12"/>
  <c r="E475" i="12"/>
  <c r="D475" i="12"/>
  <c r="C475" i="12"/>
  <c r="G474" i="12"/>
  <c r="F474" i="12"/>
  <c r="E474" i="12"/>
  <c r="D474" i="12"/>
  <c r="C474" i="12"/>
  <c r="G473" i="12"/>
  <c r="F473" i="12"/>
  <c r="E473" i="12"/>
  <c r="D473" i="12"/>
  <c r="C473" i="12"/>
  <c r="G472" i="12"/>
  <c r="F472" i="12"/>
  <c r="E472" i="12"/>
  <c r="D472" i="12"/>
  <c r="C472" i="12"/>
  <c r="G471" i="12"/>
  <c r="F471" i="12"/>
  <c r="E471" i="12"/>
  <c r="D471" i="12"/>
  <c r="C471" i="12"/>
  <c r="G470" i="12"/>
  <c r="F470" i="12"/>
  <c r="E470" i="12"/>
  <c r="D470" i="12"/>
  <c r="C470" i="12"/>
  <c r="G469" i="12"/>
  <c r="F469" i="12"/>
  <c r="E469" i="12"/>
  <c r="D469" i="12"/>
  <c r="C469" i="12"/>
  <c r="G468" i="12"/>
  <c r="E468" i="12"/>
  <c r="D468" i="12"/>
  <c r="C468" i="12"/>
  <c r="G467" i="12"/>
  <c r="F467" i="12"/>
  <c r="E467" i="12"/>
  <c r="D467" i="12"/>
  <c r="C467" i="12"/>
  <c r="G466" i="12"/>
  <c r="F466" i="12"/>
  <c r="E466" i="12"/>
  <c r="D466" i="12"/>
  <c r="C466" i="12"/>
  <c r="G465" i="12"/>
  <c r="F465" i="12"/>
  <c r="E465" i="12"/>
  <c r="D465" i="12"/>
  <c r="C465" i="12"/>
  <c r="G464" i="12"/>
  <c r="F464" i="12"/>
  <c r="E464" i="12"/>
  <c r="D464" i="12"/>
  <c r="C464" i="12"/>
  <c r="G463" i="12"/>
  <c r="F463" i="12"/>
  <c r="E463" i="12"/>
  <c r="D463" i="12"/>
  <c r="C463" i="12"/>
  <c r="G462" i="12"/>
  <c r="F462" i="12"/>
  <c r="E462" i="12"/>
  <c r="D462" i="12"/>
  <c r="C462" i="12"/>
  <c r="G461" i="12"/>
  <c r="F461" i="12"/>
  <c r="E461" i="12"/>
  <c r="D461" i="12"/>
  <c r="C461" i="12"/>
  <c r="G460" i="12"/>
  <c r="F460" i="12"/>
  <c r="E460" i="12"/>
  <c r="D460" i="12"/>
  <c r="C460" i="12"/>
  <c r="G459" i="12"/>
  <c r="F459" i="12"/>
  <c r="E459" i="12"/>
  <c r="D459" i="12"/>
  <c r="C459" i="12"/>
  <c r="G458" i="12"/>
  <c r="F458" i="12"/>
  <c r="E458" i="12"/>
  <c r="C458" i="12"/>
  <c r="G457" i="12"/>
  <c r="F457" i="12"/>
  <c r="E457" i="12"/>
  <c r="D457" i="12"/>
  <c r="C457" i="12"/>
  <c r="G456" i="12"/>
  <c r="F456" i="12"/>
  <c r="E456" i="12"/>
  <c r="D456" i="12"/>
  <c r="C456" i="12"/>
  <c r="G455" i="12"/>
  <c r="E455" i="12"/>
  <c r="D455" i="12"/>
  <c r="C455" i="12"/>
  <c r="G454" i="12"/>
  <c r="D454" i="12"/>
  <c r="C454" i="12"/>
  <c r="G453" i="12"/>
  <c r="F453" i="12"/>
  <c r="E453" i="12"/>
  <c r="D453" i="12"/>
  <c r="C453" i="12"/>
  <c r="G452" i="12"/>
  <c r="F452" i="12"/>
  <c r="E452" i="12"/>
  <c r="D452" i="12"/>
  <c r="C452" i="12"/>
  <c r="G451" i="12"/>
  <c r="F451" i="12"/>
  <c r="E451" i="12"/>
  <c r="D451" i="12"/>
  <c r="C451" i="12"/>
  <c r="G450" i="12"/>
  <c r="F450" i="12"/>
  <c r="E450" i="12"/>
  <c r="D450" i="12"/>
  <c r="C450" i="12"/>
  <c r="G449" i="12"/>
  <c r="F449" i="12"/>
  <c r="E449" i="12"/>
  <c r="D449" i="12"/>
  <c r="C449" i="12"/>
  <c r="G448" i="12"/>
  <c r="F448" i="12"/>
  <c r="E448" i="12"/>
  <c r="D448" i="12"/>
  <c r="C448" i="12"/>
  <c r="G447" i="12"/>
  <c r="F447" i="12"/>
  <c r="E447" i="12"/>
  <c r="D447" i="12"/>
  <c r="C447" i="12"/>
  <c r="G446" i="12"/>
  <c r="F446" i="12"/>
  <c r="E446" i="12"/>
  <c r="D446" i="12"/>
  <c r="C446" i="12"/>
  <c r="G445" i="12"/>
  <c r="F445" i="12"/>
  <c r="E445" i="12"/>
  <c r="D445" i="12"/>
  <c r="C445" i="12"/>
  <c r="G444" i="12"/>
  <c r="F444" i="12"/>
  <c r="C444" i="12"/>
  <c r="G443" i="12"/>
  <c r="F443" i="12"/>
  <c r="E443" i="12"/>
  <c r="D443" i="12"/>
  <c r="C443" i="12"/>
  <c r="G442" i="12"/>
  <c r="F442" i="12"/>
  <c r="E442" i="12"/>
  <c r="D442" i="12"/>
  <c r="C442" i="12"/>
  <c r="G441" i="12"/>
  <c r="H441" i="12" s="1"/>
  <c r="C441" i="12"/>
  <c r="G440" i="12"/>
  <c r="E440" i="12"/>
  <c r="D440" i="12"/>
  <c r="C440" i="12"/>
  <c r="G439" i="12"/>
  <c r="F439" i="12"/>
  <c r="E439" i="12"/>
  <c r="D439" i="12"/>
  <c r="C439" i="12"/>
  <c r="G438" i="12"/>
  <c r="F438" i="12"/>
  <c r="E438" i="12"/>
  <c r="D438" i="12"/>
  <c r="C438" i="12"/>
  <c r="G437" i="12"/>
  <c r="F437" i="12"/>
  <c r="E437" i="12"/>
  <c r="D437" i="12"/>
  <c r="C437" i="12"/>
  <c r="G436" i="12"/>
  <c r="F436" i="12"/>
  <c r="E436" i="12"/>
  <c r="D436" i="12"/>
  <c r="C436" i="12"/>
  <c r="G435" i="12"/>
  <c r="F435" i="12"/>
  <c r="E435" i="12"/>
  <c r="D435" i="12"/>
  <c r="C435" i="12"/>
  <c r="G434" i="12"/>
  <c r="F434" i="12"/>
  <c r="E434" i="12"/>
  <c r="D434" i="12"/>
  <c r="C434" i="12"/>
  <c r="G433" i="12"/>
  <c r="F433" i="12"/>
  <c r="E433" i="12"/>
  <c r="D433" i="12"/>
  <c r="C433" i="12"/>
  <c r="G432" i="12"/>
  <c r="F432" i="12"/>
  <c r="E432" i="12"/>
  <c r="D432" i="12"/>
  <c r="C432" i="12"/>
  <c r="G431" i="12"/>
  <c r="F431" i="12"/>
  <c r="E431" i="12"/>
  <c r="D431" i="12"/>
  <c r="C431" i="12"/>
  <c r="G430" i="12"/>
  <c r="F430" i="12"/>
  <c r="E430" i="12"/>
  <c r="D430" i="12"/>
  <c r="C430" i="12"/>
  <c r="G429" i="12"/>
  <c r="F429" i="12"/>
  <c r="E429" i="12"/>
  <c r="D429" i="12"/>
  <c r="C429" i="12"/>
  <c r="G428" i="12"/>
  <c r="F428" i="12"/>
  <c r="E428" i="12"/>
  <c r="D428" i="12"/>
  <c r="C428" i="12"/>
  <c r="G427" i="12"/>
  <c r="F427" i="12"/>
  <c r="E427" i="12"/>
  <c r="D427" i="12"/>
  <c r="C427" i="12"/>
  <c r="G426" i="12"/>
  <c r="F426" i="12"/>
  <c r="E426" i="12"/>
  <c r="D426" i="12"/>
  <c r="C426" i="12"/>
  <c r="G425" i="12"/>
  <c r="F425" i="12"/>
  <c r="E425" i="12"/>
  <c r="D425" i="12"/>
  <c r="C425" i="12"/>
  <c r="G424" i="12"/>
  <c r="F424" i="12"/>
  <c r="E424" i="12"/>
  <c r="D424" i="12"/>
  <c r="C424" i="12"/>
  <c r="G423" i="12"/>
  <c r="F423" i="12"/>
  <c r="E423" i="12"/>
  <c r="D423" i="12"/>
  <c r="C423" i="12"/>
  <c r="G422" i="12"/>
  <c r="F422" i="12"/>
  <c r="E422" i="12"/>
  <c r="D422" i="12"/>
  <c r="C422" i="12"/>
  <c r="G421" i="12"/>
  <c r="F421" i="12"/>
  <c r="E421" i="12"/>
  <c r="D421" i="12"/>
  <c r="C421" i="12"/>
  <c r="G420" i="12"/>
  <c r="F420" i="12"/>
  <c r="E420" i="12"/>
  <c r="D420" i="12"/>
  <c r="C420" i="12"/>
  <c r="G419" i="12"/>
  <c r="F419" i="12"/>
  <c r="E419" i="12"/>
  <c r="D419" i="12"/>
  <c r="C419" i="12"/>
  <c r="G418" i="12"/>
  <c r="F418" i="12"/>
  <c r="E418" i="12"/>
  <c r="D418" i="12"/>
  <c r="C418" i="12"/>
  <c r="G417" i="12"/>
  <c r="F417" i="12"/>
  <c r="E417" i="12"/>
  <c r="D417" i="12"/>
  <c r="C417" i="12"/>
  <c r="G416" i="12"/>
  <c r="F416" i="12"/>
  <c r="E416" i="12"/>
  <c r="D416" i="12"/>
  <c r="C416" i="12"/>
  <c r="G415" i="12"/>
  <c r="F415" i="12"/>
  <c r="E415" i="12"/>
  <c r="D415" i="12"/>
  <c r="C415" i="12"/>
  <c r="G414" i="12"/>
  <c r="F414" i="12"/>
  <c r="E414" i="12"/>
  <c r="D414" i="12"/>
  <c r="C414" i="12"/>
  <c r="G413" i="12"/>
  <c r="F413" i="12"/>
  <c r="E413" i="12"/>
  <c r="D413" i="12"/>
  <c r="C413" i="12"/>
  <c r="G412" i="12"/>
  <c r="F412" i="12"/>
  <c r="E412" i="12"/>
  <c r="D412" i="12"/>
  <c r="C412" i="12"/>
  <c r="G411" i="12"/>
  <c r="F411" i="12"/>
  <c r="E411" i="12"/>
  <c r="D411" i="12"/>
  <c r="C411" i="12"/>
  <c r="G410" i="12"/>
  <c r="F410" i="12"/>
  <c r="E410" i="12"/>
  <c r="D410" i="12"/>
  <c r="C410" i="12"/>
  <c r="G409" i="12"/>
  <c r="F409" i="12"/>
  <c r="E409" i="12"/>
  <c r="D409" i="12"/>
  <c r="C409" i="12"/>
  <c r="G408" i="12"/>
  <c r="F408" i="12"/>
  <c r="E408" i="12"/>
  <c r="D408" i="12"/>
  <c r="C408" i="12"/>
  <c r="G407" i="12"/>
  <c r="F407" i="12"/>
  <c r="E407" i="12"/>
  <c r="D407" i="12"/>
  <c r="C407" i="12"/>
  <c r="G406" i="12"/>
  <c r="F406" i="12"/>
  <c r="E406" i="12"/>
  <c r="D406" i="12"/>
  <c r="C406" i="12"/>
  <c r="G405" i="12"/>
  <c r="F405" i="12"/>
  <c r="E405" i="12"/>
  <c r="D405" i="12"/>
  <c r="C405" i="12"/>
  <c r="G404" i="12"/>
  <c r="F404" i="12"/>
  <c r="E404" i="12"/>
  <c r="D404" i="12"/>
  <c r="C404" i="12"/>
  <c r="G403" i="12"/>
  <c r="F403" i="12"/>
  <c r="E403" i="12"/>
  <c r="D403" i="12"/>
  <c r="C403" i="12"/>
  <c r="G402" i="12"/>
  <c r="F402" i="12"/>
  <c r="E402" i="12"/>
  <c r="D402" i="12"/>
  <c r="C402" i="12"/>
  <c r="G401" i="12"/>
  <c r="F401" i="12"/>
  <c r="E401" i="12"/>
  <c r="D401" i="12"/>
  <c r="C401" i="12"/>
  <c r="G400" i="12"/>
  <c r="F400" i="12"/>
  <c r="E400" i="12"/>
  <c r="D400" i="12"/>
  <c r="C400" i="12"/>
  <c r="G399" i="12"/>
  <c r="F399" i="12"/>
  <c r="E399" i="12"/>
  <c r="D399" i="12"/>
  <c r="C399" i="12"/>
  <c r="G398" i="12"/>
  <c r="F398" i="12"/>
  <c r="E398" i="12"/>
  <c r="D398" i="12"/>
  <c r="C398" i="12"/>
  <c r="G397" i="12"/>
  <c r="F397" i="12"/>
  <c r="E397" i="12"/>
  <c r="D397" i="12"/>
  <c r="C397" i="12"/>
  <c r="G396" i="12"/>
  <c r="F396" i="12"/>
  <c r="E396" i="12"/>
  <c r="D396" i="12"/>
  <c r="C396" i="12"/>
  <c r="G395" i="12"/>
  <c r="F395" i="12"/>
  <c r="E395" i="12"/>
  <c r="D395" i="12"/>
  <c r="C395" i="12"/>
  <c r="G394" i="12"/>
  <c r="F394" i="12"/>
  <c r="E394" i="12"/>
  <c r="D394" i="12"/>
  <c r="C394" i="12"/>
  <c r="G393" i="12"/>
  <c r="F393" i="12"/>
  <c r="E393" i="12"/>
  <c r="D393" i="12"/>
  <c r="C393" i="12"/>
  <c r="G392" i="12"/>
  <c r="F392" i="12"/>
  <c r="E392" i="12"/>
  <c r="D392" i="12"/>
  <c r="C392" i="12"/>
  <c r="G391" i="12"/>
  <c r="F391" i="12"/>
  <c r="E391" i="12"/>
  <c r="D391" i="12"/>
  <c r="C391" i="12"/>
  <c r="G390" i="12"/>
  <c r="F390" i="12"/>
  <c r="E390" i="12"/>
  <c r="D390" i="12"/>
  <c r="C390" i="12"/>
  <c r="G389" i="12"/>
  <c r="F389" i="12"/>
  <c r="E389" i="12"/>
  <c r="D389" i="12"/>
  <c r="C389" i="12"/>
  <c r="G388" i="12"/>
  <c r="F388" i="12"/>
  <c r="E388" i="12"/>
  <c r="D388" i="12"/>
  <c r="C388" i="12"/>
  <c r="G387" i="12"/>
  <c r="F387" i="12"/>
  <c r="E387" i="12"/>
  <c r="D387" i="12"/>
  <c r="C387" i="12"/>
  <c r="G386" i="12"/>
  <c r="F386" i="12"/>
  <c r="E386" i="12"/>
  <c r="D386" i="12"/>
  <c r="C386" i="12"/>
  <c r="G385" i="12"/>
  <c r="F385" i="12"/>
  <c r="E385" i="12"/>
  <c r="D385" i="12"/>
  <c r="C385" i="12"/>
  <c r="G384" i="12"/>
  <c r="F384" i="12"/>
  <c r="E384" i="12"/>
  <c r="D384" i="12"/>
  <c r="C384" i="12"/>
  <c r="G383" i="12"/>
  <c r="F383" i="12"/>
  <c r="E383" i="12"/>
  <c r="D383" i="12"/>
  <c r="C383" i="12"/>
  <c r="G382" i="12"/>
  <c r="F382" i="12"/>
  <c r="E382" i="12"/>
  <c r="D382" i="12"/>
  <c r="C382" i="12"/>
  <c r="G381" i="12"/>
  <c r="F381" i="12"/>
  <c r="E381" i="12"/>
  <c r="D381" i="12"/>
  <c r="C381" i="12"/>
  <c r="G380" i="12"/>
  <c r="F380" i="12"/>
  <c r="E380" i="12"/>
  <c r="D380" i="12"/>
  <c r="C380" i="12"/>
  <c r="G379" i="12"/>
  <c r="F379" i="12"/>
  <c r="E379" i="12"/>
  <c r="D379" i="12"/>
  <c r="C379" i="12"/>
  <c r="G378" i="12"/>
  <c r="F378" i="12"/>
  <c r="E378" i="12"/>
  <c r="D378" i="12"/>
  <c r="C378" i="12"/>
  <c r="G377" i="12"/>
  <c r="F377" i="12"/>
  <c r="E377" i="12"/>
  <c r="D377" i="12"/>
  <c r="C377" i="12"/>
  <c r="G376" i="12"/>
  <c r="F376" i="12"/>
  <c r="E376" i="12"/>
  <c r="D376" i="12"/>
  <c r="C376" i="12"/>
  <c r="G375" i="12"/>
  <c r="F375" i="12"/>
  <c r="E375" i="12"/>
  <c r="D375" i="12"/>
  <c r="C375" i="12"/>
  <c r="G374" i="12"/>
  <c r="F374" i="12"/>
  <c r="E374" i="12"/>
  <c r="D374" i="12"/>
  <c r="C374" i="12"/>
  <c r="G373" i="12"/>
  <c r="F373" i="12"/>
  <c r="E373" i="12"/>
  <c r="D373" i="12"/>
  <c r="C373" i="12"/>
  <c r="G372" i="12"/>
  <c r="F372" i="12"/>
  <c r="E372" i="12"/>
  <c r="D372" i="12"/>
  <c r="C372" i="12"/>
  <c r="G371" i="12"/>
  <c r="F371" i="12"/>
  <c r="E371" i="12"/>
  <c r="D371" i="12"/>
  <c r="C371" i="12"/>
  <c r="G370" i="12"/>
  <c r="F370" i="12"/>
  <c r="E370" i="12"/>
  <c r="D370" i="12"/>
  <c r="C370" i="12"/>
  <c r="G369" i="12"/>
  <c r="F369" i="12"/>
  <c r="E369" i="12"/>
  <c r="D369" i="12"/>
  <c r="C369" i="12"/>
  <c r="G368" i="12"/>
  <c r="F368" i="12"/>
  <c r="E368" i="12"/>
  <c r="D368" i="12"/>
  <c r="C368" i="12"/>
  <c r="G367" i="12"/>
  <c r="F367" i="12"/>
  <c r="E367" i="12"/>
  <c r="D367" i="12"/>
  <c r="C367" i="12"/>
  <c r="G366" i="12"/>
  <c r="F366" i="12"/>
  <c r="E366" i="12"/>
  <c r="D366" i="12"/>
  <c r="C366" i="12"/>
  <c r="G365" i="12"/>
  <c r="F365" i="12"/>
  <c r="E365" i="12"/>
  <c r="D365" i="12"/>
  <c r="C365" i="12"/>
  <c r="G364" i="12"/>
  <c r="F364" i="12"/>
  <c r="E364" i="12"/>
  <c r="D364" i="12"/>
  <c r="C364" i="12"/>
  <c r="G363" i="12"/>
  <c r="F363" i="12"/>
  <c r="E363" i="12"/>
  <c r="D363" i="12"/>
  <c r="C363" i="12"/>
  <c r="G362" i="12"/>
  <c r="F362" i="12"/>
  <c r="E362" i="12"/>
  <c r="D362" i="12"/>
  <c r="C362" i="12"/>
  <c r="G361" i="12"/>
  <c r="F361" i="12"/>
  <c r="E361" i="12"/>
  <c r="D361" i="12"/>
  <c r="C361" i="12"/>
  <c r="G360" i="12"/>
  <c r="F360" i="12"/>
  <c r="E360" i="12"/>
  <c r="D360" i="12"/>
  <c r="C360" i="12"/>
  <c r="G359" i="12"/>
  <c r="F359" i="12"/>
  <c r="E359" i="12"/>
  <c r="D359" i="12"/>
  <c r="C359" i="12"/>
  <c r="G358" i="12"/>
  <c r="F358" i="12"/>
  <c r="E358" i="12"/>
  <c r="D358" i="12"/>
  <c r="C358" i="12"/>
  <c r="G357" i="12"/>
  <c r="F357" i="12"/>
  <c r="E357" i="12"/>
  <c r="D357" i="12"/>
  <c r="C357" i="12"/>
  <c r="G356" i="12"/>
  <c r="F356" i="12"/>
  <c r="E356" i="12"/>
  <c r="D356" i="12"/>
  <c r="C356" i="12"/>
  <c r="G355" i="12"/>
  <c r="F355" i="12"/>
  <c r="E355" i="12"/>
  <c r="D355" i="12"/>
  <c r="C355" i="12"/>
  <c r="G354" i="12"/>
  <c r="F354" i="12"/>
  <c r="E354" i="12"/>
  <c r="D354" i="12"/>
  <c r="C354" i="12"/>
  <c r="G353" i="12"/>
  <c r="F353" i="12"/>
  <c r="E353" i="12"/>
  <c r="D353" i="12"/>
  <c r="C353" i="12"/>
  <c r="G352" i="12"/>
  <c r="F352" i="12"/>
  <c r="E352" i="12"/>
  <c r="D352" i="12"/>
  <c r="C352" i="12"/>
  <c r="G351" i="12"/>
  <c r="F351" i="12"/>
  <c r="E351" i="12"/>
  <c r="D351" i="12"/>
  <c r="C351" i="12"/>
  <c r="G350" i="12"/>
  <c r="F350" i="12"/>
  <c r="E350" i="12"/>
  <c r="D350" i="12"/>
  <c r="C350" i="12"/>
  <c r="G349" i="12"/>
  <c r="F349" i="12"/>
  <c r="E349" i="12"/>
  <c r="D349" i="12"/>
  <c r="C349" i="12"/>
  <c r="G348" i="12"/>
  <c r="F348" i="12"/>
  <c r="E348" i="12"/>
  <c r="D348" i="12"/>
  <c r="C348" i="12"/>
  <c r="G347" i="12"/>
  <c r="F347" i="12"/>
  <c r="E347" i="12"/>
  <c r="D347" i="12"/>
  <c r="C347" i="12"/>
  <c r="G346" i="12"/>
  <c r="F346" i="12"/>
  <c r="E346" i="12"/>
  <c r="D346" i="12"/>
  <c r="C346" i="12"/>
  <c r="G345" i="12"/>
  <c r="F345" i="12"/>
  <c r="E345" i="12"/>
  <c r="D345" i="12"/>
  <c r="C345" i="12"/>
  <c r="G344" i="12"/>
  <c r="F344" i="12"/>
  <c r="E344" i="12"/>
  <c r="D344" i="12"/>
  <c r="C344" i="12"/>
  <c r="G343" i="12"/>
  <c r="F343" i="12"/>
  <c r="E343" i="12"/>
  <c r="D343" i="12"/>
  <c r="C343" i="12"/>
  <c r="G342" i="12"/>
  <c r="F342" i="12"/>
  <c r="E342" i="12"/>
  <c r="D342" i="12"/>
  <c r="C342" i="12"/>
  <c r="G341" i="12"/>
  <c r="F341" i="12"/>
  <c r="E341" i="12"/>
  <c r="D341" i="12"/>
  <c r="C341" i="12"/>
  <c r="G340" i="12"/>
  <c r="F340" i="12"/>
  <c r="E340" i="12"/>
  <c r="D340" i="12"/>
  <c r="C340" i="12"/>
  <c r="G339" i="12"/>
  <c r="D339" i="12"/>
  <c r="C339" i="12"/>
  <c r="G338" i="12"/>
  <c r="F338" i="12"/>
  <c r="E338" i="12"/>
  <c r="D338" i="12"/>
  <c r="C338" i="12"/>
  <c r="G337" i="12"/>
  <c r="F337" i="12"/>
  <c r="E337" i="12"/>
  <c r="D337" i="12"/>
  <c r="C337" i="12"/>
  <c r="G336" i="12"/>
  <c r="F336" i="12"/>
  <c r="E336" i="12"/>
  <c r="D336" i="12"/>
  <c r="C336" i="12"/>
  <c r="G335" i="12"/>
  <c r="F335" i="12"/>
  <c r="E335" i="12"/>
  <c r="D335" i="12"/>
  <c r="C335" i="12"/>
  <c r="G334" i="12"/>
  <c r="H334" i="12" s="1"/>
  <c r="C334" i="12"/>
  <c r="G333" i="12"/>
  <c r="F333" i="12"/>
  <c r="E333" i="12"/>
  <c r="D333" i="12"/>
  <c r="C333" i="12"/>
  <c r="G332" i="12"/>
  <c r="F332" i="12"/>
  <c r="E332" i="12"/>
  <c r="D332" i="12"/>
  <c r="C332" i="12"/>
  <c r="G331" i="12"/>
  <c r="F331" i="12"/>
  <c r="E331" i="12"/>
  <c r="D331" i="12"/>
  <c r="C331" i="12"/>
  <c r="G330" i="12"/>
  <c r="F330" i="12"/>
  <c r="E330" i="12"/>
  <c r="D330" i="12"/>
  <c r="C330" i="12"/>
  <c r="G329" i="12"/>
  <c r="F329" i="12"/>
  <c r="E329" i="12"/>
  <c r="D329" i="12"/>
  <c r="C329" i="12"/>
  <c r="G328" i="12"/>
  <c r="F328" i="12"/>
  <c r="C328" i="12"/>
  <c r="G327" i="12"/>
  <c r="H327" i="12" s="1"/>
  <c r="C327" i="12"/>
  <c r="G326" i="12"/>
  <c r="F326" i="12"/>
  <c r="E326" i="12"/>
  <c r="D326" i="12"/>
  <c r="C326" i="12"/>
  <c r="G325" i="12"/>
  <c r="F325" i="12"/>
  <c r="E325" i="12"/>
  <c r="D325" i="12"/>
  <c r="C325" i="12"/>
  <c r="G324" i="12"/>
  <c r="F324" i="12"/>
  <c r="E324" i="12"/>
  <c r="D324" i="12"/>
  <c r="C324" i="12"/>
  <c r="G323" i="12"/>
  <c r="F323" i="12"/>
  <c r="E323" i="12"/>
  <c r="D323" i="12"/>
  <c r="C323" i="12"/>
  <c r="G322" i="12"/>
  <c r="F322" i="12"/>
  <c r="E322" i="12"/>
  <c r="D322" i="12"/>
  <c r="C322" i="12"/>
  <c r="G321" i="12"/>
  <c r="F321" i="12"/>
  <c r="E321" i="12"/>
  <c r="D321" i="12"/>
  <c r="C321" i="12"/>
  <c r="G320" i="12"/>
  <c r="F320" i="12"/>
  <c r="E320" i="12"/>
  <c r="D320" i="12"/>
  <c r="C320" i="12"/>
  <c r="G319" i="12"/>
  <c r="F319" i="12"/>
  <c r="E319" i="12"/>
  <c r="D319" i="12"/>
  <c r="C319" i="12"/>
  <c r="G318" i="12"/>
  <c r="F318" i="12"/>
  <c r="E318" i="12"/>
  <c r="D318" i="12"/>
  <c r="C318" i="12"/>
  <c r="G317" i="12"/>
  <c r="F317" i="12"/>
  <c r="E317" i="12"/>
  <c r="D317" i="12"/>
  <c r="C317" i="12"/>
  <c r="G316" i="12"/>
  <c r="F316" i="12"/>
  <c r="E316" i="12"/>
  <c r="D316" i="12"/>
  <c r="C316" i="12"/>
  <c r="G315" i="12"/>
  <c r="F315" i="12"/>
  <c r="E315" i="12"/>
  <c r="D315" i="12"/>
  <c r="C315" i="12"/>
  <c r="G314" i="12"/>
  <c r="F314" i="12"/>
  <c r="E314" i="12"/>
  <c r="D314" i="12"/>
  <c r="C314" i="12"/>
  <c r="G313" i="12"/>
  <c r="F313" i="12"/>
  <c r="E313" i="12"/>
  <c r="D313" i="12"/>
  <c r="C313" i="12"/>
  <c r="G312" i="12"/>
  <c r="F312" i="12"/>
  <c r="E312" i="12"/>
  <c r="D312" i="12"/>
  <c r="C312" i="12"/>
  <c r="G311" i="12"/>
  <c r="F311" i="12"/>
  <c r="E311" i="12"/>
  <c r="D311" i="12"/>
  <c r="C311" i="12"/>
  <c r="G310" i="12"/>
  <c r="D310" i="12"/>
  <c r="C310" i="12"/>
  <c r="G309" i="12"/>
  <c r="F309" i="12"/>
  <c r="E309" i="12"/>
  <c r="D309" i="12"/>
  <c r="C309" i="12"/>
  <c r="G308" i="12"/>
  <c r="D308" i="12"/>
  <c r="C308" i="12"/>
  <c r="G307" i="12"/>
  <c r="F307" i="12"/>
  <c r="E307" i="12"/>
  <c r="D307" i="12"/>
  <c r="C307" i="12"/>
  <c r="G306" i="12"/>
  <c r="F306" i="12"/>
  <c r="E306" i="12"/>
  <c r="D306" i="12"/>
  <c r="C306" i="12"/>
  <c r="G305" i="12"/>
  <c r="F305" i="12"/>
  <c r="E305" i="12"/>
  <c r="D305" i="12"/>
  <c r="C305" i="12"/>
  <c r="G304" i="12"/>
  <c r="F304" i="12"/>
  <c r="E304" i="12"/>
  <c r="D304" i="12"/>
  <c r="C304" i="12"/>
  <c r="G303" i="12"/>
  <c r="F303" i="12"/>
  <c r="E303" i="12"/>
  <c r="D303" i="12"/>
  <c r="C303" i="12"/>
  <c r="G302" i="12"/>
  <c r="F302" i="12"/>
  <c r="E302" i="12"/>
  <c r="D302" i="12"/>
  <c r="C302" i="12"/>
  <c r="G301" i="12"/>
  <c r="F301" i="12"/>
  <c r="E301" i="12"/>
  <c r="D301" i="12"/>
  <c r="C301" i="12"/>
  <c r="G300" i="12"/>
  <c r="F300" i="12"/>
  <c r="E300" i="12"/>
  <c r="D300" i="12"/>
  <c r="C300" i="12"/>
  <c r="G299" i="12"/>
  <c r="F299" i="12"/>
  <c r="E299" i="12"/>
  <c r="D299" i="12"/>
  <c r="C299" i="12"/>
  <c r="G298" i="12"/>
  <c r="F298" i="12"/>
  <c r="E298" i="12"/>
  <c r="D298" i="12"/>
  <c r="C298" i="12"/>
  <c r="G297" i="12"/>
  <c r="F297" i="12"/>
  <c r="E297" i="12"/>
  <c r="D297" i="12"/>
  <c r="C297" i="12"/>
  <c r="G296" i="12"/>
  <c r="F296" i="12"/>
  <c r="E296" i="12"/>
  <c r="D296" i="12"/>
  <c r="C296" i="12"/>
  <c r="G295" i="12"/>
  <c r="F295" i="12"/>
  <c r="E295" i="12"/>
  <c r="D295" i="12"/>
  <c r="C295" i="12"/>
  <c r="G294" i="12"/>
  <c r="F294" i="12"/>
  <c r="E294" i="12"/>
  <c r="D294" i="12"/>
  <c r="C294" i="12"/>
  <c r="G293" i="12"/>
  <c r="F293" i="12"/>
  <c r="E293" i="12"/>
  <c r="D293" i="12"/>
  <c r="C293" i="12"/>
  <c r="G292" i="12"/>
  <c r="F292" i="12"/>
  <c r="E292" i="12"/>
  <c r="D292" i="12"/>
  <c r="C292" i="12"/>
  <c r="G291" i="12"/>
  <c r="F291" i="12"/>
  <c r="E291" i="12"/>
  <c r="D291" i="12"/>
  <c r="C291" i="12"/>
  <c r="G290" i="12"/>
  <c r="F290" i="12"/>
  <c r="E290" i="12"/>
  <c r="D290" i="12"/>
  <c r="C290" i="12"/>
  <c r="G289" i="12"/>
  <c r="F289" i="12"/>
  <c r="E289" i="12"/>
  <c r="D289" i="12"/>
  <c r="C289" i="12"/>
  <c r="G288" i="12"/>
  <c r="F288" i="12"/>
  <c r="E288" i="12"/>
  <c r="D288" i="12"/>
  <c r="C288" i="12"/>
  <c r="G287" i="12"/>
  <c r="F287" i="12"/>
  <c r="E287" i="12"/>
  <c r="D287" i="12"/>
  <c r="C287" i="12"/>
  <c r="G286" i="12"/>
  <c r="F286" i="12"/>
  <c r="E286" i="12"/>
  <c r="D286" i="12"/>
  <c r="C286" i="12"/>
  <c r="G285" i="12"/>
  <c r="F285" i="12"/>
  <c r="E285" i="12"/>
  <c r="D285" i="12"/>
  <c r="C285" i="12"/>
  <c r="G284" i="12"/>
  <c r="F284" i="12"/>
  <c r="E284" i="12"/>
  <c r="D284" i="12"/>
  <c r="C284" i="12"/>
  <c r="G283" i="12"/>
  <c r="F283" i="12"/>
  <c r="E283" i="12"/>
  <c r="D283" i="12"/>
  <c r="C283" i="12"/>
  <c r="G282" i="12"/>
  <c r="F282" i="12"/>
  <c r="E282" i="12"/>
  <c r="D282" i="12"/>
  <c r="C282" i="12"/>
  <c r="G281" i="12"/>
  <c r="E281" i="12"/>
  <c r="D281" i="12"/>
  <c r="C281" i="12"/>
  <c r="G280" i="12"/>
  <c r="F280" i="12"/>
  <c r="E280" i="12"/>
  <c r="D280" i="12"/>
  <c r="C280" i="12"/>
  <c r="G279" i="12"/>
  <c r="F279" i="12"/>
  <c r="E279" i="12"/>
  <c r="D279" i="12"/>
  <c r="C279" i="12"/>
  <c r="G278" i="12"/>
  <c r="F278" i="12"/>
  <c r="E278" i="12"/>
  <c r="D278" i="12"/>
  <c r="C278" i="12"/>
  <c r="G277" i="12"/>
  <c r="F277" i="12"/>
  <c r="E277" i="12"/>
  <c r="D277" i="12"/>
  <c r="C277" i="12"/>
  <c r="G276" i="12"/>
  <c r="F276" i="12"/>
  <c r="E276" i="12"/>
  <c r="D276" i="12"/>
  <c r="C276" i="12"/>
  <c r="G275" i="12"/>
  <c r="F275" i="12"/>
  <c r="E275" i="12"/>
  <c r="D275" i="12"/>
  <c r="C275" i="12"/>
  <c r="G274" i="12"/>
  <c r="F274" i="12"/>
  <c r="E274" i="12"/>
  <c r="D274" i="12"/>
  <c r="C274" i="12"/>
  <c r="G273" i="12"/>
  <c r="D273" i="12"/>
  <c r="C273" i="12"/>
  <c r="G272" i="12"/>
  <c r="F272" i="12"/>
  <c r="E272" i="12"/>
  <c r="D272" i="12"/>
  <c r="C272" i="12"/>
  <c r="G271" i="12"/>
  <c r="F271" i="12"/>
  <c r="E271" i="12"/>
  <c r="D271" i="12"/>
  <c r="C271" i="12"/>
  <c r="G270" i="12"/>
  <c r="F270" i="12"/>
  <c r="E270" i="12"/>
  <c r="D270" i="12"/>
  <c r="C270" i="12"/>
  <c r="G269" i="12"/>
  <c r="F269" i="12"/>
  <c r="E269" i="12"/>
  <c r="D269" i="12"/>
  <c r="C269" i="12"/>
  <c r="G268" i="12"/>
  <c r="F268" i="12"/>
  <c r="E268" i="12"/>
  <c r="D268" i="12"/>
  <c r="C268" i="12"/>
  <c r="G267" i="12"/>
  <c r="F267" i="12"/>
  <c r="E267" i="12"/>
  <c r="D267" i="12"/>
  <c r="C267" i="12"/>
  <c r="G266" i="12"/>
  <c r="F266" i="12"/>
  <c r="E266" i="12"/>
  <c r="D266" i="12"/>
  <c r="C266" i="12"/>
  <c r="G265" i="12"/>
  <c r="F265" i="12"/>
  <c r="E265" i="12"/>
  <c r="D265" i="12"/>
  <c r="C265" i="12"/>
  <c r="G264" i="12"/>
  <c r="F264" i="12"/>
  <c r="E264" i="12"/>
  <c r="D264" i="12"/>
  <c r="C264" i="12"/>
  <c r="G263" i="12"/>
  <c r="F263" i="12"/>
  <c r="E263" i="12"/>
  <c r="D263" i="12"/>
  <c r="C263" i="12"/>
  <c r="G262" i="12"/>
  <c r="F262" i="12"/>
  <c r="E262" i="12"/>
  <c r="D262" i="12"/>
  <c r="C262" i="12"/>
  <c r="G261" i="12"/>
  <c r="F261" i="12"/>
  <c r="E261" i="12"/>
  <c r="D261" i="12"/>
  <c r="C261" i="12"/>
  <c r="G260" i="12"/>
  <c r="F260" i="12"/>
  <c r="E260" i="12"/>
  <c r="D260" i="12"/>
  <c r="C260" i="12"/>
  <c r="G259" i="12"/>
  <c r="F259" i="12"/>
  <c r="E259" i="12"/>
  <c r="D259" i="12"/>
  <c r="C259" i="12"/>
  <c r="G258" i="12"/>
  <c r="F258" i="12"/>
  <c r="E258" i="12"/>
  <c r="D258" i="12"/>
  <c r="C258" i="12"/>
  <c r="G257" i="12"/>
  <c r="F257" i="12"/>
  <c r="E257" i="12"/>
  <c r="D257" i="12"/>
  <c r="C257" i="12"/>
  <c r="G256" i="12"/>
  <c r="F256" i="12"/>
  <c r="E256" i="12"/>
  <c r="D256" i="12"/>
  <c r="C256" i="12"/>
  <c r="G255" i="12"/>
  <c r="F255" i="12"/>
  <c r="E255" i="12"/>
  <c r="D255" i="12"/>
  <c r="C255" i="12"/>
  <c r="G254" i="12"/>
  <c r="F254" i="12"/>
  <c r="E254" i="12"/>
  <c r="D254" i="12"/>
  <c r="C254" i="12"/>
  <c r="G253" i="12"/>
  <c r="D253" i="12"/>
  <c r="C253" i="12"/>
  <c r="G252" i="12"/>
  <c r="F252" i="12"/>
  <c r="E252" i="12"/>
  <c r="D252" i="12"/>
  <c r="C252" i="12"/>
  <c r="G251" i="12"/>
  <c r="F251" i="12"/>
  <c r="E251" i="12"/>
  <c r="D251" i="12"/>
  <c r="C251" i="12"/>
  <c r="G250" i="12"/>
  <c r="F250" i="12"/>
  <c r="E250" i="12"/>
  <c r="D250" i="12"/>
  <c r="C250" i="12"/>
  <c r="G249" i="12"/>
  <c r="F249" i="12"/>
  <c r="E249" i="12"/>
  <c r="D249" i="12"/>
  <c r="C249" i="12"/>
  <c r="G248" i="12"/>
  <c r="F248" i="12"/>
  <c r="E248" i="12"/>
  <c r="D248" i="12"/>
  <c r="C248" i="12"/>
  <c r="G247" i="12"/>
  <c r="F247" i="12"/>
  <c r="E247" i="12"/>
  <c r="D247" i="12"/>
  <c r="C247" i="12"/>
  <c r="G246" i="12"/>
  <c r="F246" i="12"/>
  <c r="E246" i="12"/>
  <c r="D246" i="12"/>
  <c r="C246" i="12"/>
  <c r="G245" i="12"/>
  <c r="F245" i="12"/>
  <c r="E245" i="12"/>
  <c r="D245" i="12"/>
  <c r="C245" i="12"/>
  <c r="G244" i="12"/>
  <c r="F244" i="12"/>
  <c r="E244" i="12"/>
  <c r="D244" i="12"/>
  <c r="C244" i="12"/>
  <c r="G243" i="12"/>
  <c r="F243" i="12"/>
  <c r="E243" i="12"/>
  <c r="D243" i="12"/>
  <c r="C243" i="12"/>
  <c r="G242" i="12"/>
  <c r="F242" i="12"/>
  <c r="E242" i="12"/>
  <c r="D242" i="12"/>
  <c r="C242" i="12"/>
  <c r="G241" i="12"/>
  <c r="F241" i="12"/>
  <c r="E241" i="12"/>
  <c r="D241" i="12"/>
  <c r="C241" i="12"/>
  <c r="G240" i="12"/>
  <c r="F240" i="12"/>
  <c r="E240" i="12"/>
  <c r="D240" i="12"/>
  <c r="C240" i="12"/>
  <c r="G239" i="12"/>
  <c r="F239" i="12"/>
  <c r="E239" i="12"/>
  <c r="D239" i="12"/>
  <c r="C239" i="12"/>
  <c r="G238" i="12"/>
  <c r="F238" i="12"/>
  <c r="E238" i="12"/>
  <c r="D238" i="12"/>
  <c r="C238" i="12"/>
  <c r="G237" i="12"/>
  <c r="F237" i="12"/>
  <c r="E237" i="12"/>
  <c r="D237" i="12"/>
  <c r="C237" i="12"/>
  <c r="G236" i="12"/>
  <c r="F236" i="12"/>
  <c r="E236" i="12"/>
  <c r="D236" i="12"/>
  <c r="C236" i="12"/>
  <c r="G235" i="12"/>
  <c r="F235" i="12"/>
  <c r="D235" i="12"/>
  <c r="C235" i="12"/>
  <c r="G234" i="12"/>
  <c r="F234" i="12"/>
  <c r="E234" i="12"/>
  <c r="D234" i="12"/>
  <c r="C234" i="12"/>
  <c r="G233" i="12"/>
  <c r="F233" i="12"/>
  <c r="E233" i="12"/>
  <c r="D233" i="12"/>
  <c r="C233" i="12"/>
  <c r="G232" i="12"/>
  <c r="F232" i="12"/>
  <c r="E232" i="12"/>
  <c r="D232" i="12"/>
  <c r="C232" i="12"/>
  <c r="G231" i="12"/>
  <c r="F231" i="12"/>
  <c r="E231" i="12"/>
  <c r="D231" i="12"/>
  <c r="C231" i="12"/>
  <c r="G230" i="12"/>
  <c r="F230" i="12"/>
  <c r="E230" i="12"/>
  <c r="D230" i="12"/>
  <c r="C230" i="12"/>
  <c r="G229" i="12"/>
  <c r="F229" i="12"/>
  <c r="E229" i="12"/>
  <c r="D229" i="12"/>
  <c r="C229" i="12"/>
  <c r="G228" i="12"/>
  <c r="F228" i="12"/>
  <c r="E228" i="12"/>
  <c r="D228" i="12"/>
  <c r="C228" i="12"/>
  <c r="G227" i="12"/>
  <c r="F227" i="12"/>
  <c r="E227" i="12"/>
  <c r="D227" i="12"/>
  <c r="C227" i="12"/>
  <c r="G226" i="12"/>
  <c r="F226" i="12"/>
  <c r="E226" i="12"/>
  <c r="D226" i="12"/>
  <c r="C226" i="12"/>
  <c r="G225" i="12"/>
  <c r="F225" i="12"/>
  <c r="E225" i="12"/>
  <c r="D225" i="12"/>
  <c r="C225" i="12"/>
  <c r="G224" i="12"/>
  <c r="F224" i="12"/>
  <c r="E224" i="12"/>
  <c r="D224" i="12"/>
  <c r="C224" i="12"/>
  <c r="G223" i="12"/>
  <c r="F223" i="12"/>
  <c r="E223" i="12"/>
  <c r="D223" i="12"/>
  <c r="C223" i="12"/>
  <c r="G222" i="12"/>
  <c r="F222" i="12"/>
  <c r="D222" i="12"/>
  <c r="C222" i="12"/>
  <c r="G221" i="12"/>
  <c r="F221" i="12"/>
  <c r="E221" i="12"/>
  <c r="D221" i="12"/>
  <c r="C221" i="12"/>
  <c r="G220" i="12"/>
  <c r="F220" i="12"/>
  <c r="E220" i="12"/>
  <c r="D220" i="12"/>
  <c r="C220" i="12"/>
  <c r="G219" i="12"/>
  <c r="F219" i="12"/>
  <c r="E219" i="12"/>
  <c r="D219" i="12"/>
  <c r="C219" i="12"/>
  <c r="G218" i="12"/>
  <c r="F218" i="12"/>
  <c r="E218" i="12"/>
  <c r="D218" i="12"/>
  <c r="C218" i="12"/>
  <c r="G217" i="12"/>
  <c r="F217" i="12"/>
  <c r="E217" i="12"/>
  <c r="D217" i="12"/>
  <c r="C217" i="12"/>
  <c r="G216" i="12"/>
  <c r="F216" i="12"/>
  <c r="E216" i="12"/>
  <c r="D216" i="12"/>
  <c r="C216" i="12"/>
  <c r="G215" i="12"/>
  <c r="F215" i="12"/>
  <c r="E215" i="12"/>
  <c r="D215" i="12"/>
  <c r="C215" i="12"/>
  <c r="G214" i="12"/>
  <c r="F214" i="12"/>
  <c r="E214" i="12"/>
  <c r="D214" i="12"/>
  <c r="C214" i="12"/>
  <c r="G213" i="12"/>
  <c r="F213" i="12"/>
  <c r="E213" i="12"/>
  <c r="D213" i="12"/>
  <c r="C213" i="12"/>
  <c r="G212" i="12"/>
  <c r="F212" i="12"/>
  <c r="E212" i="12"/>
  <c r="D212" i="12"/>
  <c r="C212" i="12"/>
  <c r="G211" i="12"/>
  <c r="F211" i="12"/>
  <c r="E211" i="12"/>
  <c r="D211" i="12"/>
  <c r="C211" i="12"/>
  <c r="G210" i="12"/>
  <c r="F210" i="12"/>
  <c r="E210" i="12"/>
  <c r="D210" i="12"/>
  <c r="C210" i="12"/>
  <c r="G209" i="12"/>
  <c r="F209" i="12"/>
  <c r="E209" i="12"/>
  <c r="D209" i="12"/>
  <c r="C209" i="12"/>
  <c r="G208" i="12"/>
  <c r="F208" i="12"/>
  <c r="E208" i="12"/>
  <c r="D208" i="12"/>
  <c r="C208" i="12"/>
  <c r="G207" i="12"/>
  <c r="F207" i="12"/>
  <c r="E207" i="12"/>
  <c r="D207" i="12"/>
  <c r="C207" i="12"/>
  <c r="G206" i="12"/>
  <c r="F206" i="12"/>
  <c r="E206" i="12"/>
  <c r="C206" i="12"/>
  <c r="G205" i="12"/>
  <c r="F205" i="12"/>
  <c r="E205" i="12"/>
  <c r="D205" i="12"/>
  <c r="C205" i="12"/>
  <c r="G204" i="12"/>
  <c r="F204" i="12"/>
  <c r="E204" i="12"/>
  <c r="D204" i="12"/>
  <c r="C204" i="12"/>
  <c r="G203" i="12"/>
  <c r="F203" i="12"/>
  <c r="E203" i="12"/>
  <c r="D203" i="12"/>
  <c r="C203" i="12"/>
  <c r="G202" i="12"/>
  <c r="F202" i="12"/>
  <c r="E202" i="12"/>
  <c r="D202" i="12"/>
  <c r="C202" i="12"/>
  <c r="G201" i="12"/>
  <c r="F201" i="12"/>
  <c r="E201" i="12"/>
  <c r="D201" i="12"/>
  <c r="C201" i="12"/>
  <c r="G200" i="12"/>
  <c r="F200" i="12"/>
  <c r="E200" i="12"/>
  <c r="D200" i="12"/>
  <c r="C200" i="12"/>
  <c r="G199" i="12"/>
  <c r="F199" i="12"/>
  <c r="E199" i="12"/>
  <c r="D199" i="12"/>
  <c r="C199" i="12"/>
  <c r="G198" i="12"/>
  <c r="F198" i="12"/>
  <c r="E198" i="12"/>
  <c r="D198" i="12"/>
  <c r="C198" i="12"/>
  <c r="G197" i="12"/>
  <c r="F197" i="12"/>
  <c r="E197" i="12"/>
  <c r="D197" i="12"/>
  <c r="C197" i="12"/>
  <c r="G196" i="12"/>
  <c r="F196" i="12"/>
  <c r="E196" i="12"/>
  <c r="D196" i="12"/>
  <c r="C196" i="12"/>
  <c r="G195" i="12"/>
  <c r="D195" i="12"/>
  <c r="C195" i="12"/>
  <c r="G194" i="12"/>
  <c r="F194" i="12"/>
  <c r="E194" i="12"/>
  <c r="D194" i="12"/>
  <c r="C194" i="12"/>
  <c r="G193" i="12"/>
  <c r="F193" i="12"/>
  <c r="E193" i="12"/>
  <c r="D193" i="12"/>
  <c r="C193" i="12"/>
  <c r="G192" i="12"/>
  <c r="F192" i="12"/>
  <c r="E192" i="12"/>
  <c r="D192" i="12"/>
  <c r="C192" i="12"/>
  <c r="G191" i="12"/>
  <c r="F191" i="12"/>
  <c r="E191" i="12"/>
  <c r="D191" i="12"/>
  <c r="C191" i="12"/>
  <c r="G190" i="12"/>
  <c r="F190" i="12"/>
  <c r="E190" i="12"/>
  <c r="D190" i="12"/>
  <c r="C190" i="12"/>
  <c r="G189" i="12"/>
  <c r="F189" i="12"/>
  <c r="E189" i="12"/>
  <c r="D189" i="12"/>
  <c r="C189" i="12"/>
  <c r="G188" i="12"/>
  <c r="F188" i="12"/>
  <c r="E188" i="12"/>
  <c r="D188" i="12"/>
  <c r="C188" i="12"/>
  <c r="G187" i="12"/>
  <c r="F187" i="12"/>
  <c r="E187" i="12"/>
  <c r="D187" i="12"/>
  <c r="C187" i="12"/>
  <c r="G186" i="12"/>
  <c r="F186" i="12"/>
  <c r="E186" i="12"/>
  <c r="D186" i="12"/>
  <c r="C186" i="12"/>
  <c r="G185" i="12"/>
  <c r="F185" i="12"/>
  <c r="E185" i="12"/>
  <c r="D185" i="12"/>
  <c r="C185" i="12"/>
  <c r="G184" i="12"/>
  <c r="F184" i="12"/>
  <c r="E184" i="12"/>
  <c r="D184" i="12"/>
  <c r="C184" i="12"/>
  <c r="G183" i="12"/>
  <c r="F183" i="12"/>
  <c r="E183" i="12"/>
  <c r="D183" i="12"/>
  <c r="C183" i="12"/>
  <c r="G182" i="12"/>
  <c r="F182" i="12"/>
  <c r="E182" i="12"/>
  <c r="D182" i="12"/>
  <c r="C182" i="12"/>
  <c r="G181" i="12"/>
  <c r="F181" i="12"/>
  <c r="E181" i="12"/>
  <c r="D181" i="12"/>
  <c r="C181" i="12"/>
  <c r="G180" i="12"/>
  <c r="F180" i="12"/>
  <c r="E180" i="12"/>
  <c r="D180" i="12"/>
  <c r="C180" i="12"/>
  <c r="G179" i="12"/>
  <c r="F179" i="12"/>
  <c r="E179" i="12"/>
  <c r="D179" i="12"/>
  <c r="C179" i="12"/>
  <c r="G178" i="12"/>
  <c r="F178" i="12"/>
  <c r="E178" i="12"/>
  <c r="D178" i="12"/>
  <c r="C178" i="12"/>
  <c r="G177" i="12"/>
  <c r="F177" i="12"/>
  <c r="E177" i="12"/>
  <c r="D177" i="12"/>
  <c r="C177" i="12"/>
  <c r="G176" i="12"/>
  <c r="F176" i="12"/>
  <c r="E176" i="12"/>
  <c r="D176" i="12"/>
  <c r="C176" i="12"/>
  <c r="G175" i="12"/>
  <c r="F175" i="12"/>
  <c r="E175" i="12"/>
  <c r="D175" i="12"/>
  <c r="C175" i="12"/>
  <c r="G174" i="12"/>
  <c r="E174" i="12"/>
  <c r="D174" i="12"/>
  <c r="C174" i="12"/>
  <c r="G173" i="12"/>
  <c r="F173" i="12"/>
  <c r="E173" i="12"/>
  <c r="D173" i="12"/>
  <c r="C173" i="12"/>
  <c r="G172" i="12"/>
  <c r="F172" i="12"/>
  <c r="E172" i="12"/>
  <c r="D172" i="12"/>
  <c r="C172" i="12"/>
  <c r="G171" i="12"/>
  <c r="F171" i="12"/>
  <c r="E171" i="12"/>
  <c r="D171" i="12"/>
  <c r="C171" i="12"/>
  <c r="G170" i="12"/>
  <c r="F170" i="12"/>
  <c r="E170" i="12"/>
  <c r="D170" i="12"/>
  <c r="C170" i="12"/>
  <c r="G169" i="12"/>
  <c r="F169" i="12"/>
  <c r="E169" i="12"/>
  <c r="D169" i="12"/>
  <c r="C169" i="12"/>
  <c r="G168" i="12"/>
  <c r="F168" i="12"/>
  <c r="E168" i="12"/>
  <c r="D168" i="12"/>
  <c r="C168" i="12"/>
  <c r="G167" i="12"/>
  <c r="F167" i="12"/>
  <c r="E167" i="12"/>
  <c r="D167" i="12"/>
  <c r="C167" i="12"/>
  <c r="G166" i="12"/>
  <c r="F166" i="12"/>
  <c r="E166" i="12"/>
  <c r="D166" i="12"/>
  <c r="C166" i="12"/>
  <c r="G165" i="12"/>
  <c r="F165" i="12"/>
  <c r="E165" i="12"/>
  <c r="D165" i="12"/>
  <c r="C165" i="12"/>
  <c r="G164" i="12"/>
  <c r="F164" i="12"/>
  <c r="E164" i="12"/>
  <c r="D164" i="12"/>
  <c r="C164" i="12"/>
  <c r="G163" i="12"/>
  <c r="F163" i="12"/>
  <c r="E163" i="12"/>
  <c r="D163" i="12"/>
  <c r="C163" i="12"/>
  <c r="G162" i="12"/>
  <c r="F162" i="12"/>
  <c r="E162" i="12"/>
  <c r="D162" i="12"/>
  <c r="C162" i="12"/>
  <c r="G161" i="12"/>
  <c r="F161" i="12"/>
  <c r="E161" i="12"/>
  <c r="D161" i="12"/>
  <c r="C161" i="12"/>
  <c r="G160" i="12"/>
  <c r="F160" i="12"/>
  <c r="E160" i="12"/>
  <c r="D160" i="12"/>
  <c r="C160" i="12"/>
  <c r="G159" i="12"/>
  <c r="F159" i="12"/>
  <c r="E159" i="12"/>
  <c r="D159" i="12"/>
  <c r="C159" i="12"/>
  <c r="G158" i="12"/>
  <c r="F158" i="12"/>
  <c r="E158" i="12"/>
  <c r="D158" i="12"/>
  <c r="C158" i="12"/>
  <c r="G157" i="12"/>
  <c r="F157" i="12"/>
  <c r="E157" i="12"/>
  <c r="D157" i="12"/>
  <c r="C157" i="12"/>
  <c r="G156" i="12"/>
  <c r="F156" i="12"/>
  <c r="E156" i="12"/>
  <c r="D156" i="12"/>
  <c r="C156" i="12"/>
  <c r="G155" i="12"/>
  <c r="F155" i="12"/>
  <c r="E155" i="12"/>
  <c r="D155" i="12"/>
  <c r="C155" i="12"/>
  <c r="G154" i="12"/>
  <c r="F154" i="12"/>
  <c r="E154" i="12"/>
  <c r="D154" i="12"/>
  <c r="C154" i="12"/>
  <c r="G153" i="12"/>
  <c r="F153" i="12"/>
  <c r="E153" i="12"/>
  <c r="D153" i="12"/>
  <c r="C153" i="12"/>
  <c r="G152" i="12"/>
  <c r="F152" i="12"/>
  <c r="E152" i="12"/>
  <c r="D152" i="12"/>
  <c r="C152" i="12"/>
  <c r="G151" i="12"/>
  <c r="F151" i="12"/>
  <c r="E151" i="12"/>
  <c r="D151" i="12"/>
  <c r="C151" i="12"/>
  <c r="G150" i="12"/>
  <c r="F150" i="12"/>
  <c r="E150" i="12"/>
  <c r="D150" i="12"/>
  <c r="C150" i="12"/>
  <c r="G149" i="12"/>
  <c r="F149" i="12"/>
  <c r="E149" i="12"/>
  <c r="D149" i="12"/>
  <c r="C149" i="12"/>
  <c r="G148" i="12"/>
  <c r="F148" i="12"/>
  <c r="E148" i="12"/>
  <c r="D148" i="12"/>
  <c r="C148" i="12"/>
  <c r="G147" i="12"/>
  <c r="F147" i="12"/>
  <c r="E147" i="12"/>
  <c r="D147" i="12"/>
  <c r="C147" i="12"/>
  <c r="G146" i="12"/>
  <c r="F146" i="12"/>
  <c r="E146" i="12"/>
  <c r="D146" i="12"/>
  <c r="C146" i="12"/>
  <c r="G145" i="12"/>
  <c r="F145" i="12"/>
  <c r="E145" i="12"/>
  <c r="D145" i="12"/>
  <c r="C145" i="12"/>
  <c r="G144" i="12"/>
  <c r="F144" i="12"/>
  <c r="E144" i="12"/>
  <c r="D144" i="12"/>
  <c r="C144" i="12"/>
  <c r="G143" i="12"/>
  <c r="F143" i="12"/>
  <c r="D143" i="12"/>
  <c r="C143" i="12"/>
  <c r="G142" i="12"/>
  <c r="F142" i="12"/>
  <c r="E142" i="12"/>
  <c r="D142" i="12"/>
  <c r="C142" i="12"/>
  <c r="G141" i="12"/>
  <c r="F141" i="12"/>
  <c r="E141" i="12"/>
  <c r="D141" i="12"/>
  <c r="C141" i="12"/>
  <c r="G140" i="12"/>
  <c r="F140" i="12"/>
  <c r="E140" i="12"/>
  <c r="D140" i="12"/>
  <c r="C140" i="12"/>
  <c r="G139" i="12"/>
  <c r="F139" i="12"/>
  <c r="E139" i="12"/>
  <c r="D139" i="12"/>
  <c r="C139" i="12"/>
  <c r="G138" i="12"/>
  <c r="F138" i="12"/>
  <c r="E138" i="12"/>
  <c r="D138" i="12"/>
  <c r="C138" i="12"/>
  <c r="G137" i="12"/>
  <c r="F137" i="12"/>
  <c r="E137" i="12"/>
  <c r="D137" i="12"/>
  <c r="C137" i="12"/>
  <c r="G136" i="12"/>
  <c r="F136" i="12"/>
  <c r="E136" i="12"/>
  <c r="D136" i="12"/>
  <c r="C136" i="12"/>
  <c r="G135" i="12"/>
  <c r="F135" i="12"/>
  <c r="E135" i="12"/>
  <c r="D135" i="12"/>
  <c r="C135" i="12"/>
  <c r="G134" i="12"/>
  <c r="F134" i="12"/>
  <c r="E134" i="12"/>
  <c r="D134" i="12"/>
  <c r="C134" i="12"/>
  <c r="G133" i="12"/>
  <c r="F133" i="12"/>
  <c r="E133" i="12"/>
  <c r="D133" i="12"/>
  <c r="C133" i="12"/>
  <c r="G132" i="12"/>
  <c r="F132" i="12"/>
  <c r="E132" i="12"/>
  <c r="D132" i="12"/>
  <c r="C132" i="12"/>
  <c r="G131" i="12"/>
  <c r="F131" i="12"/>
  <c r="E131" i="12"/>
  <c r="D131" i="12"/>
  <c r="C131" i="12"/>
  <c r="G130" i="12"/>
  <c r="F130" i="12"/>
  <c r="E130" i="12"/>
  <c r="D130" i="12"/>
  <c r="C130" i="12"/>
  <c r="G129" i="12"/>
  <c r="F129" i="12"/>
  <c r="E129" i="12"/>
  <c r="D129" i="12"/>
  <c r="C129" i="12"/>
  <c r="G128" i="12"/>
  <c r="F128" i="12"/>
  <c r="E128" i="12"/>
  <c r="D128" i="12"/>
  <c r="C128" i="12"/>
  <c r="G127" i="12"/>
  <c r="F127" i="12"/>
  <c r="E127" i="12"/>
  <c r="D127" i="12"/>
  <c r="C127" i="12"/>
  <c r="G126" i="12"/>
  <c r="F126" i="12"/>
  <c r="E126" i="12"/>
  <c r="D126" i="12"/>
  <c r="C126" i="12"/>
  <c r="G125" i="12"/>
  <c r="F125" i="12"/>
  <c r="E125" i="12"/>
  <c r="D125" i="12"/>
  <c r="C125" i="12"/>
  <c r="G124" i="12"/>
  <c r="F124" i="12"/>
  <c r="E124" i="12"/>
  <c r="D124" i="12"/>
  <c r="C124" i="12"/>
  <c r="G123" i="12"/>
  <c r="F123" i="12"/>
  <c r="E123" i="12"/>
  <c r="D123" i="12"/>
  <c r="C123" i="12"/>
  <c r="G122" i="12"/>
  <c r="F122" i="12"/>
  <c r="E122" i="12"/>
  <c r="D122" i="12"/>
  <c r="C122" i="12"/>
  <c r="G121" i="12"/>
  <c r="F121" i="12"/>
  <c r="E121" i="12"/>
  <c r="D121" i="12"/>
  <c r="C121" i="12"/>
  <c r="G120" i="12"/>
  <c r="F120" i="12"/>
  <c r="E120" i="12"/>
  <c r="D120" i="12"/>
  <c r="C120" i="12"/>
  <c r="G119" i="12"/>
  <c r="F119" i="12"/>
  <c r="E119" i="12"/>
  <c r="D119" i="12"/>
  <c r="C119" i="12"/>
  <c r="G118" i="12"/>
  <c r="F118" i="12"/>
  <c r="E118" i="12"/>
  <c r="D118" i="12"/>
  <c r="C118" i="12"/>
  <c r="G117" i="12"/>
  <c r="F117" i="12"/>
  <c r="E117" i="12"/>
  <c r="D117" i="12"/>
  <c r="C117" i="12"/>
  <c r="G116" i="12"/>
  <c r="F116" i="12"/>
  <c r="E116" i="12"/>
  <c r="D116" i="12"/>
  <c r="C116" i="12"/>
  <c r="G115" i="12"/>
  <c r="F115" i="12"/>
  <c r="E115" i="12"/>
  <c r="C115" i="12"/>
  <c r="G114" i="12"/>
  <c r="F114" i="12"/>
  <c r="E114" i="12"/>
  <c r="D114" i="12"/>
  <c r="C114" i="12"/>
  <c r="G113" i="12"/>
  <c r="F113" i="12"/>
  <c r="E113" i="12"/>
  <c r="D113" i="12"/>
  <c r="C113" i="12"/>
  <c r="G112" i="12"/>
  <c r="F112" i="12"/>
  <c r="E112" i="12"/>
  <c r="D112" i="12"/>
  <c r="C112" i="12"/>
  <c r="G111" i="12"/>
  <c r="F111" i="12"/>
  <c r="E111" i="12"/>
  <c r="D111" i="12"/>
  <c r="C111" i="12"/>
  <c r="G110" i="12"/>
  <c r="F110" i="12"/>
  <c r="E110" i="12"/>
  <c r="D110" i="12"/>
  <c r="C110" i="12"/>
  <c r="G109" i="12"/>
  <c r="F109" i="12"/>
  <c r="E109" i="12"/>
  <c r="D109" i="12"/>
  <c r="C109" i="12"/>
  <c r="G108" i="12"/>
  <c r="F108" i="12"/>
  <c r="D108" i="12"/>
  <c r="C108" i="12"/>
  <c r="G107" i="12"/>
  <c r="F107" i="12"/>
  <c r="E107" i="12"/>
  <c r="D107" i="12"/>
  <c r="C107" i="12"/>
  <c r="G106" i="12"/>
  <c r="F106" i="12"/>
  <c r="E106" i="12"/>
  <c r="D106" i="12"/>
  <c r="C106" i="12"/>
  <c r="G105" i="12"/>
  <c r="F105" i="12"/>
  <c r="E105" i="12"/>
  <c r="D105" i="12"/>
  <c r="C105" i="12"/>
  <c r="G104" i="12"/>
  <c r="F104" i="12"/>
  <c r="E104" i="12"/>
  <c r="D104" i="12"/>
  <c r="C104" i="12"/>
  <c r="G103" i="12"/>
  <c r="F103" i="12"/>
  <c r="E103" i="12"/>
  <c r="D103" i="12"/>
  <c r="C103" i="12"/>
  <c r="G102" i="12"/>
  <c r="E102" i="12"/>
  <c r="D102" i="12"/>
  <c r="C102" i="12"/>
  <c r="G101" i="12"/>
  <c r="F101" i="12"/>
  <c r="E101" i="12"/>
  <c r="D101" i="12"/>
  <c r="C101" i="12"/>
  <c r="G100" i="12"/>
  <c r="F100" i="12"/>
  <c r="E100" i="12"/>
  <c r="D100" i="12"/>
  <c r="C100" i="12"/>
  <c r="G99" i="12"/>
  <c r="F99" i="12"/>
  <c r="E99" i="12"/>
  <c r="D99" i="12"/>
  <c r="C99" i="12"/>
  <c r="G98" i="12"/>
  <c r="F98" i="12"/>
  <c r="E98" i="12"/>
  <c r="D98" i="12"/>
  <c r="C98" i="12"/>
  <c r="G97" i="12"/>
  <c r="F97" i="12"/>
  <c r="E97" i="12"/>
  <c r="D97" i="12"/>
  <c r="C97" i="12"/>
  <c r="G96" i="12"/>
  <c r="F96" i="12"/>
  <c r="E96" i="12"/>
  <c r="D96" i="12"/>
  <c r="C96" i="12"/>
  <c r="G95" i="12"/>
  <c r="F95" i="12"/>
  <c r="E95" i="12"/>
  <c r="D95" i="12"/>
  <c r="C95" i="12"/>
  <c r="G94" i="12"/>
  <c r="F94" i="12"/>
  <c r="E94" i="12"/>
  <c r="C94" i="12"/>
  <c r="G93" i="12"/>
  <c r="F93" i="12"/>
  <c r="E93" i="12"/>
  <c r="D93" i="12"/>
  <c r="C93" i="12"/>
  <c r="G92" i="12"/>
  <c r="F92" i="12"/>
  <c r="E92" i="12"/>
  <c r="D92" i="12"/>
  <c r="C92" i="12"/>
  <c r="G91" i="12"/>
  <c r="F91" i="12"/>
  <c r="E91" i="12"/>
  <c r="D91" i="12"/>
  <c r="C91" i="12"/>
  <c r="G90" i="12"/>
  <c r="E90" i="12"/>
  <c r="D90" i="12"/>
  <c r="C90" i="12"/>
  <c r="G89" i="12"/>
  <c r="D89" i="12"/>
  <c r="C89" i="12"/>
  <c r="G88" i="12"/>
  <c r="F88" i="12"/>
  <c r="E88" i="12"/>
  <c r="D88" i="12"/>
  <c r="C88" i="12"/>
  <c r="G87" i="12"/>
  <c r="F87" i="12"/>
  <c r="E87" i="12"/>
  <c r="D87" i="12"/>
  <c r="C87" i="12"/>
  <c r="G86" i="12"/>
  <c r="F86" i="12"/>
  <c r="E86" i="12"/>
  <c r="D86" i="12"/>
  <c r="C86" i="12"/>
  <c r="G85" i="12"/>
  <c r="F85" i="12"/>
  <c r="E85" i="12"/>
  <c r="D85" i="12"/>
  <c r="C85" i="12"/>
  <c r="G84" i="12"/>
  <c r="F84" i="12"/>
  <c r="E84" i="12"/>
  <c r="D84" i="12"/>
  <c r="C84" i="12"/>
  <c r="G83" i="12"/>
  <c r="F83" i="12"/>
  <c r="E83" i="12"/>
  <c r="D83" i="12"/>
  <c r="C83" i="12"/>
  <c r="G82" i="12"/>
  <c r="F82" i="12"/>
  <c r="E82" i="12"/>
  <c r="D82" i="12"/>
  <c r="C82" i="12"/>
  <c r="G81" i="12"/>
  <c r="F81" i="12"/>
  <c r="E81" i="12"/>
  <c r="D81" i="12"/>
  <c r="C81" i="12"/>
  <c r="G80" i="12"/>
  <c r="F80" i="12"/>
  <c r="E80" i="12"/>
  <c r="D80" i="12"/>
  <c r="C80" i="12"/>
  <c r="G79" i="12"/>
  <c r="F79" i="12"/>
  <c r="E79" i="12"/>
  <c r="D79" i="12"/>
  <c r="C79" i="12"/>
  <c r="G78" i="12"/>
  <c r="F78" i="12"/>
  <c r="E78" i="12"/>
  <c r="D78" i="12"/>
  <c r="C78" i="12"/>
  <c r="G77" i="12"/>
  <c r="F77" i="12"/>
  <c r="E77" i="12"/>
  <c r="D77" i="12"/>
  <c r="C77" i="12"/>
  <c r="G76" i="12"/>
  <c r="F76" i="12"/>
  <c r="E76" i="12"/>
  <c r="D76" i="12"/>
  <c r="C76" i="12"/>
  <c r="G75" i="12"/>
  <c r="F75" i="12"/>
  <c r="E75" i="12"/>
  <c r="D75" i="12"/>
  <c r="C75" i="12"/>
  <c r="G74" i="12"/>
  <c r="F74" i="12"/>
  <c r="E74" i="12"/>
  <c r="D74" i="12"/>
  <c r="C74" i="12"/>
  <c r="G73" i="12"/>
  <c r="F73" i="12"/>
  <c r="E73" i="12"/>
  <c r="D73" i="12"/>
  <c r="C73" i="12"/>
  <c r="G72" i="12"/>
  <c r="F72" i="12"/>
  <c r="E72" i="12"/>
  <c r="D72" i="12"/>
  <c r="C72" i="12"/>
  <c r="G71" i="12"/>
  <c r="F71" i="12"/>
  <c r="E71" i="12"/>
  <c r="D71" i="12"/>
  <c r="C71" i="12"/>
  <c r="G70" i="12"/>
  <c r="F70" i="12"/>
  <c r="E70" i="12"/>
  <c r="D70" i="12"/>
  <c r="C70" i="12"/>
  <c r="G69" i="12"/>
  <c r="F69" i="12"/>
  <c r="E69" i="12"/>
  <c r="D69" i="12"/>
  <c r="C69" i="12"/>
  <c r="G68" i="12"/>
  <c r="F68" i="12"/>
  <c r="E68" i="12"/>
  <c r="D68" i="12"/>
  <c r="C68" i="12"/>
  <c r="G67" i="12"/>
  <c r="F67" i="12"/>
  <c r="E67" i="12"/>
  <c r="D67" i="12"/>
  <c r="C67" i="12"/>
  <c r="G66" i="12"/>
  <c r="F66" i="12"/>
  <c r="E66" i="12"/>
  <c r="D66" i="12"/>
  <c r="C66" i="12"/>
  <c r="G65" i="12"/>
  <c r="F65" i="12"/>
  <c r="E65" i="12"/>
  <c r="D65" i="12"/>
  <c r="C65" i="12"/>
  <c r="G64" i="12"/>
  <c r="F64" i="12"/>
  <c r="E64" i="12"/>
  <c r="D64" i="12"/>
  <c r="C64" i="12"/>
  <c r="G63" i="12"/>
  <c r="F63" i="12"/>
  <c r="E63" i="12"/>
  <c r="D63" i="12"/>
  <c r="C63" i="12"/>
  <c r="G62" i="12"/>
  <c r="F62" i="12"/>
  <c r="E62" i="12"/>
  <c r="D62" i="12"/>
  <c r="C62" i="12"/>
  <c r="G61" i="12"/>
  <c r="F61" i="12"/>
  <c r="E61" i="12"/>
  <c r="D61" i="12"/>
  <c r="C61" i="12"/>
  <c r="G60" i="12"/>
  <c r="F60" i="12"/>
  <c r="E60" i="12"/>
  <c r="D60" i="12"/>
  <c r="C60" i="12"/>
  <c r="G59" i="12"/>
  <c r="F59" i="12"/>
  <c r="C59" i="12"/>
  <c r="G58" i="12"/>
  <c r="F58" i="12"/>
  <c r="E58" i="12"/>
  <c r="D58" i="12"/>
  <c r="C58" i="12"/>
  <c r="G57" i="12"/>
  <c r="F57" i="12"/>
  <c r="E57" i="12"/>
  <c r="D57" i="12"/>
  <c r="C57" i="12"/>
  <c r="G56" i="12"/>
  <c r="H56" i="12" s="1"/>
  <c r="C56" i="12"/>
  <c r="G55" i="12"/>
  <c r="E55" i="12"/>
  <c r="D55" i="12"/>
  <c r="C55" i="12"/>
  <c r="G54" i="12"/>
  <c r="F54" i="12"/>
  <c r="E54" i="12"/>
  <c r="D54" i="12"/>
  <c r="C54" i="12"/>
  <c r="G53" i="12"/>
  <c r="F53" i="12"/>
  <c r="E53" i="12"/>
  <c r="D53" i="12"/>
  <c r="C53" i="12"/>
  <c r="G52" i="12"/>
  <c r="F52" i="12"/>
  <c r="E52" i="12"/>
  <c r="D52" i="12"/>
  <c r="C52" i="12"/>
  <c r="G51" i="12"/>
  <c r="F51" i="12"/>
  <c r="E51" i="12"/>
  <c r="D51" i="12"/>
  <c r="C51" i="12"/>
  <c r="G50" i="12"/>
  <c r="F50" i="12"/>
  <c r="E50" i="12"/>
  <c r="D50" i="12"/>
  <c r="C50" i="12"/>
  <c r="G49" i="12"/>
  <c r="F49" i="12"/>
  <c r="E49" i="12"/>
  <c r="D49" i="12"/>
  <c r="C49" i="12"/>
  <c r="G48" i="12"/>
  <c r="F48" i="12"/>
  <c r="E48" i="12"/>
  <c r="D48" i="12"/>
  <c r="C48" i="12"/>
  <c r="G47" i="12"/>
  <c r="F47" i="12"/>
  <c r="E47" i="12"/>
  <c r="D47" i="12"/>
  <c r="C47" i="12"/>
  <c r="G46" i="12"/>
  <c r="F46" i="12"/>
  <c r="E46" i="12"/>
  <c r="D46" i="12"/>
  <c r="C46" i="12"/>
  <c r="G45" i="12"/>
  <c r="F45" i="12"/>
  <c r="E45" i="12"/>
  <c r="D45" i="12"/>
  <c r="C45" i="12"/>
  <c r="G44" i="12"/>
  <c r="F44" i="12"/>
  <c r="E44" i="12"/>
  <c r="D44" i="12"/>
  <c r="C44" i="12"/>
  <c r="G43" i="12"/>
  <c r="F43" i="12"/>
  <c r="E43" i="12"/>
  <c r="D43" i="12"/>
  <c r="C43" i="12"/>
  <c r="G42" i="12"/>
  <c r="F42" i="12"/>
  <c r="E42" i="12"/>
  <c r="D42" i="12"/>
  <c r="C42" i="12"/>
  <c r="G41" i="12"/>
  <c r="F41" i="12"/>
  <c r="E41" i="12"/>
  <c r="D41" i="12"/>
  <c r="C41" i="12"/>
  <c r="G40" i="12"/>
  <c r="F40" i="12"/>
  <c r="E40" i="12"/>
  <c r="D40" i="12"/>
  <c r="C40" i="12"/>
  <c r="G39" i="12"/>
  <c r="F39" i="12"/>
  <c r="E39" i="12"/>
  <c r="D39" i="12"/>
  <c r="C39" i="12"/>
  <c r="G38" i="12"/>
  <c r="F38" i="12"/>
  <c r="E38" i="12"/>
  <c r="D38" i="12"/>
  <c r="C38" i="12"/>
  <c r="G37" i="12"/>
  <c r="F37" i="12"/>
  <c r="E37" i="12"/>
  <c r="D37" i="12"/>
  <c r="C37" i="12"/>
  <c r="G36" i="12"/>
  <c r="F36" i="12"/>
  <c r="E36" i="12"/>
  <c r="D36" i="12"/>
  <c r="C36" i="12"/>
  <c r="G35" i="12"/>
  <c r="F35" i="12"/>
  <c r="E35" i="12"/>
  <c r="D35" i="12"/>
  <c r="C35" i="12"/>
  <c r="G34" i="12"/>
  <c r="F34" i="12"/>
  <c r="E34" i="12"/>
  <c r="D34" i="12"/>
  <c r="C34" i="12"/>
  <c r="G33" i="12"/>
  <c r="F33" i="12"/>
  <c r="E33" i="12"/>
  <c r="D33" i="12"/>
  <c r="C33" i="12"/>
  <c r="G32" i="12"/>
  <c r="F32" i="12"/>
  <c r="E32" i="12"/>
  <c r="D32" i="12"/>
  <c r="C32" i="12"/>
  <c r="G31" i="12"/>
  <c r="F31" i="12"/>
  <c r="E31" i="12"/>
  <c r="D31" i="12"/>
  <c r="C31" i="12"/>
  <c r="G30" i="12"/>
  <c r="F30" i="12"/>
  <c r="E30" i="12"/>
  <c r="D30" i="12"/>
  <c r="C30" i="12"/>
  <c r="G29" i="12"/>
  <c r="F29" i="12"/>
  <c r="E29" i="12"/>
  <c r="D29" i="12"/>
  <c r="C29" i="12"/>
  <c r="G28" i="12"/>
  <c r="F28" i="12"/>
  <c r="E28" i="12"/>
  <c r="D28" i="12"/>
  <c r="C28" i="12"/>
  <c r="G27" i="12"/>
  <c r="F27" i="12"/>
  <c r="E27" i="12"/>
  <c r="D27" i="12"/>
  <c r="C27" i="12"/>
  <c r="G26" i="12"/>
  <c r="F26" i="12"/>
  <c r="E26" i="12"/>
  <c r="D26" i="12"/>
  <c r="C26" i="12"/>
  <c r="G25" i="12"/>
  <c r="F25" i="12"/>
  <c r="E25" i="12"/>
  <c r="D25" i="12"/>
  <c r="C25" i="12"/>
  <c r="G24" i="12"/>
  <c r="F24" i="12"/>
  <c r="E24" i="12"/>
  <c r="D24" i="12"/>
  <c r="C24" i="12"/>
  <c r="G23" i="12"/>
  <c r="F23" i="12"/>
  <c r="E23" i="12"/>
  <c r="D23" i="12"/>
  <c r="C23" i="12"/>
  <c r="G22" i="12"/>
  <c r="F22" i="12"/>
  <c r="E22" i="12"/>
  <c r="D22" i="12"/>
  <c r="C22" i="12"/>
  <c r="G21" i="12"/>
  <c r="F21" i="12"/>
  <c r="E21" i="12"/>
  <c r="D21" i="12"/>
  <c r="C21" i="12"/>
  <c r="G20" i="12"/>
  <c r="F20" i="12"/>
  <c r="E20" i="12"/>
  <c r="D20" i="12"/>
  <c r="C20" i="12"/>
  <c r="G19" i="12"/>
  <c r="F19" i="12"/>
  <c r="E19" i="12"/>
  <c r="D19" i="12"/>
  <c r="C19" i="12"/>
  <c r="G18" i="12"/>
  <c r="F18" i="12"/>
  <c r="E18" i="12"/>
  <c r="D18" i="12"/>
  <c r="C18" i="12"/>
  <c r="G17" i="12"/>
  <c r="F17" i="12"/>
  <c r="E17" i="12"/>
  <c r="D17" i="12"/>
  <c r="C17" i="12"/>
  <c r="G16" i="12"/>
  <c r="F16" i="12"/>
  <c r="E16" i="12"/>
  <c r="D16" i="12"/>
  <c r="C16" i="12"/>
  <c r="G15" i="12"/>
  <c r="F15" i="12"/>
  <c r="E15" i="12"/>
  <c r="D15" i="12"/>
  <c r="C15" i="12"/>
  <c r="G14" i="12"/>
  <c r="F14" i="12"/>
  <c r="E14" i="12"/>
  <c r="D14" i="12"/>
  <c r="C14" i="12"/>
  <c r="G13" i="12"/>
  <c r="F13" i="12"/>
  <c r="E13" i="12"/>
  <c r="D13" i="12"/>
  <c r="C13" i="12"/>
  <c r="G12" i="12"/>
  <c r="F12" i="12"/>
  <c r="E12" i="12"/>
  <c r="D12" i="12"/>
  <c r="C12" i="12"/>
  <c r="G11" i="12"/>
  <c r="F11" i="12"/>
  <c r="E11" i="12"/>
  <c r="D11" i="12"/>
  <c r="C11" i="12"/>
  <c r="T140" i="4" l="1"/>
  <c r="W139" i="4"/>
  <c r="T21" i="4"/>
  <c r="W20" i="4"/>
  <c r="G18" i="4"/>
  <c r="E20" i="4"/>
  <c r="F19" i="4"/>
  <c r="I441" i="12"/>
  <c r="I2153" i="12"/>
  <c r="I327" i="12"/>
  <c r="I699" i="12"/>
  <c r="I1148" i="12"/>
  <c r="I1533" i="12"/>
  <c r="I1550" i="12"/>
  <c r="I56" i="12"/>
  <c r="I2518" i="12"/>
  <c r="I334" i="12"/>
  <c r="I692" i="12"/>
  <c r="I1064" i="12"/>
  <c r="I1795" i="12"/>
  <c r="I2268" i="12"/>
  <c r="I1057" i="12"/>
  <c r="I791" i="12"/>
  <c r="I1788" i="12"/>
  <c r="I1883" i="12"/>
  <c r="I2160" i="12"/>
  <c r="H2444" i="12"/>
  <c r="H226" i="12"/>
  <c r="H234" i="12"/>
  <c r="J234" i="12" s="1"/>
  <c r="H2425" i="12"/>
  <c r="J2425" i="12" s="1"/>
  <c r="H2430" i="12"/>
  <c r="H2438" i="12"/>
  <c r="H2448" i="12"/>
  <c r="J2448" i="12" s="1"/>
  <c r="H2456" i="12"/>
  <c r="J2456" i="12" s="1"/>
  <c r="H2464" i="12"/>
  <c r="H2165" i="12"/>
  <c r="H2284" i="12"/>
  <c r="H1792" i="12"/>
  <c r="J1792" i="12" s="1"/>
  <c r="H1799" i="12"/>
  <c r="J1799" i="12" s="1"/>
  <c r="H1801" i="12"/>
  <c r="H1804" i="12"/>
  <c r="J1804" i="12" s="1"/>
  <c r="H1809" i="12"/>
  <c r="J1809" i="12" s="1"/>
  <c r="H1812" i="12"/>
  <c r="J1812" i="12" s="1"/>
  <c r="H1817" i="12"/>
  <c r="J1817" i="12" s="1"/>
  <c r="H1825" i="12"/>
  <c r="J1825" i="12" s="1"/>
  <c r="H1184" i="12"/>
  <c r="H1040" i="12"/>
  <c r="H1820" i="12"/>
  <c r="J1820" i="12" s="1"/>
  <c r="H938" i="12"/>
  <c r="J938" i="12" s="1"/>
  <c r="H1199" i="12"/>
  <c r="H1451" i="12"/>
  <c r="H222" i="12"/>
  <c r="H1058" i="12"/>
  <c r="H164" i="12"/>
  <c r="J164" i="12" s="1"/>
  <c r="H1209" i="12"/>
  <c r="J1209" i="12" s="1"/>
  <c r="H161" i="12"/>
  <c r="J161" i="12" s="1"/>
  <c r="H221" i="12"/>
  <c r="J221" i="12" s="1"/>
  <c r="H874" i="12"/>
  <c r="J874" i="12" s="1"/>
  <c r="H145" i="12"/>
  <c r="J145" i="12" s="1"/>
  <c r="H638" i="12"/>
  <c r="H1602" i="12"/>
  <c r="J1602" i="12" s="1"/>
  <c r="H1733" i="12"/>
  <c r="J1733" i="12" s="1"/>
  <c r="H2289" i="12"/>
  <c r="J2289" i="12" s="1"/>
  <c r="H1828" i="12"/>
  <c r="H1833" i="12"/>
  <c r="J1833" i="12" s="1"/>
  <c r="H1836" i="12"/>
  <c r="H264" i="12"/>
  <c r="J264" i="12" s="1"/>
  <c r="H1182" i="12"/>
  <c r="J1182" i="12" s="1"/>
  <c r="H1194" i="12"/>
  <c r="J1194" i="12" s="1"/>
  <c r="H1207" i="12"/>
  <c r="J1207" i="12" s="1"/>
  <c r="H2299" i="12"/>
  <c r="J2299" i="12" s="1"/>
  <c r="H652" i="12"/>
  <c r="H680" i="12"/>
  <c r="H688" i="12"/>
  <c r="H1718" i="12"/>
  <c r="J1718" i="12" s="1"/>
  <c r="H143" i="12"/>
  <c r="H188" i="12"/>
  <c r="J188" i="12" s="1"/>
  <c r="H644" i="12"/>
  <c r="J644" i="12" s="1"/>
  <c r="H1003" i="12"/>
  <c r="H1942" i="12"/>
  <c r="H2156" i="12"/>
  <c r="J2156" i="12" s="1"/>
  <c r="H2326" i="12"/>
  <c r="H2466" i="12"/>
  <c r="H319" i="12"/>
  <c r="J319" i="12" s="1"/>
  <c r="H1056" i="12"/>
  <c r="J1056" i="12" s="1"/>
  <c r="H1152" i="12"/>
  <c r="J1152" i="12" s="1"/>
  <c r="H2033" i="12"/>
  <c r="H160" i="12"/>
  <c r="J160" i="12" s="1"/>
  <c r="H168" i="12"/>
  <c r="J168" i="12" s="1"/>
  <c r="H176" i="12"/>
  <c r="H184" i="12"/>
  <c r="H192" i="12"/>
  <c r="J192" i="12" s="1"/>
  <c r="H195" i="12"/>
  <c r="H215" i="12"/>
  <c r="J215" i="12" s="1"/>
  <c r="H254" i="12"/>
  <c r="H262" i="12"/>
  <c r="J262" i="12" s="1"/>
  <c r="H265" i="12"/>
  <c r="J265" i="12" s="1"/>
  <c r="H273" i="12"/>
  <c r="H275" i="12"/>
  <c r="H646" i="12"/>
  <c r="H1069" i="12"/>
  <c r="H1625" i="12"/>
  <c r="H1674" i="12"/>
  <c r="H1700" i="12"/>
  <c r="J1700" i="12" s="1"/>
  <c r="H1954" i="12"/>
  <c r="H1967" i="12"/>
  <c r="J1967" i="12" s="1"/>
  <c r="H16" i="12"/>
  <c r="H31" i="12"/>
  <c r="J31" i="12" s="1"/>
  <c r="H49" i="12"/>
  <c r="J49" i="12" s="1"/>
  <c r="H162" i="12"/>
  <c r="H165" i="12"/>
  <c r="J165" i="12" s="1"/>
  <c r="H178" i="12"/>
  <c r="J178" i="12" s="1"/>
  <c r="H186" i="12"/>
  <c r="J186" i="12" s="1"/>
  <c r="H199" i="12"/>
  <c r="J199" i="12" s="1"/>
  <c r="H837" i="12"/>
  <c r="J837" i="12" s="1"/>
  <c r="H900" i="12"/>
  <c r="J900" i="12" s="1"/>
  <c r="H947" i="12"/>
  <c r="H1014" i="12"/>
  <c r="J1014" i="12" s="1"/>
  <c r="H1527" i="12"/>
  <c r="H1582" i="12"/>
  <c r="J1582" i="12" s="1"/>
  <c r="H1611" i="12"/>
  <c r="H1635" i="12"/>
  <c r="H2455" i="12"/>
  <c r="J2455" i="12" s="1"/>
  <c r="H868" i="12"/>
  <c r="J868" i="12" s="1"/>
  <c r="H889" i="12"/>
  <c r="J889" i="12" s="1"/>
  <c r="H1463" i="12"/>
  <c r="J1463" i="12" s="1"/>
  <c r="H1479" i="12"/>
  <c r="J1479" i="12" s="1"/>
  <c r="H1484" i="12"/>
  <c r="J1484" i="12" s="1"/>
  <c r="H1492" i="12"/>
  <c r="H1511" i="12"/>
  <c r="J1511" i="12" s="1"/>
  <c r="H1524" i="12"/>
  <c r="J1524" i="12" s="1"/>
  <c r="H1460" i="12"/>
  <c r="J1460" i="12" s="1"/>
  <c r="H1971" i="12"/>
  <c r="J1971" i="12" s="1"/>
  <c r="H1979" i="12"/>
  <c r="J1979" i="12" s="1"/>
  <c r="H1987" i="12"/>
  <c r="J1987" i="12" s="1"/>
  <c r="H1995" i="12"/>
  <c r="J1995" i="12" s="1"/>
  <c r="H2065" i="12"/>
  <c r="J2065" i="12" s="1"/>
  <c r="H2377" i="12"/>
  <c r="J2377" i="12" s="1"/>
  <c r="H907" i="12"/>
  <c r="J907" i="12" s="1"/>
  <c r="H1172" i="12"/>
  <c r="J1172" i="12" s="1"/>
  <c r="H1220" i="12"/>
  <c r="H1228" i="12"/>
  <c r="J1228" i="12" s="1"/>
  <c r="H1364" i="12"/>
  <c r="J1364" i="12" s="1"/>
  <c r="H1390" i="12"/>
  <c r="J1390" i="12" s="1"/>
  <c r="H1429" i="12"/>
  <c r="H1958" i="12"/>
  <c r="J1958" i="12" s="1"/>
  <c r="H1963" i="12"/>
  <c r="J1963" i="12" s="1"/>
  <c r="H2096" i="12"/>
  <c r="J2096" i="12" s="1"/>
  <c r="H2322" i="12"/>
  <c r="J2322" i="12" s="1"/>
  <c r="H2496" i="12"/>
  <c r="J2496" i="12" s="1"/>
  <c r="H44" i="12"/>
  <c r="H24" i="12"/>
  <c r="J24" i="12" s="1"/>
  <c r="H32" i="12"/>
  <c r="J32" i="12" s="1"/>
  <c r="H48" i="12"/>
  <c r="J48" i="12" s="1"/>
  <c r="H153" i="12"/>
  <c r="J153" i="12" s="1"/>
  <c r="H521" i="12"/>
  <c r="J521" i="12" s="1"/>
  <c r="H543" i="12"/>
  <c r="J543" i="12" s="1"/>
  <c r="H625" i="12"/>
  <c r="H633" i="12"/>
  <c r="J633" i="12" s="1"/>
  <c r="H673" i="12"/>
  <c r="H990" i="12"/>
  <c r="J990" i="12" s="1"/>
  <c r="H1044" i="12"/>
  <c r="H1437" i="12"/>
  <c r="H1475" i="12"/>
  <c r="J1475" i="12" s="1"/>
  <c r="H1541" i="12"/>
  <c r="H1791" i="12"/>
  <c r="J1791" i="12" s="1"/>
  <c r="H1951" i="12"/>
  <c r="J1951" i="12" s="1"/>
  <c r="H2077" i="12"/>
  <c r="J2077" i="12" s="1"/>
  <c r="H2155" i="12"/>
  <c r="J2155" i="12" s="1"/>
  <c r="H2388" i="12"/>
  <c r="H2396" i="12"/>
  <c r="H2492" i="12"/>
  <c r="J2492" i="12" s="1"/>
  <c r="H19" i="12"/>
  <c r="J19" i="12" s="1"/>
  <c r="H68" i="12"/>
  <c r="J68" i="12" s="1"/>
  <c r="H84" i="12"/>
  <c r="J84" i="12" s="1"/>
  <c r="H106" i="12"/>
  <c r="H148" i="12"/>
  <c r="H500" i="12"/>
  <c r="J500" i="12" s="1"/>
  <c r="H511" i="12"/>
  <c r="J511" i="12" s="1"/>
  <c r="H719" i="12"/>
  <c r="J719" i="12" s="1"/>
  <c r="H833" i="12"/>
  <c r="H841" i="12"/>
  <c r="H925" i="12"/>
  <c r="H1006" i="12"/>
  <c r="J1006" i="12" s="1"/>
  <c r="H1066" i="12"/>
  <c r="H1375" i="12"/>
  <c r="J1375" i="12" s="1"/>
  <c r="H1408" i="12"/>
  <c r="H1416" i="12"/>
  <c r="H1483" i="12"/>
  <c r="J1483" i="12" s="1"/>
  <c r="H1515" i="12"/>
  <c r="J1515" i="12" s="1"/>
  <c r="H1520" i="12"/>
  <c r="H1536" i="12"/>
  <c r="H1686" i="12"/>
  <c r="J1686" i="12" s="1"/>
  <c r="H1694" i="12"/>
  <c r="J1694" i="12" s="1"/>
  <c r="H1743" i="12"/>
  <c r="J1743" i="12" s="1"/>
  <c r="H1751" i="12"/>
  <c r="H2079" i="12"/>
  <c r="H2089" i="12"/>
  <c r="J2089" i="12" s="1"/>
  <c r="H2365" i="12"/>
  <c r="J2365" i="12" s="1"/>
  <c r="H2473" i="12"/>
  <c r="H2476" i="12"/>
  <c r="J2476" i="12" s="1"/>
  <c r="H2484" i="12"/>
  <c r="J2484" i="12" s="1"/>
  <c r="H12" i="12"/>
  <c r="J12" i="12" s="1"/>
  <c r="H134" i="12"/>
  <c r="H408" i="12"/>
  <c r="H432" i="12"/>
  <c r="J432" i="12" s="1"/>
  <c r="H437" i="12"/>
  <c r="J437" i="12" s="1"/>
  <c r="H446" i="12"/>
  <c r="J446" i="12" s="1"/>
  <c r="H451" i="12"/>
  <c r="J451" i="12" s="1"/>
  <c r="H454" i="12"/>
  <c r="H463" i="12"/>
  <c r="H494" i="12"/>
  <c r="J494" i="12" s="1"/>
  <c r="H515" i="12"/>
  <c r="J515" i="12" s="1"/>
  <c r="H539" i="12"/>
  <c r="H703" i="12"/>
  <c r="J703" i="12" s="1"/>
  <c r="H745" i="12"/>
  <c r="J745" i="12" s="1"/>
  <c r="H802" i="12"/>
  <c r="J802" i="12" s="1"/>
  <c r="H848" i="12"/>
  <c r="H1005" i="12"/>
  <c r="J1005" i="12" s="1"/>
  <c r="H1018" i="12"/>
  <c r="J1018" i="12" s="1"/>
  <c r="H1026" i="12"/>
  <c r="J1026" i="12" s="1"/>
  <c r="H1034" i="12"/>
  <c r="J1034" i="12" s="1"/>
  <c r="H1073" i="12"/>
  <c r="H1310" i="12"/>
  <c r="H1323" i="12"/>
  <c r="J1323" i="12" s="1"/>
  <c r="H1771" i="12"/>
  <c r="H2403" i="12"/>
  <c r="H2411" i="12"/>
  <c r="J2411" i="12" s="1"/>
  <c r="H2463" i="12"/>
  <c r="J2463" i="12" s="1"/>
  <c r="H2465" i="12"/>
  <c r="H113" i="12"/>
  <c r="H330" i="12"/>
  <c r="H370" i="12"/>
  <c r="J370" i="12" s="1"/>
  <c r="H373" i="12"/>
  <c r="H394" i="12"/>
  <c r="H410" i="12"/>
  <c r="J410" i="12" s="1"/>
  <c r="H418" i="12"/>
  <c r="J418" i="12" s="1"/>
  <c r="H426" i="12"/>
  <c r="J426" i="12" s="1"/>
  <c r="H460" i="12"/>
  <c r="J460" i="12" s="1"/>
  <c r="H486" i="12"/>
  <c r="J486" i="12" s="1"/>
  <c r="H560" i="12"/>
  <c r="H971" i="12"/>
  <c r="J971" i="12" s="1"/>
  <c r="H980" i="12"/>
  <c r="J980" i="12" s="1"/>
  <c r="H1302" i="12"/>
  <c r="J1302" i="12" s="1"/>
  <c r="H1333" i="12"/>
  <c r="J1333" i="12" s="1"/>
  <c r="H1341" i="12"/>
  <c r="J1341" i="12" s="1"/>
  <c r="H1548" i="12"/>
  <c r="H1563" i="12"/>
  <c r="H1578" i="12"/>
  <c r="H2369" i="12"/>
  <c r="J2369" i="12" s="1"/>
  <c r="H2385" i="12"/>
  <c r="J2385" i="12" s="1"/>
  <c r="H2506" i="12"/>
  <c r="J2506" i="12" s="1"/>
  <c r="H52" i="12"/>
  <c r="J52" i="12" s="1"/>
  <c r="H61" i="12"/>
  <c r="J61" i="12" s="1"/>
  <c r="H69" i="12"/>
  <c r="J69" i="12" s="1"/>
  <c r="H80" i="12"/>
  <c r="J80" i="12" s="1"/>
  <c r="H85" i="12"/>
  <c r="H95" i="12"/>
  <c r="J95" i="12" s="1"/>
  <c r="H97" i="12"/>
  <c r="J97" i="12" s="1"/>
  <c r="H110" i="12"/>
  <c r="J110" i="12" s="1"/>
  <c r="H276" i="12"/>
  <c r="J276" i="12" s="1"/>
  <c r="H289" i="12"/>
  <c r="J289" i="12" s="1"/>
  <c r="H297" i="12"/>
  <c r="J297" i="12" s="1"/>
  <c r="H305" i="12"/>
  <c r="J305" i="12" s="1"/>
  <c r="H445" i="12"/>
  <c r="J445" i="12" s="1"/>
  <c r="H453" i="12"/>
  <c r="J453" i="12" s="1"/>
  <c r="H491" i="12"/>
  <c r="H496" i="12"/>
  <c r="J496" i="12" s="1"/>
  <c r="H635" i="12"/>
  <c r="J635" i="12" s="1"/>
  <c r="H666" i="12"/>
  <c r="H942" i="12"/>
  <c r="J942" i="12" s="1"/>
  <c r="H950" i="12"/>
  <c r="J950" i="12" s="1"/>
  <c r="H1089" i="12"/>
  <c r="J1089" i="12" s="1"/>
  <c r="H1102" i="12"/>
  <c r="J1102" i="12" s="1"/>
  <c r="H1115" i="12"/>
  <c r="H1252" i="12"/>
  <c r="J1252" i="12" s="1"/>
  <c r="H1260" i="12"/>
  <c r="J1260" i="12" s="1"/>
  <c r="H1495" i="12"/>
  <c r="J1495" i="12" s="1"/>
  <c r="H1841" i="12"/>
  <c r="J1841" i="12" s="1"/>
  <c r="H1844" i="12"/>
  <c r="J1844" i="12" s="1"/>
  <c r="H1849" i="12"/>
  <c r="H1852" i="12"/>
  <c r="J1852" i="12" s="1"/>
  <c r="H1857" i="12"/>
  <c r="H1860" i="12"/>
  <c r="J1860" i="12" s="1"/>
  <c r="H1865" i="12"/>
  <c r="J1865" i="12" s="1"/>
  <c r="H1868" i="12"/>
  <c r="J1868" i="12" s="1"/>
  <c r="H1873" i="12"/>
  <c r="J1873" i="12" s="1"/>
  <c r="H1876" i="12"/>
  <c r="J1876" i="12" s="1"/>
  <c r="H1881" i="12"/>
  <c r="J1881" i="12" s="1"/>
  <c r="H1887" i="12"/>
  <c r="J1887" i="12" s="1"/>
  <c r="H1895" i="12"/>
  <c r="J1895" i="12" s="1"/>
  <c r="H1903" i="12"/>
  <c r="J1903" i="12" s="1"/>
  <c r="H1911" i="12"/>
  <c r="J1911" i="12" s="1"/>
  <c r="H2483" i="12"/>
  <c r="J2483" i="12" s="1"/>
  <c r="H2499" i="12"/>
  <c r="H257" i="12"/>
  <c r="J257" i="12" s="1"/>
  <c r="H268" i="12"/>
  <c r="H331" i="12"/>
  <c r="H340" i="12"/>
  <c r="J340" i="12" s="1"/>
  <c r="H364" i="12"/>
  <c r="J364" i="12" s="1"/>
  <c r="H372" i="12"/>
  <c r="H380" i="12"/>
  <c r="H693" i="12"/>
  <c r="H1739" i="12"/>
  <c r="J1739" i="12" s="1"/>
  <c r="H1933" i="12"/>
  <c r="H1946" i="12"/>
  <c r="J1946" i="12" s="1"/>
  <c r="H2088" i="12"/>
  <c r="J2088" i="12" s="1"/>
  <c r="H2099" i="12"/>
  <c r="H2114" i="12"/>
  <c r="J2114" i="12" s="1"/>
  <c r="H2122" i="12"/>
  <c r="H2154" i="12"/>
  <c r="H2413" i="12"/>
  <c r="H2415" i="12"/>
  <c r="J2415" i="12" s="1"/>
  <c r="H799" i="12"/>
  <c r="H1139" i="12"/>
  <c r="J1139" i="12" s="1"/>
  <c r="H1476" i="12"/>
  <c r="J1476" i="12" s="1"/>
  <c r="H1508" i="12"/>
  <c r="J1508" i="12" s="1"/>
  <c r="H2159" i="12"/>
  <c r="J2159" i="12" s="1"/>
  <c r="H35" i="12"/>
  <c r="J35" i="12" s="1"/>
  <c r="H51" i="12"/>
  <c r="H133" i="12"/>
  <c r="J133" i="12" s="1"/>
  <c r="H553" i="12"/>
  <c r="J553" i="12" s="1"/>
  <c r="H563" i="12"/>
  <c r="J563" i="12" s="1"/>
  <c r="H589" i="12"/>
  <c r="H628" i="12"/>
  <c r="J628" i="12" s="1"/>
  <c r="H636" i="12"/>
  <c r="J636" i="12" s="1"/>
  <c r="H1085" i="12"/>
  <c r="J1085" i="12" s="1"/>
  <c r="H1317" i="12"/>
  <c r="H1348" i="12"/>
  <c r="H1386" i="12"/>
  <c r="J1386" i="12" s="1"/>
  <c r="H1544" i="12"/>
  <c r="J1544" i="12" s="1"/>
  <c r="H1549" i="12"/>
  <c r="H1566" i="12"/>
  <c r="J1566" i="12" s="1"/>
  <c r="H39" i="12"/>
  <c r="J39" i="12" s="1"/>
  <c r="H93" i="12"/>
  <c r="H103" i="12"/>
  <c r="J103" i="12" s="1"/>
  <c r="H111" i="12"/>
  <c r="J111" i="12" s="1"/>
  <c r="H114" i="12"/>
  <c r="H135" i="12"/>
  <c r="H260" i="12"/>
  <c r="H325" i="12"/>
  <c r="J325" i="12" s="1"/>
  <c r="H405" i="12"/>
  <c r="J405" i="12" s="1"/>
  <c r="H421" i="12"/>
  <c r="H429" i="12"/>
  <c r="H479" i="12"/>
  <c r="H597" i="12"/>
  <c r="H600" i="12"/>
  <c r="H608" i="12"/>
  <c r="J608" i="12" s="1"/>
  <c r="H616" i="12"/>
  <c r="J616" i="12" s="1"/>
  <c r="H53" i="12"/>
  <c r="J53" i="12" s="1"/>
  <c r="H28" i="12"/>
  <c r="J28" i="12" s="1"/>
  <c r="H33" i="12"/>
  <c r="J33" i="12" s="1"/>
  <c r="H36" i="12"/>
  <c r="H57" i="12"/>
  <c r="H65" i="12"/>
  <c r="H67" i="12"/>
  <c r="J67" i="12" s="1"/>
  <c r="H81" i="12"/>
  <c r="J81" i="12" s="1"/>
  <c r="H83" i="12"/>
  <c r="J83" i="12" s="1"/>
  <c r="H108" i="12"/>
  <c r="H132" i="12"/>
  <c r="J132" i="12" s="1"/>
  <c r="H140" i="12"/>
  <c r="J140" i="12" s="1"/>
  <c r="H157" i="12"/>
  <c r="J157" i="12" s="1"/>
  <c r="H210" i="12"/>
  <c r="J210" i="12" s="1"/>
  <c r="H218" i="12"/>
  <c r="H468" i="12"/>
  <c r="H473" i="12"/>
  <c r="J473" i="12" s="1"/>
  <c r="H547" i="12"/>
  <c r="H555" i="12"/>
  <c r="H27" i="12"/>
  <c r="J27" i="12" s="1"/>
  <c r="H47" i="12"/>
  <c r="J47" i="12" s="1"/>
  <c r="H55" i="12"/>
  <c r="H64" i="12"/>
  <c r="H72" i="12"/>
  <c r="H88" i="12"/>
  <c r="J88" i="12" s="1"/>
  <c r="H98" i="12"/>
  <c r="J98" i="12" s="1"/>
  <c r="H129" i="12"/>
  <c r="J129" i="12" s="1"/>
  <c r="H137" i="12"/>
  <c r="J137" i="12" s="1"/>
  <c r="H156" i="12"/>
  <c r="J156" i="12" s="1"/>
  <c r="H175" i="12"/>
  <c r="J175" i="12" s="1"/>
  <c r="H183" i="12"/>
  <c r="H212" i="12"/>
  <c r="H220" i="12"/>
  <c r="J220" i="12" s="1"/>
  <c r="H223" i="12"/>
  <c r="J223" i="12" s="1"/>
  <c r="H228" i="12"/>
  <c r="J228" i="12" s="1"/>
  <c r="H249" i="12"/>
  <c r="J249" i="12" s="1"/>
  <c r="H316" i="12"/>
  <c r="H317" i="12"/>
  <c r="H324" i="12"/>
  <c r="J324" i="12" s="1"/>
  <c r="H356" i="12"/>
  <c r="J356" i="12" s="1"/>
  <c r="H362" i="12"/>
  <c r="J362" i="12" s="1"/>
  <c r="H369" i="12"/>
  <c r="J369" i="12" s="1"/>
  <c r="H404" i="12"/>
  <c r="J404" i="12" s="1"/>
  <c r="H412" i="12"/>
  <c r="J412" i="12" s="1"/>
  <c r="H475" i="12"/>
  <c r="J475" i="12" s="1"/>
  <c r="H488" i="12"/>
  <c r="J488" i="12" s="1"/>
  <c r="H523" i="12"/>
  <c r="J523" i="12" s="1"/>
  <c r="H528" i="12"/>
  <c r="J528" i="12" s="1"/>
  <c r="H531" i="12"/>
  <c r="J531" i="12" s="1"/>
  <c r="H536" i="12"/>
  <c r="J536" i="12" s="1"/>
  <c r="H552" i="12"/>
  <c r="J552" i="12" s="1"/>
  <c r="H173" i="12"/>
  <c r="J173" i="12" s="1"/>
  <c r="H180" i="12"/>
  <c r="J180" i="12" s="1"/>
  <c r="H225" i="12"/>
  <c r="J225" i="12" s="1"/>
  <c r="H256" i="12"/>
  <c r="J256" i="12" s="1"/>
  <c r="H307" i="12"/>
  <c r="J307" i="12" s="1"/>
  <c r="H313" i="12"/>
  <c r="J313" i="12" s="1"/>
  <c r="H321" i="12"/>
  <c r="J321" i="12" s="1"/>
  <c r="H345" i="12"/>
  <c r="H348" i="12"/>
  <c r="J348" i="12" s="1"/>
  <c r="H366" i="12"/>
  <c r="H401" i="12"/>
  <c r="H447" i="12"/>
  <c r="J447" i="12" s="1"/>
  <c r="H493" i="12"/>
  <c r="H525" i="12"/>
  <c r="J525" i="12" s="1"/>
  <c r="H549" i="12"/>
  <c r="J549" i="12" s="1"/>
  <c r="H562" i="12"/>
  <c r="H567" i="12"/>
  <c r="J567" i="12" s="1"/>
  <c r="H21" i="12"/>
  <c r="J21" i="12" s="1"/>
  <c r="H43" i="12"/>
  <c r="H66" i="12"/>
  <c r="J66" i="12" s="1"/>
  <c r="H77" i="12"/>
  <c r="J77" i="12" s="1"/>
  <c r="H82" i="12"/>
  <c r="J82" i="12" s="1"/>
  <c r="H102" i="12"/>
  <c r="J102" i="12" s="1"/>
  <c r="H121" i="12"/>
  <c r="H126" i="12"/>
  <c r="J126" i="12" s="1"/>
  <c r="H131" i="12"/>
  <c r="J131" i="12" s="1"/>
  <c r="H150" i="12"/>
  <c r="J150" i="12" s="1"/>
  <c r="H172" i="12"/>
  <c r="J172" i="12" s="1"/>
  <c r="H204" i="12"/>
  <c r="H214" i="12"/>
  <c r="J214" i="12" s="1"/>
  <c r="H241" i="12"/>
  <c r="J241" i="12" s="1"/>
  <c r="H251" i="12"/>
  <c r="J251" i="12" s="1"/>
  <c r="H282" i="12"/>
  <c r="H290" i="12"/>
  <c r="J290" i="12" s="1"/>
  <c r="H298" i="12"/>
  <c r="J298" i="12" s="1"/>
  <c r="H306" i="12"/>
  <c r="J306" i="12" s="1"/>
  <c r="H363" i="12"/>
  <c r="J363" i="12" s="1"/>
  <c r="H398" i="12"/>
  <c r="J398" i="12" s="1"/>
  <c r="H442" i="12"/>
  <c r="H467" i="12"/>
  <c r="J467" i="12" s="1"/>
  <c r="H482" i="12"/>
  <c r="J482" i="12" s="1"/>
  <c r="H564" i="12"/>
  <c r="J564" i="12" s="1"/>
  <c r="H590" i="12"/>
  <c r="H40" i="12"/>
  <c r="J40" i="12" s="1"/>
  <c r="H63" i="12"/>
  <c r="J63" i="12" s="1"/>
  <c r="H79" i="12"/>
  <c r="J79" i="12" s="1"/>
  <c r="H94" i="12"/>
  <c r="H99" i="12"/>
  <c r="H115" i="12"/>
  <c r="H128" i="12"/>
  <c r="J128" i="12" s="1"/>
  <c r="H155" i="12"/>
  <c r="J155" i="12" s="1"/>
  <c r="H169" i="12"/>
  <c r="H206" i="12"/>
  <c r="H211" i="12"/>
  <c r="H230" i="12"/>
  <c r="J230" i="12" s="1"/>
  <c r="H315" i="12"/>
  <c r="J315" i="12" s="1"/>
  <c r="H332" i="12"/>
  <c r="J332" i="12" s="1"/>
  <c r="H337" i="12"/>
  <c r="H344" i="12"/>
  <c r="H352" i="12"/>
  <c r="H360" i="12"/>
  <c r="J360" i="12" s="1"/>
  <c r="H385" i="12"/>
  <c r="J385" i="12" s="1"/>
  <c r="H403" i="12"/>
  <c r="J403" i="12" s="1"/>
  <c r="H433" i="12"/>
  <c r="J433" i="12" s="1"/>
  <c r="H559" i="12"/>
  <c r="J559" i="12" s="1"/>
  <c r="H574" i="12"/>
  <c r="J574" i="12" s="1"/>
  <c r="H582" i="12"/>
  <c r="H23" i="12"/>
  <c r="J23" i="12" s="1"/>
  <c r="H37" i="12"/>
  <c r="H58" i="12"/>
  <c r="H60" i="12"/>
  <c r="J60" i="12" s="1"/>
  <c r="H76" i="12"/>
  <c r="J76" i="12" s="1"/>
  <c r="H91" i="12"/>
  <c r="J91" i="12" s="1"/>
  <c r="H96" i="12"/>
  <c r="J96" i="12" s="1"/>
  <c r="H117" i="12"/>
  <c r="J117" i="12" s="1"/>
  <c r="H125" i="12"/>
  <c r="J125" i="12" s="1"/>
  <c r="H144" i="12"/>
  <c r="J144" i="12" s="1"/>
  <c r="H152" i="12"/>
  <c r="J152" i="12" s="1"/>
  <c r="H166" i="12"/>
  <c r="J166" i="12" s="1"/>
  <c r="H193" i="12"/>
  <c r="J193" i="12" s="1"/>
  <c r="H203" i="12"/>
  <c r="J203" i="12" s="1"/>
  <c r="H208" i="12"/>
  <c r="J208" i="12" s="1"/>
  <c r="H232" i="12"/>
  <c r="H237" i="12"/>
  <c r="J237" i="12" s="1"/>
  <c r="H240" i="12"/>
  <c r="J240" i="12" s="1"/>
  <c r="H245" i="12"/>
  <c r="J245" i="12" s="1"/>
  <c r="H272" i="12"/>
  <c r="J272" i="12" s="1"/>
  <c r="H279" i="12"/>
  <c r="J279" i="12" s="1"/>
  <c r="H287" i="12"/>
  <c r="J287" i="12" s="1"/>
  <c r="H295" i="12"/>
  <c r="H303" i="12"/>
  <c r="J303" i="12" s="1"/>
  <c r="H308" i="12"/>
  <c r="H312" i="12"/>
  <c r="J312" i="12" s="1"/>
  <c r="H376" i="12"/>
  <c r="J376" i="12" s="1"/>
  <c r="H424" i="12"/>
  <c r="J424" i="12" s="1"/>
  <c r="H430" i="12"/>
  <c r="J430" i="12" s="1"/>
  <c r="H440" i="12"/>
  <c r="H456" i="12"/>
  <c r="H471" i="12"/>
  <c r="J471" i="12" s="1"/>
  <c r="H487" i="12"/>
  <c r="J487" i="12" s="1"/>
  <c r="H524" i="12"/>
  <c r="J524" i="12" s="1"/>
  <c r="H556" i="12"/>
  <c r="J556" i="12" s="1"/>
  <c r="H566" i="12"/>
  <c r="J566" i="12" s="1"/>
  <c r="H571" i="12"/>
  <c r="J571" i="12" s="1"/>
  <c r="H14" i="12"/>
  <c r="J14" i="12" s="1"/>
  <c r="H17" i="12"/>
  <c r="J17" i="12" s="1"/>
  <c r="H20" i="12"/>
  <c r="J20" i="12" s="1"/>
  <c r="H42" i="12"/>
  <c r="J42" i="12" s="1"/>
  <c r="H73" i="12"/>
  <c r="J73" i="12" s="1"/>
  <c r="H109" i="12"/>
  <c r="J109" i="12" s="1"/>
  <c r="H138" i="12"/>
  <c r="J138" i="12" s="1"/>
  <c r="H141" i="12"/>
  <c r="H146" i="12"/>
  <c r="J146" i="12" s="1"/>
  <c r="H149" i="12"/>
  <c r="H171" i="12"/>
  <c r="J171" i="12" s="1"/>
  <c r="H197" i="12"/>
  <c r="H229" i="12"/>
  <c r="J229" i="12" s="1"/>
  <c r="H378" i="12"/>
  <c r="J378" i="12" s="1"/>
  <c r="H662" i="12"/>
  <c r="J662" i="12" s="1"/>
  <c r="H675" i="12"/>
  <c r="H677" i="12"/>
  <c r="J677" i="12" s="1"/>
  <c r="H718" i="12"/>
  <c r="J718" i="12" s="1"/>
  <c r="H734" i="12"/>
  <c r="J734" i="12" s="1"/>
  <c r="H810" i="12"/>
  <c r="J810" i="12" s="1"/>
  <c r="H811" i="12"/>
  <c r="J811" i="12" s="1"/>
  <c r="H820" i="12"/>
  <c r="H830" i="12"/>
  <c r="J830" i="12" s="1"/>
  <c r="H879" i="12"/>
  <c r="J879" i="12" s="1"/>
  <c r="H886" i="12"/>
  <c r="J886" i="12" s="1"/>
  <c r="H902" i="12"/>
  <c r="J902" i="12" s="1"/>
  <c r="H926" i="12"/>
  <c r="H936" i="12"/>
  <c r="J936" i="12" s="1"/>
  <c r="H944" i="12"/>
  <c r="J944" i="12" s="1"/>
  <c r="H1002" i="12"/>
  <c r="J1002" i="12" s="1"/>
  <c r="H1004" i="12"/>
  <c r="J1004" i="12" s="1"/>
  <c r="H1015" i="12"/>
  <c r="J1015" i="12" s="1"/>
  <c r="H1020" i="12"/>
  <c r="J1020" i="12" s="1"/>
  <c r="H1049" i="12"/>
  <c r="J1049" i="12" s="1"/>
  <c r="H1109" i="12"/>
  <c r="J1109" i="12" s="1"/>
  <c r="H1135" i="12"/>
  <c r="H1186" i="12"/>
  <c r="H1191" i="12"/>
  <c r="H1247" i="12"/>
  <c r="H1255" i="12"/>
  <c r="H1265" i="12"/>
  <c r="J1265" i="12" s="1"/>
  <c r="H1268" i="12"/>
  <c r="H1346" i="12"/>
  <c r="H1423" i="12"/>
  <c r="H1432" i="12"/>
  <c r="J1432" i="12" s="1"/>
  <c r="H1439" i="12"/>
  <c r="J1439" i="12" s="1"/>
  <c r="H1467" i="12"/>
  <c r="J1467" i="12" s="1"/>
  <c r="H1500" i="12"/>
  <c r="H1531" i="12"/>
  <c r="J1531" i="12" s="1"/>
  <c r="H1555" i="12"/>
  <c r="H1589" i="12"/>
  <c r="J1589" i="12" s="1"/>
  <c r="H1605" i="12"/>
  <c r="H1613" i="12"/>
  <c r="J1613" i="12" s="1"/>
  <c r="H1624" i="12"/>
  <c r="J1624" i="12" s="1"/>
  <c r="H1676" i="12"/>
  <c r="J1676" i="12" s="1"/>
  <c r="H1682" i="12"/>
  <c r="H1702" i="12"/>
  <c r="H1920" i="12"/>
  <c r="H1931" i="12"/>
  <c r="J1931" i="12" s="1"/>
  <c r="H2286" i="12"/>
  <c r="J2286" i="12" s="1"/>
  <c r="H2329" i="12"/>
  <c r="J2329" i="12" s="1"/>
  <c r="H2380" i="12"/>
  <c r="J2380" i="12" s="1"/>
  <c r="H2495" i="12"/>
  <c r="J2495" i="12" s="1"/>
  <c r="H2513" i="12"/>
  <c r="J2513" i="12" s="1"/>
  <c r="H573" i="12"/>
  <c r="J573" i="12" s="1"/>
  <c r="H581" i="12"/>
  <c r="J581" i="12" s="1"/>
  <c r="H601" i="12"/>
  <c r="J601" i="12" s="1"/>
  <c r="H609" i="12"/>
  <c r="J609" i="12" s="1"/>
  <c r="H617" i="12"/>
  <c r="H622" i="12"/>
  <c r="J622" i="12" s="1"/>
  <c r="H627" i="12"/>
  <c r="J627" i="12" s="1"/>
  <c r="H659" i="12"/>
  <c r="H670" i="12"/>
  <c r="J670" i="12" s="1"/>
  <c r="H715" i="12"/>
  <c r="H731" i="12"/>
  <c r="J731" i="12" s="1"/>
  <c r="H739" i="12"/>
  <c r="J739" i="12" s="1"/>
  <c r="H794" i="12"/>
  <c r="H807" i="12"/>
  <c r="H838" i="12"/>
  <c r="J838" i="12" s="1"/>
  <c r="H843" i="12"/>
  <c r="H864" i="12"/>
  <c r="J864" i="12" s="1"/>
  <c r="H894" i="12"/>
  <c r="J894" i="12" s="1"/>
  <c r="H923" i="12"/>
  <c r="J923" i="12" s="1"/>
  <c r="H933" i="12"/>
  <c r="H968" i="12"/>
  <c r="H988" i="12"/>
  <c r="H994" i="12"/>
  <c r="J994" i="12" s="1"/>
  <c r="H1017" i="12"/>
  <c r="H1059" i="12"/>
  <c r="H1105" i="12"/>
  <c r="J1105" i="12" s="1"/>
  <c r="H1113" i="12"/>
  <c r="J1113" i="12" s="1"/>
  <c r="H1124" i="12"/>
  <c r="J1124" i="12" s="1"/>
  <c r="H1132" i="12"/>
  <c r="J1132" i="12" s="1"/>
  <c r="H1140" i="12"/>
  <c r="J1140" i="12" s="1"/>
  <c r="H1168" i="12"/>
  <c r="J1168" i="12" s="1"/>
  <c r="H1171" i="12"/>
  <c r="H1176" i="12"/>
  <c r="J1176" i="12" s="1"/>
  <c r="H1212" i="12"/>
  <c r="H1244" i="12"/>
  <c r="J1244" i="12" s="1"/>
  <c r="H1262" i="12"/>
  <c r="H1325" i="12"/>
  <c r="H1353" i="12"/>
  <c r="H1356" i="12"/>
  <c r="J1356" i="12" s="1"/>
  <c r="H1382" i="12"/>
  <c r="J1382" i="12" s="1"/>
  <c r="H1398" i="12"/>
  <c r="J1398" i="12" s="1"/>
  <c r="H1418" i="12"/>
  <c r="J1418" i="12" s="1"/>
  <c r="H1427" i="12"/>
  <c r="J1427" i="12" s="1"/>
  <c r="H1447" i="12"/>
  <c r="J1447" i="12" s="1"/>
  <c r="H1464" i="12"/>
  <c r="H1497" i="12"/>
  <c r="J1497" i="12" s="1"/>
  <c r="H1519" i="12"/>
  <c r="J1519" i="12" s="1"/>
  <c r="H1528" i="12"/>
  <c r="H1618" i="12"/>
  <c r="H1621" i="12"/>
  <c r="J1621" i="12" s="1"/>
  <c r="H1699" i="12"/>
  <c r="J1699" i="12" s="1"/>
  <c r="H1725" i="12"/>
  <c r="J1725" i="12" s="1"/>
  <c r="H1928" i="12"/>
  <c r="H1962" i="12"/>
  <c r="J1962" i="12" s="1"/>
  <c r="H2068" i="12"/>
  <c r="J2068" i="12" s="1"/>
  <c r="H2076" i="12"/>
  <c r="J2076" i="12" s="1"/>
  <c r="H2078" i="12"/>
  <c r="J2078" i="12" s="1"/>
  <c r="H2080" i="12"/>
  <c r="H2157" i="12"/>
  <c r="H2169" i="12"/>
  <c r="J2169" i="12" s="1"/>
  <c r="H2177" i="12"/>
  <c r="J2177" i="12" s="1"/>
  <c r="H2185" i="12"/>
  <c r="H2193" i="12"/>
  <c r="H2201" i="12"/>
  <c r="J2201" i="12" s="1"/>
  <c r="H2209" i="12"/>
  <c r="J2209" i="12" s="1"/>
  <c r="H2217" i="12"/>
  <c r="J2217" i="12" s="1"/>
  <c r="H2225" i="12"/>
  <c r="J2225" i="12" s="1"/>
  <c r="H2233" i="12"/>
  <c r="J2233" i="12" s="1"/>
  <c r="H2241" i="12"/>
  <c r="H2249" i="12"/>
  <c r="H2257" i="12"/>
  <c r="J2257" i="12" s="1"/>
  <c r="H2265" i="12"/>
  <c r="J2265" i="12" s="1"/>
  <c r="H2279" i="12"/>
  <c r="J2279" i="12" s="1"/>
  <c r="H2281" i="12"/>
  <c r="H2392" i="12"/>
  <c r="J2392" i="12" s="1"/>
  <c r="H593" i="12"/>
  <c r="J593" i="12" s="1"/>
  <c r="H606" i="12"/>
  <c r="J606" i="12" s="1"/>
  <c r="H614" i="12"/>
  <c r="J614" i="12" s="1"/>
  <c r="H624" i="12"/>
  <c r="H656" i="12"/>
  <c r="J656" i="12" s="1"/>
  <c r="H664" i="12"/>
  <c r="J664" i="12" s="1"/>
  <c r="H667" i="12"/>
  <c r="H697" i="12"/>
  <c r="J697" i="12" s="1"/>
  <c r="H702" i="12"/>
  <c r="J702" i="12" s="1"/>
  <c r="H709" i="12"/>
  <c r="H720" i="12"/>
  <c r="J720" i="12" s="1"/>
  <c r="H804" i="12"/>
  <c r="J804" i="12" s="1"/>
  <c r="H812" i="12"/>
  <c r="J812" i="12" s="1"/>
  <c r="H872" i="12"/>
  <c r="J872" i="12" s="1"/>
  <c r="H888" i="12"/>
  <c r="J888" i="12" s="1"/>
  <c r="H930" i="12"/>
  <c r="J930" i="12" s="1"/>
  <c r="H975" i="12"/>
  <c r="H996" i="12"/>
  <c r="H1048" i="12"/>
  <c r="J1048" i="12" s="1"/>
  <c r="H1103" i="12"/>
  <c r="J1103" i="12" s="1"/>
  <c r="H1233" i="12"/>
  <c r="H1238" i="12"/>
  <c r="H1306" i="12"/>
  <c r="J1306" i="12" s="1"/>
  <c r="H1319" i="12"/>
  <c r="J1319" i="12" s="1"/>
  <c r="H1330" i="12"/>
  <c r="H1367" i="12"/>
  <c r="H1403" i="12"/>
  <c r="H1441" i="12"/>
  <c r="J1441" i="12" s="1"/>
  <c r="H1516" i="12"/>
  <c r="J1516" i="12" s="1"/>
  <c r="H1615" i="12"/>
  <c r="J1615" i="12" s="1"/>
  <c r="H1634" i="12"/>
  <c r="J1634" i="12" s="1"/>
  <c r="H1670" i="12"/>
  <c r="J1670" i="12" s="1"/>
  <c r="H1691" i="12"/>
  <c r="J1691" i="12" s="1"/>
  <c r="H1722" i="12"/>
  <c r="J1722" i="12" s="1"/>
  <c r="H1748" i="12"/>
  <c r="J1748" i="12" s="1"/>
  <c r="H1756" i="12"/>
  <c r="J1756" i="12" s="1"/>
  <c r="H1764" i="12"/>
  <c r="J1764" i="12" s="1"/>
  <c r="H1959" i="12"/>
  <c r="J1959" i="12" s="1"/>
  <c r="H2036" i="12"/>
  <c r="J2036" i="12" s="1"/>
  <c r="H2044" i="12"/>
  <c r="J2044" i="12" s="1"/>
  <c r="H2075" i="12"/>
  <c r="J2075" i="12" s="1"/>
  <c r="H2139" i="12"/>
  <c r="J2139" i="12" s="1"/>
  <c r="H2147" i="12"/>
  <c r="J2147" i="12" s="1"/>
  <c r="H2164" i="12"/>
  <c r="H2198" i="12"/>
  <c r="J2198" i="12" s="1"/>
  <c r="H2206" i="12"/>
  <c r="H2222" i="12"/>
  <c r="J2222" i="12" s="1"/>
  <c r="H2230" i="12"/>
  <c r="J2230" i="12" s="1"/>
  <c r="H2238" i="12"/>
  <c r="J2238" i="12" s="1"/>
  <c r="H2246" i="12"/>
  <c r="J2246" i="12" s="1"/>
  <c r="H2254" i="12"/>
  <c r="J2254" i="12" s="1"/>
  <c r="H2262" i="12"/>
  <c r="H2276" i="12"/>
  <c r="H2302" i="12"/>
  <c r="J2302" i="12" s="1"/>
  <c r="H2480" i="12"/>
  <c r="H684" i="12"/>
  <c r="J684" i="12" s="1"/>
  <c r="H694" i="12"/>
  <c r="H725" i="12"/>
  <c r="J725" i="12" s="1"/>
  <c r="H809" i="12"/>
  <c r="J809" i="12" s="1"/>
  <c r="H858" i="12"/>
  <c r="J858" i="12" s="1"/>
  <c r="H885" i="12"/>
  <c r="J885" i="12" s="1"/>
  <c r="H964" i="12"/>
  <c r="J964" i="12" s="1"/>
  <c r="H969" i="12"/>
  <c r="J969" i="12" s="1"/>
  <c r="H1091" i="12"/>
  <c r="J1091" i="12" s="1"/>
  <c r="H1099" i="12"/>
  <c r="J1099" i="12" s="1"/>
  <c r="H1224" i="12"/>
  <c r="J1224" i="12" s="1"/>
  <c r="H1264" i="12"/>
  <c r="J1264" i="12" s="1"/>
  <c r="H1272" i="12"/>
  <c r="J1272" i="12" s="1"/>
  <c r="H1280" i="12"/>
  <c r="J1280" i="12" s="1"/>
  <c r="H1288" i="12"/>
  <c r="J1288" i="12" s="1"/>
  <c r="H1337" i="12"/>
  <c r="J1337" i="12" s="1"/>
  <c r="H1387" i="12"/>
  <c r="H1412" i="12"/>
  <c r="J1412" i="12" s="1"/>
  <c r="H1452" i="12"/>
  <c r="J1452" i="12" s="1"/>
  <c r="H1455" i="12"/>
  <c r="J1455" i="12" s="1"/>
  <c r="H1471" i="12"/>
  <c r="H1480" i="12"/>
  <c r="J1480" i="12" s="1"/>
  <c r="H1513" i="12"/>
  <c r="H1545" i="12"/>
  <c r="J1545" i="12" s="1"/>
  <c r="H1562" i="12"/>
  <c r="H1575" i="12"/>
  <c r="J1575" i="12" s="1"/>
  <c r="H1629" i="12"/>
  <c r="J1629" i="12" s="1"/>
  <c r="H1681" i="12"/>
  <c r="H1709" i="12"/>
  <c r="H1717" i="12"/>
  <c r="H1793" i="12"/>
  <c r="H1802" i="12"/>
  <c r="J1802" i="12" s="1"/>
  <c r="H1810" i="12"/>
  <c r="J1810" i="12" s="1"/>
  <c r="H1915" i="12"/>
  <c r="H1919" i="12"/>
  <c r="H1932" i="12"/>
  <c r="J1932" i="12" s="1"/>
  <c r="H1956" i="12"/>
  <c r="J1956" i="12" s="1"/>
  <c r="H2103" i="12"/>
  <c r="J2103" i="12" s="1"/>
  <c r="H2108" i="12"/>
  <c r="H2116" i="12"/>
  <c r="H2124" i="12"/>
  <c r="J2124" i="12" s="1"/>
  <c r="H2132" i="12"/>
  <c r="J2132" i="12" s="1"/>
  <c r="H2144" i="12"/>
  <c r="H2152" i="12"/>
  <c r="J2152" i="12" s="1"/>
  <c r="H2381" i="12"/>
  <c r="H2477" i="12"/>
  <c r="J2477" i="12" s="1"/>
  <c r="H2488" i="12"/>
  <c r="J2488" i="12" s="1"/>
  <c r="H2501" i="12"/>
  <c r="H579" i="12"/>
  <c r="J579" i="12" s="1"/>
  <c r="H587" i="12"/>
  <c r="H645" i="12"/>
  <c r="H650" i="12"/>
  <c r="J650" i="12" s="1"/>
  <c r="H658" i="12"/>
  <c r="J658" i="12" s="1"/>
  <c r="H681" i="12"/>
  <c r="H706" i="12"/>
  <c r="J706" i="12" s="1"/>
  <c r="H711" i="12"/>
  <c r="J711" i="12" s="1"/>
  <c r="H795" i="12"/>
  <c r="J795" i="12" s="1"/>
  <c r="H922" i="12"/>
  <c r="J922" i="12" s="1"/>
  <c r="H949" i="12"/>
  <c r="J949" i="12" s="1"/>
  <c r="H953" i="12"/>
  <c r="H961" i="12"/>
  <c r="H1070" i="12"/>
  <c r="J1070" i="12" s="1"/>
  <c r="H1088" i="12"/>
  <c r="J1088" i="12" s="1"/>
  <c r="H1104" i="12"/>
  <c r="J1104" i="12" s="1"/>
  <c r="H1156" i="12"/>
  <c r="H1164" i="12"/>
  <c r="H1195" i="12"/>
  <c r="J1195" i="12" s="1"/>
  <c r="H1200" i="12"/>
  <c r="J1200" i="12" s="1"/>
  <c r="H1201" i="12"/>
  <c r="J1201" i="12" s="1"/>
  <c r="H1213" i="12"/>
  <c r="H1218" i="12"/>
  <c r="J1218" i="12" s="1"/>
  <c r="H1240" i="12"/>
  <c r="H1251" i="12"/>
  <c r="J1251" i="12" s="1"/>
  <c r="H1261" i="12"/>
  <c r="H1269" i="12"/>
  <c r="H1314" i="12"/>
  <c r="J1314" i="12" s="1"/>
  <c r="H1342" i="12"/>
  <c r="J1342" i="12" s="1"/>
  <c r="H1345" i="12"/>
  <c r="H1352" i="12"/>
  <c r="H1420" i="12"/>
  <c r="J1420" i="12" s="1"/>
  <c r="H1426" i="12"/>
  <c r="J1426" i="12" s="1"/>
  <c r="H1435" i="12"/>
  <c r="J1435" i="12" s="1"/>
  <c r="H1468" i="12"/>
  <c r="J1468" i="12" s="1"/>
  <c r="H1499" i="12"/>
  <c r="H1504" i="12"/>
  <c r="J1504" i="12" s="1"/>
  <c r="H1532" i="12"/>
  <c r="H1534" i="12"/>
  <c r="H1554" i="12"/>
  <c r="J1554" i="12" s="1"/>
  <c r="H1559" i="12"/>
  <c r="J1559" i="12" s="1"/>
  <c r="H1609" i="12"/>
  <c r="J1609" i="12" s="1"/>
  <c r="H1620" i="12"/>
  <c r="J1620" i="12" s="1"/>
  <c r="H1701" i="12"/>
  <c r="J1701" i="12" s="1"/>
  <c r="H2069" i="12"/>
  <c r="J2069" i="12" s="1"/>
  <c r="H2100" i="12"/>
  <c r="J2100" i="12" s="1"/>
  <c r="H2283" i="12"/>
  <c r="H2324" i="12"/>
  <c r="J2324" i="12" s="1"/>
  <c r="H2327" i="12"/>
  <c r="J2327" i="12" s="1"/>
  <c r="H2330" i="12"/>
  <c r="J2330" i="12" s="1"/>
  <c r="H2333" i="12"/>
  <c r="H2340" i="12"/>
  <c r="H2348" i="12"/>
  <c r="J2348" i="12" s="1"/>
  <c r="H2356" i="12"/>
  <c r="J2356" i="12" s="1"/>
  <c r="H2386" i="12"/>
  <c r="H2418" i="12"/>
  <c r="J2418" i="12" s="1"/>
  <c r="H2451" i="12"/>
  <c r="H2459" i="12"/>
  <c r="H2474" i="12"/>
  <c r="J2474" i="12" s="1"/>
  <c r="H2491" i="12"/>
  <c r="J2491" i="12" s="1"/>
  <c r="H2517" i="12"/>
  <c r="J2517" i="12" s="1"/>
  <c r="H2520" i="12"/>
  <c r="J2520" i="12" s="1"/>
  <c r="H631" i="12"/>
  <c r="H634" i="12"/>
  <c r="J634" i="12" s="1"/>
  <c r="H639" i="12"/>
  <c r="H655" i="12"/>
  <c r="J655" i="12" s="1"/>
  <c r="H678" i="12"/>
  <c r="J678" i="12" s="1"/>
  <c r="H686" i="12"/>
  <c r="J686" i="12" s="1"/>
  <c r="H689" i="12"/>
  <c r="J689" i="12" s="1"/>
  <c r="H741" i="12"/>
  <c r="J741" i="12" s="1"/>
  <c r="H743" i="12"/>
  <c r="H746" i="12"/>
  <c r="J746" i="12" s="1"/>
  <c r="H757" i="12"/>
  <c r="H762" i="12"/>
  <c r="J762" i="12" s="1"/>
  <c r="H773" i="12"/>
  <c r="J773" i="12" s="1"/>
  <c r="H778" i="12"/>
  <c r="H789" i="12"/>
  <c r="J789" i="12" s="1"/>
  <c r="H800" i="12"/>
  <c r="H803" i="12"/>
  <c r="J803" i="12" s="1"/>
  <c r="H844" i="12"/>
  <c r="J844" i="12" s="1"/>
  <c r="H852" i="12"/>
  <c r="J852" i="12" s="1"/>
  <c r="H860" i="12"/>
  <c r="J860" i="12" s="1"/>
  <c r="H911" i="12"/>
  <c r="H919" i="12"/>
  <c r="J919" i="12" s="1"/>
  <c r="H1021" i="12"/>
  <c r="J1021" i="12" s="1"/>
  <c r="H1077" i="12"/>
  <c r="J1077" i="12" s="1"/>
  <c r="H1101" i="12"/>
  <c r="J1101" i="12" s="1"/>
  <c r="H1142" i="12"/>
  <c r="H1144" i="12"/>
  <c r="J1144" i="12" s="1"/>
  <c r="H1190" i="12"/>
  <c r="J1190" i="12" s="1"/>
  <c r="H1192" i="12"/>
  <c r="H1215" i="12"/>
  <c r="J1215" i="12" s="1"/>
  <c r="H1248" i="12"/>
  <c r="H1329" i="12"/>
  <c r="J1329" i="12" s="1"/>
  <c r="H1357" i="12"/>
  <c r="J1357" i="12" s="1"/>
  <c r="H1360" i="12"/>
  <c r="H1368" i="12"/>
  <c r="H1378" i="12"/>
  <c r="J1378" i="12" s="1"/>
  <c r="H1394" i="12"/>
  <c r="H1402" i="12"/>
  <c r="J1402" i="12" s="1"/>
  <c r="H1414" i="12"/>
  <c r="J1414" i="12" s="1"/>
  <c r="H1443" i="12"/>
  <c r="H1459" i="12"/>
  <c r="J1459" i="12" s="1"/>
  <c r="H1465" i="12"/>
  <c r="H1487" i="12"/>
  <c r="J1487" i="12" s="1"/>
  <c r="H1496" i="12"/>
  <c r="J1496" i="12" s="1"/>
  <c r="H1523" i="12"/>
  <c r="J1523" i="12" s="1"/>
  <c r="H1529" i="12"/>
  <c r="J1529" i="12" s="1"/>
  <c r="H1551" i="12"/>
  <c r="H1556" i="12"/>
  <c r="H1585" i="12"/>
  <c r="H1614" i="12"/>
  <c r="J1614" i="12" s="1"/>
  <c r="H1617" i="12"/>
  <c r="J1617" i="12" s="1"/>
  <c r="H1698" i="12"/>
  <c r="J1698" i="12" s="1"/>
  <c r="H1729" i="12"/>
  <c r="J1729" i="12" s="1"/>
  <c r="H1740" i="12"/>
  <c r="J1740" i="12" s="1"/>
  <c r="H1750" i="12"/>
  <c r="J1750" i="12" s="1"/>
  <c r="H1758" i="12"/>
  <c r="H1766" i="12"/>
  <c r="H1775" i="12"/>
  <c r="J1775" i="12" s="1"/>
  <c r="H1783" i="12"/>
  <c r="J1783" i="12" s="1"/>
  <c r="H1916" i="12"/>
  <c r="H2011" i="12"/>
  <c r="H2019" i="12"/>
  <c r="J2019" i="12" s="1"/>
  <c r="H2029" i="12"/>
  <c r="J2029" i="12" s="1"/>
  <c r="H2037" i="12"/>
  <c r="J2037" i="12" s="1"/>
  <c r="H2045" i="12"/>
  <c r="H2303" i="12"/>
  <c r="J2303" i="12" s="1"/>
  <c r="H2087" i="12"/>
  <c r="J2087" i="12" s="1"/>
  <c r="H2297" i="12"/>
  <c r="H2300" i="12"/>
  <c r="J2300" i="12" s="1"/>
  <c r="H2391" i="12"/>
  <c r="J2391" i="12" s="1"/>
  <c r="H2479" i="12"/>
  <c r="H849" i="12"/>
  <c r="H908" i="12"/>
  <c r="J908" i="12" s="1"/>
  <c r="H916" i="12"/>
  <c r="J916" i="12" s="1"/>
  <c r="H979" i="12"/>
  <c r="J979" i="12" s="1"/>
  <c r="H987" i="12"/>
  <c r="J987" i="12" s="1"/>
  <c r="H1052" i="12"/>
  <c r="H1117" i="12"/>
  <c r="J1117" i="12" s="1"/>
  <c r="H1123" i="12"/>
  <c r="J1123" i="12" s="1"/>
  <c r="H1131" i="12"/>
  <c r="J1131" i="12" s="1"/>
  <c r="H1180" i="12"/>
  <c r="J1180" i="12" s="1"/>
  <c r="H1271" i="12"/>
  <c r="J1271" i="12" s="1"/>
  <c r="H1313" i="12"/>
  <c r="J1313" i="12" s="1"/>
  <c r="H1391" i="12"/>
  <c r="J1391" i="12" s="1"/>
  <c r="H1481" i="12"/>
  <c r="J1481" i="12" s="1"/>
  <c r="H1503" i="12"/>
  <c r="J1503" i="12" s="1"/>
  <c r="H1512" i="12"/>
  <c r="J1512" i="12" s="1"/>
  <c r="H1540" i="12"/>
  <c r="J1540" i="12" s="1"/>
  <c r="H1546" i="12"/>
  <c r="J1546" i="12" s="1"/>
  <c r="H1571" i="12"/>
  <c r="J1571" i="12" s="1"/>
  <c r="H1574" i="12"/>
  <c r="J1574" i="12" s="1"/>
  <c r="H1592" i="12"/>
  <c r="J1592" i="12" s="1"/>
  <c r="H1643" i="12"/>
  <c r="J1643" i="12" s="1"/>
  <c r="H1651" i="12"/>
  <c r="J1651" i="12" s="1"/>
  <c r="H1661" i="12"/>
  <c r="H1669" i="12"/>
  <c r="H1705" i="12"/>
  <c r="J1705" i="12" s="1"/>
  <c r="H1721" i="12"/>
  <c r="J1721" i="12" s="1"/>
  <c r="H1736" i="12"/>
  <c r="J1736" i="12" s="1"/>
  <c r="H1955" i="12"/>
  <c r="J1955" i="12" s="1"/>
  <c r="H2086" i="12"/>
  <c r="J2086" i="12" s="1"/>
  <c r="H2295" i="12"/>
  <c r="J2295" i="12" s="1"/>
  <c r="H2372" i="12"/>
  <c r="J2372" i="12" s="1"/>
  <c r="H2414" i="12"/>
  <c r="J2414" i="12" s="1"/>
  <c r="H2419" i="12"/>
  <c r="J2419" i="12" s="1"/>
  <c r="H2510" i="12"/>
  <c r="J2510" i="12" s="1"/>
  <c r="H15" i="12"/>
  <c r="J15" i="12" s="1"/>
  <c r="H18" i="12"/>
  <c r="J18" i="12" s="1"/>
  <c r="H34" i="12"/>
  <c r="J34" i="12" s="1"/>
  <c r="H50" i="12"/>
  <c r="J50" i="12" s="1"/>
  <c r="H74" i="12"/>
  <c r="J74" i="12" s="1"/>
  <c r="H112" i="12"/>
  <c r="J112" i="12" s="1"/>
  <c r="H118" i="12"/>
  <c r="J118" i="12" s="1"/>
  <c r="H147" i="12"/>
  <c r="J147" i="12" s="1"/>
  <c r="H163" i="12"/>
  <c r="H187" i="12"/>
  <c r="J187" i="12" s="1"/>
  <c r="H190" i="12"/>
  <c r="H198" i="12"/>
  <c r="H201" i="12"/>
  <c r="J201" i="12" s="1"/>
  <c r="H227" i="12"/>
  <c r="J227" i="12" s="1"/>
  <c r="H238" i="12"/>
  <c r="J238" i="12" s="1"/>
  <c r="H244" i="12"/>
  <c r="J244" i="12" s="1"/>
  <c r="H255" i="12"/>
  <c r="J255" i="12" s="1"/>
  <c r="H266" i="12"/>
  <c r="J266" i="12" s="1"/>
  <c r="H269" i="12"/>
  <c r="J269" i="12" s="1"/>
  <c r="H277" i="12"/>
  <c r="J277" i="12" s="1"/>
  <c r="H280" i="12"/>
  <c r="J280" i="12" s="1"/>
  <c r="H285" i="12"/>
  <c r="J285" i="12" s="1"/>
  <c r="H288" i="12"/>
  <c r="J288" i="12" s="1"/>
  <c r="H293" i="12"/>
  <c r="J293" i="12" s="1"/>
  <c r="H296" i="12"/>
  <c r="J296" i="12" s="1"/>
  <c r="H301" i="12"/>
  <c r="J301" i="12" s="1"/>
  <c r="H304" i="12"/>
  <c r="J304" i="12" s="1"/>
  <c r="H314" i="12"/>
  <c r="J314" i="12" s="1"/>
  <c r="H342" i="12"/>
  <c r="J342" i="12" s="1"/>
  <c r="H377" i="12"/>
  <c r="J377" i="12" s="1"/>
  <c r="H382" i="12"/>
  <c r="J382" i="12" s="1"/>
  <c r="H390" i="12"/>
  <c r="J390" i="12" s="1"/>
  <c r="H393" i="12"/>
  <c r="H416" i="12"/>
  <c r="J416" i="12" s="1"/>
  <c r="H419" i="12"/>
  <c r="J419" i="12" s="1"/>
  <c r="H427" i="12"/>
  <c r="J427" i="12" s="1"/>
  <c r="H449" i="12"/>
  <c r="H492" i="12"/>
  <c r="H551" i="12"/>
  <c r="J551" i="12" s="1"/>
  <c r="H554" i="12"/>
  <c r="H642" i="12"/>
  <c r="J642" i="12" s="1"/>
  <c r="H676" i="12"/>
  <c r="J676" i="12" s="1"/>
  <c r="H948" i="12"/>
  <c r="J948" i="12" s="1"/>
  <c r="H1022" i="12"/>
  <c r="J1022" i="12" s="1"/>
  <c r="H1149" i="12"/>
  <c r="Q4" i="12"/>
  <c r="H30" i="12"/>
  <c r="J30" i="12" s="1"/>
  <c r="H46" i="12"/>
  <c r="J46" i="12" s="1"/>
  <c r="H70" i="12"/>
  <c r="J70" i="12" s="1"/>
  <c r="H86" i="12"/>
  <c r="H89" i="12"/>
  <c r="H100" i="12"/>
  <c r="H120" i="12"/>
  <c r="H123" i="12"/>
  <c r="J123" i="12" s="1"/>
  <c r="H159" i="12"/>
  <c r="J159" i="12" s="1"/>
  <c r="H181" i="12"/>
  <c r="J181" i="12" s="1"/>
  <c r="H209" i="12"/>
  <c r="J209" i="12" s="1"/>
  <c r="H235" i="12"/>
  <c r="H243" i="12"/>
  <c r="J243" i="12" s="1"/>
  <c r="H246" i="12"/>
  <c r="H252" i="12"/>
  <c r="J252" i="12" s="1"/>
  <c r="H263" i="12"/>
  <c r="J263" i="12" s="1"/>
  <c r="H274" i="12"/>
  <c r="J274" i="12" s="1"/>
  <c r="H322" i="12"/>
  <c r="J322" i="12" s="1"/>
  <c r="H329" i="12"/>
  <c r="J329" i="12" s="1"/>
  <c r="H336" i="12"/>
  <c r="J336" i="12" s="1"/>
  <c r="H339" i="12"/>
  <c r="H347" i="12"/>
  <c r="J347" i="12" s="1"/>
  <c r="H350" i="12"/>
  <c r="J350" i="12" s="1"/>
  <c r="H358" i="12"/>
  <c r="H361" i="12"/>
  <c r="J361" i="12" s="1"/>
  <c r="H384" i="12"/>
  <c r="J384" i="12" s="1"/>
  <c r="H392" i="12"/>
  <c r="J392" i="12" s="1"/>
  <c r="H395" i="12"/>
  <c r="J395" i="12" s="1"/>
  <c r="H413" i="12"/>
  <c r="J413" i="12" s="1"/>
  <c r="H435" i="12"/>
  <c r="J435" i="12" s="1"/>
  <c r="H443" i="12"/>
  <c r="H448" i="12"/>
  <c r="J448" i="12" s="1"/>
  <c r="H469" i="12"/>
  <c r="J469" i="12" s="1"/>
  <c r="H727" i="12"/>
  <c r="J727" i="12" s="1"/>
  <c r="H898" i="12"/>
  <c r="H934" i="12"/>
  <c r="J934" i="12" s="1"/>
  <c r="H353" i="12"/>
  <c r="J353" i="12" s="1"/>
  <c r="H464" i="12"/>
  <c r="J464" i="12" s="1"/>
  <c r="H472" i="12"/>
  <c r="J472" i="12" s="1"/>
  <c r="H105" i="12"/>
  <c r="J105" i="12" s="1"/>
  <c r="H189" i="12"/>
  <c r="J189" i="12" s="1"/>
  <c r="H200" i="12"/>
  <c r="J200" i="12" s="1"/>
  <c r="H217" i="12"/>
  <c r="J217" i="12" s="1"/>
  <c r="H271" i="12"/>
  <c r="J271" i="12" s="1"/>
  <c r="H284" i="12"/>
  <c r="J284" i="12" s="1"/>
  <c r="H292" i="12"/>
  <c r="J292" i="12" s="1"/>
  <c r="H300" i="12"/>
  <c r="J300" i="12" s="1"/>
  <c r="H341" i="12"/>
  <c r="J341" i="12" s="1"/>
  <c r="H381" i="12"/>
  <c r="J381" i="12" s="1"/>
  <c r="H389" i="12"/>
  <c r="J389" i="12" s="1"/>
  <c r="H461" i="12"/>
  <c r="J461" i="12" s="1"/>
  <c r="H477" i="12"/>
  <c r="H483" i="12"/>
  <c r="J483" i="12" s="1"/>
  <c r="H11" i="12"/>
  <c r="J11" i="12" s="1"/>
  <c r="H29" i="12"/>
  <c r="H45" i="12"/>
  <c r="J45" i="12" s="1"/>
  <c r="H75" i="12"/>
  <c r="J75" i="12" s="1"/>
  <c r="H90" i="12"/>
  <c r="H116" i="12"/>
  <c r="J116" i="12" s="1"/>
  <c r="H119" i="12"/>
  <c r="J119" i="12" s="1"/>
  <c r="H158" i="12"/>
  <c r="J158" i="12" s="1"/>
  <c r="H174" i="12"/>
  <c r="H177" i="12"/>
  <c r="J177" i="12" s="1"/>
  <c r="H191" i="12"/>
  <c r="J191" i="12" s="1"/>
  <c r="H194" i="12"/>
  <c r="J194" i="12" s="1"/>
  <c r="H202" i="12"/>
  <c r="J202" i="12" s="1"/>
  <c r="H205" i="12"/>
  <c r="H231" i="12"/>
  <c r="J231" i="12" s="1"/>
  <c r="H239" i="12"/>
  <c r="J239" i="12" s="1"/>
  <c r="H242" i="12"/>
  <c r="J242" i="12" s="1"/>
  <c r="H248" i="12"/>
  <c r="J248" i="12" s="1"/>
  <c r="H259" i="12"/>
  <c r="J259" i="12" s="1"/>
  <c r="H270" i="12"/>
  <c r="J270" i="12" s="1"/>
  <c r="H281" i="12"/>
  <c r="H286" i="12"/>
  <c r="J286" i="12" s="1"/>
  <c r="H294" i="12"/>
  <c r="J294" i="12" s="1"/>
  <c r="H302" i="12"/>
  <c r="J302" i="12" s="1"/>
  <c r="H310" i="12"/>
  <c r="H318" i="12"/>
  <c r="J318" i="12" s="1"/>
  <c r="H335" i="12"/>
  <c r="J335" i="12" s="1"/>
  <c r="H343" i="12"/>
  <c r="J343" i="12" s="1"/>
  <c r="H346" i="12"/>
  <c r="J346" i="12" s="1"/>
  <c r="H386" i="12"/>
  <c r="H397" i="12"/>
  <c r="J397" i="12" s="1"/>
  <c r="H400" i="12"/>
  <c r="H654" i="12"/>
  <c r="J654" i="12" s="1"/>
  <c r="H13" i="12"/>
  <c r="J13" i="12" s="1"/>
  <c r="H26" i="12"/>
  <c r="J26" i="12" s="1"/>
  <c r="H22" i="12"/>
  <c r="H38" i="12"/>
  <c r="J38" i="12" s="1"/>
  <c r="H54" i="12"/>
  <c r="J54" i="12" s="1"/>
  <c r="H62" i="12"/>
  <c r="J62" i="12" s="1"/>
  <c r="H78" i="12"/>
  <c r="J78" i="12" s="1"/>
  <c r="H104" i="12"/>
  <c r="J104" i="12" s="1"/>
  <c r="H107" i="12"/>
  <c r="J107" i="12" s="1"/>
  <c r="H122" i="12"/>
  <c r="J122" i="12" s="1"/>
  <c r="H136" i="12"/>
  <c r="J136" i="12" s="1"/>
  <c r="H139" i="12"/>
  <c r="J139" i="12" s="1"/>
  <c r="H142" i="12"/>
  <c r="J142" i="12" s="1"/>
  <c r="H151" i="12"/>
  <c r="J151" i="12" s="1"/>
  <c r="H167" i="12"/>
  <c r="J167" i="12" s="1"/>
  <c r="H179" i="12"/>
  <c r="J179" i="12" s="1"/>
  <c r="H182" i="12"/>
  <c r="J182" i="12" s="1"/>
  <c r="H216" i="12"/>
  <c r="J216" i="12" s="1"/>
  <c r="H219" i="12"/>
  <c r="H233" i="12"/>
  <c r="J233" i="12" s="1"/>
  <c r="H236" i="12"/>
  <c r="J236" i="12" s="1"/>
  <c r="H253" i="12"/>
  <c r="H258" i="12"/>
  <c r="J258" i="12" s="1"/>
  <c r="H261" i="12"/>
  <c r="J261" i="12" s="1"/>
  <c r="H320" i="12"/>
  <c r="J320" i="12" s="1"/>
  <c r="H323" i="12"/>
  <c r="H328" i="12"/>
  <c r="H338" i="12"/>
  <c r="J338" i="12" s="1"/>
  <c r="H349" i="12"/>
  <c r="J349" i="12" s="1"/>
  <c r="H357" i="12"/>
  <c r="J357" i="12" s="1"/>
  <c r="H371" i="12"/>
  <c r="J371" i="12" s="1"/>
  <c r="H409" i="12"/>
  <c r="J409" i="12" s="1"/>
  <c r="H414" i="12"/>
  <c r="H498" i="12"/>
  <c r="H514" i="12"/>
  <c r="J514" i="12" s="1"/>
  <c r="H957" i="12"/>
  <c r="J957" i="12" s="1"/>
  <c r="H1030" i="12"/>
  <c r="H1160" i="12"/>
  <c r="J1160" i="12" s="1"/>
  <c r="H25" i="12"/>
  <c r="J25" i="12" s="1"/>
  <c r="H41" i="12"/>
  <c r="J41" i="12" s="1"/>
  <c r="H59" i="12"/>
  <c r="J59" i="12" s="1"/>
  <c r="H71" i="12"/>
  <c r="J71" i="12" s="1"/>
  <c r="H87" i="12"/>
  <c r="J87" i="12" s="1"/>
  <c r="H92" i="12"/>
  <c r="J92" i="12" s="1"/>
  <c r="H101" i="12"/>
  <c r="J101" i="12" s="1"/>
  <c r="H124" i="12"/>
  <c r="J124" i="12" s="1"/>
  <c r="H127" i="12"/>
  <c r="J127" i="12" s="1"/>
  <c r="H130" i="12"/>
  <c r="J130" i="12" s="1"/>
  <c r="H154" i="12"/>
  <c r="J154" i="12" s="1"/>
  <c r="H170" i="12"/>
  <c r="H185" i="12"/>
  <c r="J185" i="12" s="1"/>
  <c r="H196" i="12"/>
  <c r="J196" i="12" s="1"/>
  <c r="H207" i="12"/>
  <c r="J207" i="12" s="1"/>
  <c r="H213" i="12"/>
  <c r="J213" i="12" s="1"/>
  <c r="H224" i="12"/>
  <c r="J224" i="12" s="1"/>
  <c r="H247" i="12"/>
  <c r="H250" i="12"/>
  <c r="J250" i="12" s="1"/>
  <c r="H267" i="12"/>
  <c r="J267" i="12" s="1"/>
  <c r="H278" i="12"/>
  <c r="J278" i="12" s="1"/>
  <c r="H283" i="12"/>
  <c r="J283" i="12" s="1"/>
  <c r="H291" i="12"/>
  <c r="J291" i="12" s="1"/>
  <c r="H299" i="12"/>
  <c r="J299" i="12" s="1"/>
  <c r="H309" i="12"/>
  <c r="J309" i="12" s="1"/>
  <c r="H311" i="12"/>
  <c r="J311" i="12" s="1"/>
  <c r="H326" i="12"/>
  <c r="J326" i="12" s="1"/>
  <c r="H333" i="12"/>
  <c r="J333" i="12" s="1"/>
  <c r="H354" i="12"/>
  <c r="J354" i="12" s="1"/>
  <c r="H365" i="12"/>
  <c r="H368" i="12"/>
  <c r="J368" i="12" s="1"/>
  <c r="H374" i="12"/>
  <c r="J374" i="12" s="1"/>
  <c r="H388" i="12"/>
  <c r="J388" i="12" s="1"/>
  <c r="H396" i="12"/>
  <c r="J396" i="12" s="1"/>
  <c r="H402" i="12"/>
  <c r="J402" i="12" s="1"/>
  <c r="H406" i="12"/>
  <c r="J406" i="12" s="1"/>
  <c r="H436" i="12"/>
  <c r="J436" i="12" s="1"/>
  <c r="H484" i="12"/>
  <c r="H519" i="12"/>
  <c r="H856" i="12"/>
  <c r="H915" i="12"/>
  <c r="J915" i="12" s="1"/>
  <c r="H565" i="12"/>
  <c r="J565" i="12" s="1"/>
  <c r="H570" i="12"/>
  <c r="J570" i="12" s="1"/>
  <c r="H575" i="12"/>
  <c r="H583" i="12"/>
  <c r="H591" i="12"/>
  <c r="J591" i="12" s="1"/>
  <c r="H594" i="12"/>
  <c r="J594" i="12" s="1"/>
  <c r="H602" i="12"/>
  <c r="J602" i="12" s="1"/>
  <c r="H610" i="12"/>
  <c r="H618" i="12"/>
  <c r="H620" i="12"/>
  <c r="J620" i="12" s="1"/>
  <c r="H637" i="12"/>
  <c r="J637" i="12" s="1"/>
  <c r="H657" i="12"/>
  <c r="J657" i="12" s="1"/>
  <c r="H668" i="12"/>
  <c r="J668" i="12" s="1"/>
  <c r="H671" i="12"/>
  <c r="J671" i="12" s="1"/>
  <c r="H679" i="12"/>
  <c r="J679" i="12" s="1"/>
  <c r="H690" i="12"/>
  <c r="J690" i="12" s="1"/>
  <c r="H710" i="12"/>
  <c r="J710" i="12" s="1"/>
  <c r="H721" i="12"/>
  <c r="J721" i="12" s="1"/>
  <c r="H730" i="12"/>
  <c r="H735" i="12"/>
  <c r="J735" i="12" s="1"/>
  <c r="H738" i="12"/>
  <c r="J738" i="12" s="1"/>
  <c r="H749" i="12"/>
  <c r="J749" i="12" s="1"/>
  <c r="H765" i="12"/>
  <c r="H781" i="12"/>
  <c r="J781" i="12" s="1"/>
  <c r="H801" i="12"/>
  <c r="J801" i="12" s="1"/>
  <c r="H813" i="12"/>
  <c r="H828" i="12"/>
  <c r="H842" i="12"/>
  <c r="J842" i="12" s="1"/>
  <c r="H853" i="12"/>
  <c r="J853" i="12" s="1"/>
  <c r="H892" i="12"/>
  <c r="J892" i="12" s="1"/>
  <c r="H912" i="12"/>
  <c r="H954" i="12"/>
  <c r="H965" i="12"/>
  <c r="H973" i="12"/>
  <c r="J973" i="12" s="1"/>
  <c r="H989" i="12"/>
  <c r="J989" i="12" s="1"/>
  <c r="H992" i="12"/>
  <c r="J992" i="12" s="1"/>
  <c r="H1000" i="12"/>
  <c r="J1000" i="12" s="1"/>
  <c r="H1019" i="12"/>
  <c r="J1019" i="12" s="1"/>
  <c r="H1033" i="12"/>
  <c r="J1033" i="12" s="1"/>
  <c r="H1036" i="12"/>
  <c r="J1036" i="12" s="1"/>
  <c r="H1043" i="12"/>
  <c r="J1043" i="12" s="1"/>
  <c r="H1046" i="12"/>
  <c r="J1046" i="12" s="1"/>
  <c r="H1062" i="12"/>
  <c r="J1062" i="12" s="1"/>
  <c r="H1083" i="12"/>
  <c r="J1083" i="12" s="1"/>
  <c r="H1147" i="12"/>
  <c r="H1163" i="12"/>
  <c r="H1165" i="12"/>
  <c r="J1165" i="12" s="1"/>
  <c r="H1198" i="12"/>
  <c r="J1198" i="12" s="1"/>
  <c r="H1203" i="12"/>
  <c r="J1203" i="12" s="1"/>
  <c r="H1206" i="12"/>
  <c r="H1211" i="12"/>
  <c r="J1211" i="12" s="1"/>
  <c r="H1230" i="12"/>
  <c r="J1230" i="12" s="1"/>
  <c r="H495" i="12"/>
  <c r="J495" i="12" s="1"/>
  <c r="H508" i="12"/>
  <c r="H513" i="12"/>
  <c r="H516" i="12"/>
  <c r="J516" i="12" s="1"/>
  <c r="H522" i="12"/>
  <c r="J522" i="12" s="1"/>
  <c r="H533" i="12"/>
  <c r="H544" i="12"/>
  <c r="J544" i="12" s="1"/>
  <c r="H572" i="12"/>
  <c r="J572" i="12" s="1"/>
  <c r="H580" i="12"/>
  <c r="J580" i="12" s="1"/>
  <c r="H588" i="12"/>
  <c r="J588" i="12" s="1"/>
  <c r="H599" i="12"/>
  <c r="J599" i="12" s="1"/>
  <c r="H607" i="12"/>
  <c r="J607" i="12" s="1"/>
  <c r="H615" i="12"/>
  <c r="J615" i="12" s="1"/>
  <c r="H623" i="12"/>
  <c r="J623" i="12" s="1"/>
  <c r="H647" i="12"/>
  <c r="J647" i="12" s="1"/>
  <c r="H665" i="12"/>
  <c r="J665" i="12" s="1"/>
  <c r="H687" i="12"/>
  <c r="J687" i="12" s="1"/>
  <c r="H704" i="12"/>
  <c r="H717" i="12"/>
  <c r="J717" i="12" s="1"/>
  <c r="H729" i="12"/>
  <c r="H748" i="12"/>
  <c r="J748" i="12" s="1"/>
  <c r="H756" i="12"/>
  <c r="J756" i="12" s="1"/>
  <c r="H764" i="12"/>
  <c r="H772" i="12"/>
  <c r="H780" i="12"/>
  <c r="J780" i="12" s="1"/>
  <c r="H788" i="12"/>
  <c r="J788" i="12" s="1"/>
  <c r="H798" i="12"/>
  <c r="J798" i="12" s="1"/>
  <c r="H818" i="12"/>
  <c r="J818" i="12" s="1"/>
  <c r="H822" i="12"/>
  <c r="H835" i="12"/>
  <c r="H846" i="12"/>
  <c r="J846" i="12" s="1"/>
  <c r="H861" i="12"/>
  <c r="J861" i="12" s="1"/>
  <c r="H878" i="12"/>
  <c r="J878" i="12" s="1"/>
  <c r="H887" i="12"/>
  <c r="J887" i="12" s="1"/>
  <c r="H895" i="12"/>
  <c r="J895" i="12" s="1"/>
  <c r="H905" i="12"/>
  <c r="H920" i="12"/>
  <c r="J920" i="12" s="1"/>
  <c r="H931" i="12"/>
  <c r="J931" i="12" s="1"/>
  <c r="H962" i="12"/>
  <c r="J962" i="12" s="1"/>
  <c r="H967" i="12"/>
  <c r="J967" i="12" s="1"/>
  <c r="H978" i="12"/>
  <c r="J978" i="12" s="1"/>
  <c r="H981" i="12"/>
  <c r="H986" i="12"/>
  <c r="J986" i="12" s="1"/>
  <c r="H995" i="12"/>
  <c r="H1007" i="12"/>
  <c r="J1007" i="12" s="1"/>
  <c r="H1027" i="12"/>
  <c r="J1027" i="12" s="1"/>
  <c r="H1038" i="12"/>
  <c r="H1067" i="12"/>
  <c r="J1067" i="12" s="1"/>
  <c r="H1071" i="12"/>
  <c r="J1071" i="12" s="1"/>
  <c r="H1078" i="12"/>
  <c r="J1078" i="12" s="1"/>
  <c r="H1086" i="12"/>
  <c r="H1114" i="12"/>
  <c r="H1119" i="12"/>
  <c r="J1119" i="12" s="1"/>
  <c r="H1153" i="12"/>
  <c r="J1153" i="12" s="1"/>
  <c r="H1170" i="12"/>
  <c r="H1173" i="12"/>
  <c r="J1173" i="12" s="1"/>
  <c r="H550" i="12"/>
  <c r="J550" i="12" s="1"/>
  <c r="H561" i="12"/>
  <c r="J561" i="12" s="1"/>
  <c r="H653" i="12"/>
  <c r="J653" i="12" s="1"/>
  <c r="H726" i="12"/>
  <c r="J726" i="12" s="1"/>
  <c r="H754" i="12"/>
  <c r="J754" i="12" s="1"/>
  <c r="H770" i="12"/>
  <c r="J770" i="12" s="1"/>
  <c r="H786" i="12"/>
  <c r="H825" i="12"/>
  <c r="J825" i="12" s="1"/>
  <c r="H863" i="12"/>
  <c r="H880" i="12"/>
  <c r="J880" i="12" s="1"/>
  <c r="H976" i="12"/>
  <c r="J976" i="12" s="1"/>
  <c r="H1094" i="12"/>
  <c r="H1159" i="12"/>
  <c r="J1159" i="12" s="1"/>
  <c r="H1216" i="12"/>
  <c r="J1216" i="12" s="1"/>
  <c r="H1221" i="12"/>
  <c r="J1221" i="12" s="1"/>
  <c r="H1558" i="12"/>
  <c r="J1558" i="12" s="1"/>
  <c r="H538" i="12"/>
  <c r="J538" i="12" s="1"/>
  <c r="H596" i="12"/>
  <c r="H630" i="12"/>
  <c r="J630" i="12" s="1"/>
  <c r="H641" i="12"/>
  <c r="J641" i="12" s="1"/>
  <c r="H714" i="12"/>
  <c r="J714" i="12" s="1"/>
  <c r="H737" i="12"/>
  <c r="H753" i="12"/>
  <c r="J753" i="12" s="1"/>
  <c r="H761" i="12"/>
  <c r="J761" i="12" s="1"/>
  <c r="H769" i="12"/>
  <c r="J769" i="12" s="1"/>
  <c r="H777" i="12"/>
  <c r="J777" i="12" s="1"/>
  <c r="H785" i="12"/>
  <c r="H792" i="12"/>
  <c r="H806" i="12"/>
  <c r="H824" i="12"/>
  <c r="J824" i="12" s="1"/>
  <c r="H832" i="12"/>
  <c r="J832" i="12" s="1"/>
  <c r="H869" i="12"/>
  <c r="H896" i="12"/>
  <c r="J896" i="12" s="1"/>
  <c r="H903" i="12"/>
  <c r="J903" i="12" s="1"/>
  <c r="H939" i="12"/>
  <c r="H945" i="12"/>
  <c r="J945" i="12" s="1"/>
  <c r="H1010" i="12"/>
  <c r="H1035" i="12"/>
  <c r="J1035" i="12" s="1"/>
  <c r="H1045" i="12"/>
  <c r="H1065" i="12"/>
  <c r="J1064" i="12" s="1"/>
  <c r="H1068" i="12"/>
  <c r="J1068" i="12" s="1"/>
  <c r="H1076" i="12"/>
  <c r="J1076" i="12" s="1"/>
  <c r="H1079" i="12"/>
  <c r="H1087" i="12"/>
  <c r="H1093" i="12"/>
  <c r="H1107" i="12"/>
  <c r="H1129" i="12"/>
  <c r="H1138" i="12"/>
  <c r="J1138" i="12" s="1"/>
  <c r="H1143" i="12"/>
  <c r="J1143" i="12" s="1"/>
  <c r="H1150" i="12"/>
  <c r="H1161" i="12"/>
  <c r="J1161" i="12" s="1"/>
  <c r="H1167" i="12"/>
  <c r="J1167" i="12" s="1"/>
  <c r="H1178" i="12"/>
  <c r="H1181" i="12"/>
  <c r="J1181" i="12" s="1"/>
  <c r="H1188" i="12"/>
  <c r="J1188" i="12" s="1"/>
  <c r="H1202" i="12"/>
  <c r="J1202" i="12" s="1"/>
  <c r="H1256" i="12"/>
  <c r="J1256" i="12" s="1"/>
  <c r="H1472" i="12"/>
  <c r="H1537" i="12"/>
  <c r="J1537" i="12" s="1"/>
  <c r="H1581" i="12"/>
  <c r="J1581" i="12" s="1"/>
  <c r="H420" i="12"/>
  <c r="J420" i="12" s="1"/>
  <c r="H428" i="12"/>
  <c r="J428" i="12" s="1"/>
  <c r="H434" i="12"/>
  <c r="J434" i="12" s="1"/>
  <c r="H438" i="12"/>
  <c r="J438" i="12" s="1"/>
  <c r="H450" i="12"/>
  <c r="H480" i="12"/>
  <c r="J480" i="12" s="1"/>
  <c r="H512" i="12"/>
  <c r="H529" i="12"/>
  <c r="J529" i="12" s="1"/>
  <c r="H532" i="12"/>
  <c r="J532" i="12" s="1"/>
  <c r="H540" i="12"/>
  <c r="H558" i="12"/>
  <c r="J558" i="12" s="1"/>
  <c r="H569" i="12"/>
  <c r="H577" i="12"/>
  <c r="J577" i="12" s="1"/>
  <c r="H585" i="12"/>
  <c r="J585" i="12" s="1"/>
  <c r="H595" i="12"/>
  <c r="J595" i="12" s="1"/>
  <c r="H598" i="12"/>
  <c r="J598" i="12" s="1"/>
  <c r="H604" i="12"/>
  <c r="H612" i="12"/>
  <c r="J612" i="12" s="1"/>
  <c r="H621" i="12"/>
  <c r="J621" i="12" s="1"/>
  <c r="H661" i="12"/>
  <c r="J661" i="12" s="1"/>
  <c r="H672" i="12"/>
  <c r="J672" i="12" s="1"/>
  <c r="H683" i="12"/>
  <c r="J683" i="12" s="1"/>
  <c r="H696" i="12"/>
  <c r="J696" i="12" s="1"/>
  <c r="H700" i="12"/>
  <c r="J700" i="12" s="1"/>
  <c r="H723" i="12"/>
  <c r="H736" i="12"/>
  <c r="H742" i="12"/>
  <c r="J742" i="12" s="1"/>
  <c r="H750" i="12"/>
  <c r="H758" i="12"/>
  <c r="H766" i="12"/>
  <c r="J766" i="12" s="1"/>
  <c r="H774" i="12"/>
  <c r="J774" i="12" s="1"/>
  <c r="H782" i="12"/>
  <c r="J782" i="12" s="1"/>
  <c r="H790" i="12"/>
  <c r="H815" i="12"/>
  <c r="J815" i="12" s="1"/>
  <c r="H821" i="12"/>
  <c r="J821" i="12" s="1"/>
  <c r="H826" i="12"/>
  <c r="J826" i="12" s="1"/>
  <c r="H857" i="12"/>
  <c r="J857" i="12" s="1"/>
  <c r="H875" i="12"/>
  <c r="J875" i="12" s="1"/>
  <c r="H883" i="12"/>
  <c r="H927" i="12"/>
  <c r="J927" i="12" s="1"/>
  <c r="H958" i="12"/>
  <c r="J958" i="12" s="1"/>
  <c r="H974" i="12"/>
  <c r="H977" i="12"/>
  <c r="J977" i="12" s="1"/>
  <c r="H983" i="12"/>
  <c r="H993" i="12"/>
  <c r="J993" i="12" s="1"/>
  <c r="H1009" i="12"/>
  <c r="H1023" i="12"/>
  <c r="H1037" i="12"/>
  <c r="H1039" i="12"/>
  <c r="J1039" i="12" s="1"/>
  <c r="H1047" i="12"/>
  <c r="J1047" i="12" s="1"/>
  <c r="H1050" i="12"/>
  <c r="J1050" i="12" s="1"/>
  <c r="H1074" i="12"/>
  <c r="J1074" i="12" s="1"/>
  <c r="H1095" i="12"/>
  <c r="J1095" i="12" s="1"/>
  <c r="H1110" i="12"/>
  <c r="J1110" i="12" s="1"/>
  <c r="H1127" i="12"/>
  <c r="J1127" i="12" s="1"/>
  <c r="H1146" i="12"/>
  <c r="J1146" i="12" s="1"/>
  <c r="H1169" i="12"/>
  <c r="J1169" i="12" s="1"/>
  <c r="H1204" i="12"/>
  <c r="J1204" i="12" s="1"/>
  <c r="H1205" i="12"/>
  <c r="H1231" i="12"/>
  <c r="J1231" i="12" s="1"/>
  <c r="H1232" i="12"/>
  <c r="J1232" i="12" s="1"/>
  <c r="H1259" i="12"/>
  <c r="J1259" i="12" s="1"/>
  <c r="H1277" i="12"/>
  <c r="J1277" i="12" s="1"/>
  <c r="H1285" i="12"/>
  <c r="J1285" i="12" s="1"/>
  <c r="H1491" i="12"/>
  <c r="J1491" i="12" s="1"/>
  <c r="H417" i="12"/>
  <c r="J417" i="12" s="1"/>
  <c r="H422" i="12"/>
  <c r="H425" i="12"/>
  <c r="J425" i="12" s="1"/>
  <c r="H444" i="12"/>
  <c r="H459" i="12"/>
  <c r="J459" i="12" s="1"/>
  <c r="H465" i="12"/>
  <c r="J465" i="12" s="1"/>
  <c r="H490" i="12"/>
  <c r="J490" i="12" s="1"/>
  <c r="H509" i="12"/>
  <c r="J509" i="12" s="1"/>
  <c r="H527" i="12"/>
  <c r="J527" i="12" s="1"/>
  <c r="H537" i="12"/>
  <c r="J537" i="12" s="1"/>
  <c r="H546" i="12"/>
  <c r="J546" i="12" s="1"/>
  <c r="H557" i="12"/>
  <c r="J557" i="12" s="1"/>
  <c r="H568" i="12"/>
  <c r="H576" i="12"/>
  <c r="H584" i="12"/>
  <c r="J584" i="12" s="1"/>
  <c r="H603" i="12"/>
  <c r="H611" i="12"/>
  <c r="J611" i="12" s="1"/>
  <c r="H619" i="12"/>
  <c r="J619" i="12" s="1"/>
  <c r="H629" i="12"/>
  <c r="J629" i="12" s="1"/>
  <c r="H632" i="12"/>
  <c r="J632" i="12" s="1"/>
  <c r="H640" i="12"/>
  <c r="J640" i="12" s="1"/>
  <c r="H643" i="12"/>
  <c r="J643" i="12" s="1"/>
  <c r="H649" i="12"/>
  <c r="J649" i="12" s="1"/>
  <c r="H660" i="12"/>
  <c r="H663" i="12"/>
  <c r="J663" i="12" s="1"/>
  <c r="H674" i="12"/>
  <c r="H682" i="12"/>
  <c r="J682" i="12" s="1"/>
  <c r="H685" i="12"/>
  <c r="J685" i="12" s="1"/>
  <c r="H695" i="12"/>
  <c r="J695" i="12" s="1"/>
  <c r="H698" i="12"/>
  <c r="J698" i="12" s="1"/>
  <c r="H713" i="12"/>
  <c r="J713" i="12" s="1"/>
  <c r="H722" i="12"/>
  <c r="H808" i="12"/>
  <c r="J808" i="12" s="1"/>
  <c r="H814" i="12"/>
  <c r="H823" i="12"/>
  <c r="J823" i="12" s="1"/>
  <c r="H834" i="12"/>
  <c r="H845" i="12"/>
  <c r="J845" i="12" s="1"/>
  <c r="H859" i="12"/>
  <c r="J859" i="12" s="1"/>
  <c r="H862" i="12"/>
  <c r="H882" i="12"/>
  <c r="J882" i="12" s="1"/>
  <c r="H891" i="12"/>
  <c r="H901" i="12"/>
  <c r="J901" i="12" s="1"/>
  <c r="H904" i="12"/>
  <c r="H918" i="12"/>
  <c r="J918" i="12" s="1"/>
  <c r="H921" i="12"/>
  <c r="J921" i="12" s="1"/>
  <c r="H929" i="12"/>
  <c r="J929" i="12" s="1"/>
  <c r="H932" i="12"/>
  <c r="H943" i="12"/>
  <c r="J943" i="12" s="1"/>
  <c r="H946" i="12"/>
  <c r="H960" i="12"/>
  <c r="J960" i="12" s="1"/>
  <c r="H963" i="12"/>
  <c r="J963" i="12" s="1"/>
  <c r="H972" i="12"/>
  <c r="J972" i="12" s="1"/>
  <c r="H991" i="12"/>
  <c r="J991" i="12" s="1"/>
  <c r="H999" i="12"/>
  <c r="J999" i="12" s="1"/>
  <c r="H1011" i="12"/>
  <c r="H1053" i="12"/>
  <c r="J1053" i="12" s="1"/>
  <c r="H1061" i="12"/>
  <c r="J1061" i="12" s="1"/>
  <c r="H1082" i="12"/>
  <c r="J1082" i="12" s="1"/>
  <c r="H1092" i="12"/>
  <c r="J1092" i="12" s="1"/>
  <c r="H1126" i="12"/>
  <c r="J1126" i="12" s="1"/>
  <c r="H1217" i="12"/>
  <c r="J1217" i="12" s="1"/>
  <c r="H1258" i="12"/>
  <c r="J1258" i="12" s="1"/>
  <c r="H1266" i="12"/>
  <c r="J1266" i="12" s="1"/>
  <c r="H1371" i="12"/>
  <c r="J1371" i="12" s="1"/>
  <c r="H1488" i="12"/>
  <c r="J1488" i="12" s="1"/>
  <c r="H1570" i="12"/>
  <c r="J1570" i="12" s="1"/>
  <c r="H1735" i="12"/>
  <c r="J1735" i="12" s="1"/>
  <c r="H504" i="12"/>
  <c r="J504" i="12" s="1"/>
  <c r="H507" i="12"/>
  <c r="J507" i="12" s="1"/>
  <c r="H517" i="12"/>
  <c r="J517" i="12" s="1"/>
  <c r="H520" i="12"/>
  <c r="H535" i="12"/>
  <c r="J535" i="12" s="1"/>
  <c r="H545" i="12"/>
  <c r="J545" i="12" s="1"/>
  <c r="H548" i="12"/>
  <c r="J548" i="12" s="1"/>
  <c r="H578" i="12"/>
  <c r="J578" i="12" s="1"/>
  <c r="H586" i="12"/>
  <c r="J586" i="12" s="1"/>
  <c r="H592" i="12"/>
  <c r="J592" i="12" s="1"/>
  <c r="H605" i="12"/>
  <c r="J605" i="12" s="1"/>
  <c r="H613" i="12"/>
  <c r="J613" i="12" s="1"/>
  <c r="H626" i="12"/>
  <c r="J626" i="12" s="1"/>
  <c r="H648" i="12"/>
  <c r="J648" i="12" s="1"/>
  <c r="H651" i="12"/>
  <c r="J651" i="12" s="1"/>
  <c r="H669" i="12"/>
  <c r="J669" i="12" s="1"/>
  <c r="H691" i="12"/>
  <c r="J691" i="12" s="1"/>
  <c r="H705" i="12"/>
  <c r="J705" i="12" s="1"/>
  <c r="H707" i="12"/>
  <c r="J707" i="12" s="1"/>
  <c r="H733" i="12"/>
  <c r="J733" i="12" s="1"/>
  <c r="H796" i="12"/>
  <c r="J796" i="12" s="1"/>
  <c r="H816" i="12"/>
  <c r="J816" i="12" s="1"/>
  <c r="H819" i="12"/>
  <c r="J819" i="12" s="1"/>
  <c r="H829" i="12"/>
  <c r="J829" i="12" s="1"/>
  <c r="H836" i="12"/>
  <c r="J836" i="12" s="1"/>
  <c r="H839" i="12"/>
  <c r="J839" i="12" s="1"/>
  <c r="H847" i="12"/>
  <c r="J847" i="12" s="1"/>
  <c r="H850" i="12"/>
  <c r="J850" i="12" s="1"/>
  <c r="H865" i="12"/>
  <c r="J865" i="12" s="1"/>
  <c r="H876" i="12"/>
  <c r="H884" i="12"/>
  <c r="J884" i="12" s="1"/>
  <c r="H890" i="12"/>
  <c r="H899" i="12"/>
  <c r="J899" i="12" s="1"/>
  <c r="H906" i="12"/>
  <c r="J906" i="12" s="1"/>
  <c r="H924" i="12"/>
  <c r="J924" i="12" s="1"/>
  <c r="H935" i="12"/>
  <c r="J935" i="12" s="1"/>
  <c r="H941" i="12"/>
  <c r="J941" i="12" s="1"/>
  <c r="H984" i="12"/>
  <c r="J984" i="12" s="1"/>
  <c r="H998" i="12"/>
  <c r="J998" i="12" s="1"/>
  <c r="H1016" i="12"/>
  <c r="H1031" i="12"/>
  <c r="H1041" i="12"/>
  <c r="J1041" i="12" s="1"/>
  <c r="H1060" i="12"/>
  <c r="H1072" i="12"/>
  <c r="J1072" i="12" s="1"/>
  <c r="H1075" i="12"/>
  <c r="J1075" i="12" s="1"/>
  <c r="H1081" i="12"/>
  <c r="J1081" i="12" s="1"/>
  <c r="H1090" i="12"/>
  <c r="J1090" i="12" s="1"/>
  <c r="H1098" i="12"/>
  <c r="J1098" i="12" s="1"/>
  <c r="H1120" i="12"/>
  <c r="J1120" i="12" s="1"/>
  <c r="H1128" i="12"/>
  <c r="H1174" i="12"/>
  <c r="J1174" i="12" s="1"/>
  <c r="H1177" i="12"/>
  <c r="H1187" i="12"/>
  <c r="J1187" i="12" s="1"/>
  <c r="H1225" i="12"/>
  <c r="J1225" i="12" s="1"/>
  <c r="H1241" i="12"/>
  <c r="H1321" i="12"/>
  <c r="J1321" i="12" s="1"/>
  <c r="H1507" i="12"/>
  <c r="J1507" i="12" s="1"/>
  <c r="H1596" i="12"/>
  <c r="J1596" i="12" s="1"/>
  <c r="H1210" i="12"/>
  <c r="H1226" i="12"/>
  <c r="H1243" i="12"/>
  <c r="J1243" i="12" s="1"/>
  <c r="H1254" i="12"/>
  <c r="H1257" i="12"/>
  <c r="J1257" i="12" s="1"/>
  <c r="H1274" i="12"/>
  <c r="J1274" i="12" s="1"/>
  <c r="H1275" i="12"/>
  <c r="H1283" i="12"/>
  <c r="H1292" i="12"/>
  <c r="J1292" i="12" s="1"/>
  <c r="H1295" i="12"/>
  <c r="J1295" i="12" s="1"/>
  <c r="H1300" i="12"/>
  <c r="J1300" i="12" s="1"/>
  <c r="H1309" i="12"/>
  <c r="J1309" i="12" s="1"/>
  <c r="H1326" i="12"/>
  <c r="J1326" i="12" s="1"/>
  <c r="H1331" i="12"/>
  <c r="H1334" i="12"/>
  <c r="J1334" i="12" s="1"/>
  <c r="H1363" i="12"/>
  <c r="J1363" i="12" s="1"/>
  <c r="H1373" i="12"/>
  <c r="H1376" i="12"/>
  <c r="H1379" i="12"/>
  <c r="J1379" i="12" s="1"/>
  <c r="H1393" i="12"/>
  <c r="J1393" i="12" s="1"/>
  <c r="H1396" i="12"/>
  <c r="J1396" i="12" s="1"/>
  <c r="H1404" i="12"/>
  <c r="J1404" i="12" s="1"/>
  <c r="H1406" i="12"/>
  <c r="J1406" i="12" s="1"/>
  <c r="H1421" i="12"/>
  <c r="J1421" i="12" s="1"/>
  <c r="H1430" i="12"/>
  <c r="H1433" i="12"/>
  <c r="J1433" i="12" s="1"/>
  <c r="H1444" i="12"/>
  <c r="H1458" i="12"/>
  <c r="H1474" i="12"/>
  <c r="J1474" i="12" s="1"/>
  <c r="H1490" i="12"/>
  <c r="J1490" i="12" s="1"/>
  <c r="H1506" i="12"/>
  <c r="J1506" i="12" s="1"/>
  <c r="H1522" i="12"/>
  <c r="J1522" i="12" s="1"/>
  <c r="H1539" i="12"/>
  <c r="J1539" i="12" s="1"/>
  <c r="H1560" i="12"/>
  <c r="J1560" i="12" s="1"/>
  <c r="H1569" i="12"/>
  <c r="H1580" i="12"/>
  <c r="J1580" i="12" s="1"/>
  <c r="H1586" i="12"/>
  <c r="J1586" i="12" s="1"/>
  <c r="H1598" i="12"/>
  <c r="H1606" i="12"/>
  <c r="J1606" i="12" s="1"/>
  <c r="H1612" i="12"/>
  <c r="J1612" i="12" s="1"/>
  <c r="H1707" i="12"/>
  <c r="J1707" i="12" s="1"/>
  <c r="H1720" i="12"/>
  <c r="J1720" i="12" s="1"/>
  <c r="H1723" i="12"/>
  <c r="H1726" i="12"/>
  <c r="J1726" i="12" s="1"/>
  <c r="H1737" i="12"/>
  <c r="H1745" i="12"/>
  <c r="H1753" i="12"/>
  <c r="J1753" i="12" s="1"/>
  <c r="H1761" i="12"/>
  <c r="J1761" i="12" s="1"/>
  <c r="H1776" i="12"/>
  <c r="J1776" i="12" s="1"/>
  <c r="H1784" i="12"/>
  <c r="J1784" i="12" s="1"/>
  <c r="H1798" i="12"/>
  <c r="J1798" i="12" s="1"/>
  <c r="H1803" i="12"/>
  <c r="J1803" i="12" s="1"/>
  <c r="H1917" i="12"/>
  <c r="J1917" i="12" s="1"/>
  <c r="H1941" i="12"/>
  <c r="H2308" i="12"/>
  <c r="J2308" i="12" s="1"/>
  <c r="H2316" i="12"/>
  <c r="J2316" i="12" s="1"/>
  <c r="H1097" i="12"/>
  <c r="J1097" i="12" s="1"/>
  <c r="H1106" i="12"/>
  <c r="J1106" i="12" s="1"/>
  <c r="H1118" i="12"/>
  <c r="J1118" i="12" s="1"/>
  <c r="H1125" i="12"/>
  <c r="J1125" i="12" s="1"/>
  <c r="H1133" i="12"/>
  <c r="J1133" i="12" s="1"/>
  <c r="H1136" i="12"/>
  <c r="H1154" i="12"/>
  <c r="J1154" i="12" s="1"/>
  <c r="H1157" i="12"/>
  <c r="H1175" i="12"/>
  <c r="J1175" i="12" s="1"/>
  <c r="H1185" i="12"/>
  <c r="J1185" i="12" s="1"/>
  <c r="H1196" i="12"/>
  <c r="J1196" i="12" s="1"/>
  <c r="H1229" i="12"/>
  <c r="J1229" i="12" s="1"/>
  <c r="H1234" i="12"/>
  <c r="H1237" i="12"/>
  <c r="J1237" i="12" s="1"/>
  <c r="H1245" i="12"/>
  <c r="J1245" i="12" s="1"/>
  <c r="H1290" i="12"/>
  <c r="H1297" i="12"/>
  <c r="H1298" i="12"/>
  <c r="J1298" i="12" s="1"/>
  <c r="H1303" i="12"/>
  <c r="H1308" i="12"/>
  <c r="J1308" i="12" s="1"/>
  <c r="H1311" i="12"/>
  <c r="H1328" i="12"/>
  <c r="J1328" i="12" s="1"/>
  <c r="H1340" i="12"/>
  <c r="J1340" i="12" s="1"/>
  <c r="H1351" i="12"/>
  <c r="J1351" i="12" s="1"/>
  <c r="H1362" i="12"/>
  <c r="J1362" i="12" s="1"/>
  <c r="H1365" i="12"/>
  <c r="J1365" i="12" s="1"/>
  <c r="H1381" i="12"/>
  <c r="J1381" i="12" s="1"/>
  <c r="H1384" i="12"/>
  <c r="J1384" i="12" s="1"/>
  <c r="H1399" i="12"/>
  <c r="J1399" i="12" s="1"/>
  <c r="H1409" i="12"/>
  <c r="H1425" i="12"/>
  <c r="J1425" i="12" s="1"/>
  <c r="H1446" i="12"/>
  <c r="J1446" i="12" s="1"/>
  <c r="H1449" i="12"/>
  <c r="J1449" i="12" s="1"/>
  <c r="H1456" i="12"/>
  <c r="J1456" i="12" s="1"/>
  <c r="H1461" i="12"/>
  <c r="J1461" i="12" s="1"/>
  <c r="H1477" i="12"/>
  <c r="J1477" i="12" s="1"/>
  <c r="H1493" i="12"/>
  <c r="H1509" i="12"/>
  <c r="J1509" i="12" s="1"/>
  <c r="H1525" i="12"/>
  <c r="J1525" i="12" s="1"/>
  <c r="H1542" i="12"/>
  <c r="H1553" i="12"/>
  <c r="J1553" i="12" s="1"/>
  <c r="H1583" i="12"/>
  <c r="H1600" i="12"/>
  <c r="J1600" i="12" s="1"/>
  <c r="H1623" i="12"/>
  <c r="J1623" i="12" s="1"/>
  <c r="H1626" i="12"/>
  <c r="H1632" i="12"/>
  <c r="H1642" i="12"/>
  <c r="J1642" i="12" s="1"/>
  <c r="H1650" i="12"/>
  <c r="J1650" i="12" s="1"/>
  <c r="H1660" i="12"/>
  <c r="H1668" i="12"/>
  <c r="J1668" i="12" s="1"/>
  <c r="H1677" i="12"/>
  <c r="J1677" i="12" s="1"/>
  <c r="H1679" i="12"/>
  <c r="J1679" i="12" s="1"/>
  <c r="H1710" i="12"/>
  <c r="J1710" i="12" s="1"/>
  <c r="H1731" i="12"/>
  <c r="H1922" i="12"/>
  <c r="J1922" i="12" s="1"/>
  <c r="H2073" i="12"/>
  <c r="H2401" i="12"/>
  <c r="J2401" i="12" s="1"/>
  <c r="H2409" i="12"/>
  <c r="H2502" i="12"/>
  <c r="J2502" i="12" s="1"/>
  <c r="H1214" i="12"/>
  <c r="J1214" i="12" s="1"/>
  <c r="H1222" i="12"/>
  <c r="J1222" i="12" s="1"/>
  <c r="H1253" i="12"/>
  <c r="J1253" i="12" s="1"/>
  <c r="H1273" i="12"/>
  <c r="J1273" i="12" s="1"/>
  <c r="H1276" i="12"/>
  <c r="J1276" i="12" s="1"/>
  <c r="H1281" i="12"/>
  <c r="J1281" i="12" s="1"/>
  <c r="H1284" i="12"/>
  <c r="J1284" i="12" s="1"/>
  <c r="H1289" i="12"/>
  <c r="H1322" i="12"/>
  <c r="J1322" i="12" s="1"/>
  <c r="H1359" i="12"/>
  <c r="J1359" i="12" s="1"/>
  <c r="H1369" i="12"/>
  <c r="J1369" i="12" s="1"/>
  <c r="H1372" i="12"/>
  <c r="J1372" i="12" s="1"/>
  <c r="H1392" i="12"/>
  <c r="J1392" i="12" s="1"/>
  <c r="H1417" i="12"/>
  <c r="J1417" i="12" s="1"/>
  <c r="H1440" i="12"/>
  <c r="J1440" i="12" s="1"/>
  <c r="H1457" i="12"/>
  <c r="H1473" i="12"/>
  <c r="J1473" i="12" s="1"/>
  <c r="H1489" i="12"/>
  <c r="J1489" i="12" s="1"/>
  <c r="H1505" i="12"/>
  <c r="J1505" i="12" s="1"/>
  <c r="H1521" i="12"/>
  <c r="H1538" i="12"/>
  <c r="J1538" i="12" s="1"/>
  <c r="H1579" i="12"/>
  <c r="J1579" i="12" s="1"/>
  <c r="H1608" i="12"/>
  <c r="J1608" i="12" s="1"/>
  <c r="H1631" i="12"/>
  <c r="J1631" i="12" s="1"/>
  <c r="H1703" i="12"/>
  <c r="J1703" i="12" s="1"/>
  <c r="H1706" i="12"/>
  <c r="J1706" i="12" s="1"/>
  <c r="H1714" i="12"/>
  <c r="H1716" i="12"/>
  <c r="H1719" i="12"/>
  <c r="J1719" i="12" s="1"/>
  <c r="H1279" i="12"/>
  <c r="J1279" i="12" s="1"/>
  <c r="H1286" i="12"/>
  <c r="J1286" i="12" s="1"/>
  <c r="H1287" i="12"/>
  <c r="J1287" i="12" s="1"/>
  <c r="H1291" i="12"/>
  <c r="J1291" i="12" s="1"/>
  <c r="H1296" i="12"/>
  <c r="H1299" i="12"/>
  <c r="J1299" i="12" s="1"/>
  <c r="H1307" i="12"/>
  <c r="J1307" i="12" s="1"/>
  <c r="H1327" i="12"/>
  <c r="J1327" i="12" s="1"/>
  <c r="H1361" i="12"/>
  <c r="J1361" i="12" s="1"/>
  <c r="H1380" i="12"/>
  <c r="J1380" i="12" s="1"/>
  <c r="H1395" i="12"/>
  <c r="H1422" i="12"/>
  <c r="H1424" i="12"/>
  <c r="H1434" i="12"/>
  <c r="H1445" i="12"/>
  <c r="J1445" i="12" s="1"/>
  <c r="H1535" i="12"/>
  <c r="J1535" i="12" s="1"/>
  <c r="H1552" i="12"/>
  <c r="J1552" i="12" s="1"/>
  <c r="H1619" i="12"/>
  <c r="J1619" i="12" s="1"/>
  <c r="H1622" i="12"/>
  <c r="J1622" i="12" s="1"/>
  <c r="H1628" i="12"/>
  <c r="J1628" i="12" s="1"/>
  <c r="H1673" i="12"/>
  <c r="J1673" i="12" s="1"/>
  <c r="H1678" i="12"/>
  <c r="J1678" i="12" s="1"/>
  <c r="H1689" i="12"/>
  <c r="H1697" i="12"/>
  <c r="J1697" i="12" s="1"/>
  <c r="H1711" i="12"/>
  <c r="J1711" i="12" s="1"/>
  <c r="H1728" i="12"/>
  <c r="J1728" i="12" s="1"/>
  <c r="H1730" i="12"/>
  <c r="H1749" i="12"/>
  <c r="J1749" i="12" s="1"/>
  <c r="H1757" i="12"/>
  <c r="J1757" i="12" s="1"/>
  <c r="H1765" i="12"/>
  <c r="H1772" i="12"/>
  <c r="H1780" i="12"/>
  <c r="H1807" i="12"/>
  <c r="H1815" i="12"/>
  <c r="H1823" i="12"/>
  <c r="J1823" i="12" s="1"/>
  <c r="H1831" i="12"/>
  <c r="J1831" i="12" s="1"/>
  <c r="H1839" i="12"/>
  <c r="J1839" i="12" s="1"/>
  <c r="H1847" i="12"/>
  <c r="J1847" i="12" s="1"/>
  <c r="H1855" i="12"/>
  <c r="J1855" i="12" s="1"/>
  <c r="H1863" i="12"/>
  <c r="H1871" i="12"/>
  <c r="H1879" i="12"/>
  <c r="J1879" i="12" s="1"/>
  <c r="H1890" i="12"/>
  <c r="J1890" i="12" s="1"/>
  <c r="H1898" i="12"/>
  <c r="J1898" i="12" s="1"/>
  <c r="H1906" i="12"/>
  <c r="H1914" i="12"/>
  <c r="J1914" i="12" s="1"/>
  <c r="H1950" i="12"/>
  <c r="J1950" i="12" s="1"/>
  <c r="H2001" i="12"/>
  <c r="J2001" i="12" s="1"/>
  <c r="H2387" i="12"/>
  <c r="J2387" i="12" s="1"/>
  <c r="H1294" i="12"/>
  <c r="J1294" i="12" s="1"/>
  <c r="H1301" i="12"/>
  <c r="J1301" i="12" s="1"/>
  <c r="H1304" i="12"/>
  <c r="H1335" i="12"/>
  <c r="J1335" i="12" s="1"/>
  <c r="H1338" i="12"/>
  <c r="H1349" i="12"/>
  <c r="J1349" i="12" s="1"/>
  <c r="H1383" i="12"/>
  <c r="J1383" i="12" s="1"/>
  <c r="H1397" i="12"/>
  <c r="J1397" i="12" s="1"/>
  <c r="H1400" i="12"/>
  <c r="J1400" i="12" s="1"/>
  <c r="H1407" i="12"/>
  <c r="J1407" i="12" s="1"/>
  <c r="H1410" i="12"/>
  <c r="J1410" i="12" s="1"/>
  <c r="H1431" i="12"/>
  <c r="J1431" i="12" s="1"/>
  <c r="H1448" i="12"/>
  <c r="J1448" i="12" s="1"/>
  <c r="H1469" i="12"/>
  <c r="J1469" i="12" s="1"/>
  <c r="H1485" i="12"/>
  <c r="H1501" i="12"/>
  <c r="J1501" i="12" s="1"/>
  <c r="H1517" i="12"/>
  <c r="J1517" i="12" s="1"/>
  <c r="H1561" i="12"/>
  <c r="J1561" i="12" s="1"/>
  <c r="H1567" i="12"/>
  <c r="J1567" i="12" s="1"/>
  <c r="H1573" i="12"/>
  <c r="J1573" i="12" s="1"/>
  <c r="H1587" i="12"/>
  <c r="J1587" i="12" s="1"/>
  <c r="H1590" i="12"/>
  <c r="H1607" i="12"/>
  <c r="J1607" i="12" s="1"/>
  <c r="H1610" i="12"/>
  <c r="J1610" i="12" s="1"/>
  <c r="H1616" i="12"/>
  <c r="J1616" i="12" s="1"/>
  <c r="H1633" i="12"/>
  <c r="J1633" i="12" s="1"/>
  <c r="H1672" i="12"/>
  <c r="J1672" i="12" s="1"/>
  <c r="H1675" i="12"/>
  <c r="J1675" i="12" s="1"/>
  <c r="H1727" i="12"/>
  <c r="J1727" i="12" s="1"/>
  <c r="H1741" i="12"/>
  <c r="J1741" i="12" s="1"/>
  <c r="H1774" i="12"/>
  <c r="J1774" i="12" s="1"/>
  <c r="H1777" i="12"/>
  <c r="J1777" i="12" s="1"/>
  <c r="H1782" i="12"/>
  <c r="J1782" i="12" s="1"/>
  <c r="H1785" i="12"/>
  <c r="J1785" i="12" s="1"/>
  <c r="H1947" i="12"/>
  <c r="J1947" i="12" s="1"/>
  <c r="H2061" i="12"/>
  <c r="H2064" i="12"/>
  <c r="J2064" i="12" s="1"/>
  <c r="H2098" i="12"/>
  <c r="J2098" i="12" s="1"/>
  <c r="H1236" i="12"/>
  <c r="J1236" i="12" s="1"/>
  <c r="H1249" i="12"/>
  <c r="J1249" i="12" s="1"/>
  <c r="H1312" i="12"/>
  <c r="J1312" i="12" s="1"/>
  <c r="H1315" i="12"/>
  <c r="J1315" i="12" s="1"/>
  <c r="H1318" i="12"/>
  <c r="J1318" i="12" s="1"/>
  <c r="H1344" i="12"/>
  <c r="J1344" i="12" s="1"/>
  <c r="H1355" i="12"/>
  <c r="J1355" i="12" s="1"/>
  <c r="H1366" i="12"/>
  <c r="J1366" i="12" s="1"/>
  <c r="H1388" i="12"/>
  <c r="H1405" i="12"/>
  <c r="H1413" i="12"/>
  <c r="J1413" i="12" s="1"/>
  <c r="H1436" i="12"/>
  <c r="H1453" i="12"/>
  <c r="J1453" i="12" s="1"/>
  <c r="H1564" i="12"/>
  <c r="H1604" i="12"/>
  <c r="H1627" i="12"/>
  <c r="J1627" i="12" s="1"/>
  <c r="H1630" i="12"/>
  <c r="J1630" i="12" s="1"/>
  <c r="H1680" i="12"/>
  <c r="J1680" i="12" s="1"/>
  <c r="H1683" i="12"/>
  <c r="H1713" i="12"/>
  <c r="J1713" i="12" s="1"/>
  <c r="H1732" i="12"/>
  <c r="J1732" i="12" s="1"/>
  <c r="H1746" i="12"/>
  <c r="J1746" i="12" s="1"/>
  <c r="H1754" i="12"/>
  <c r="J1754" i="12" s="1"/>
  <c r="H1762" i="12"/>
  <c r="J1762" i="12" s="1"/>
  <c r="H1779" i="12"/>
  <c r="H1966" i="12"/>
  <c r="J1966" i="12" s="1"/>
  <c r="H1974" i="12"/>
  <c r="J1974" i="12" s="1"/>
  <c r="H1982" i="12"/>
  <c r="H1990" i="12"/>
  <c r="H1998" i="12"/>
  <c r="J1998" i="12" s="1"/>
  <c r="H2084" i="12"/>
  <c r="J2084" i="12" s="1"/>
  <c r="H2092" i="12"/>
  <c r="J2092" i="12" s="1"/>
  <c r="H2335" i="12"/>
  <c r="J2335" i="12" s="1"/>
  <c r="H2343" i="12"/>
  <c r="J2343" i="12" s="1"/>
  <c r="H2351" i="12"/>
  <c r="J2351" i="12" s="1"/>
  <c r="H2359" i="12"/>
  <c r="J2359" i="12" s="1"/>
  <c r="H2367" i="12"/>
  <c r="J2367" i="12" s="1"/>
  <c r="H2370" i="12"/>
  <c r="J2370" i="12" s="1"/>
  <c r="H2373" i="12"/>
  <c r="J2373" i="12" s="1"/>
  <c r="H2376" i="12"/>
  <c r="J2376" i="12" s="1"/>
  <c r="H2423" i="12"/>
  <c r="H2472" i="12"/>
  <c r="J2472" i="12" s="1"/>
  <c r="H2514" i="12"/>
  <c r="H1787" i="12"/>
  <c r="H1789" i="12"/>
  <c r="H1806" i="12"/>
  <c r="J1806" i="12" s="1"/>
  <c r="H1814" i="12"/>
  <c r="H1822" i="12"/>
  <c r="J1822" i="12" s="1"/>
  <c r="H1830" i="12"/>
  <c r="J1830" i="12" s="1"/>
  <c r="H1838" i="12"/>
  <c r="J1838" i="12" s="1"/>
  <c r="H1846" i="12"/>
  <c r="J1846" i="12" s="1"/>
  <c r="H1854" i="12"/>
  <c r="J1854" i="12" s="1"/>
  <c r="H1862" i="12"/>
  <c r="J1862" i="12" s="1"/>
  <c r="H1870" i="12"/>
  <c r="H1878" i="12"/>
  <c r="H1885" i="12"/>
  <c r="H1924" i="12"/>
  <c r="J1924" i="12" s="1"/>
  <c r="H1927" i="12"/>
  <c r="H1938" i="12"/>
  <c r="J1938" i="12" s="1"/>
  <c r="H1949" i="12"/>
  <c r="J1949" i="12" s="1"/>
  <c r="H1965" i="12"/>
  <c r="J1965" i="12" s="1"/>
  <c r="H2000" i="12"/>
  <c r="H2003" i="12"/>
  <c r="H2034" i="12"/>
  <c r="J2034" i="12" s="1"/>
  <c r="H2040" i="12"/>
  <c r="J2040" i="12" s="1"/>
  <c r="H2042" i="12"/>
  <c r="J2042" i="12" s="1"/>
  <c r="H2058" i="12"/>
  <c r="J2058" i="12" s="1"/>
  <c r="H2063" i="12"/>
  <c r="J2063" i="12" s="1"/>
  <c r="H2066" i="12"/>
  <c r="J2066" i="12" s="1"/>
  <c r="H2095" i="12"/>
  <c r="H2106" i="12"/>
  <c r="J2106" i="12" s="1"/>
  <c r="H2141" i="12"/>
  <c r="J2141" i="12" s="1"/>
  <c r="H2149" i="12"/>
  <c r="J2149" i="12" s="1"/>
  <c r="H2161" i="12"/>
  <c r="J2161" i="12" s="1"/>
  <c r="H2166" i="12"/>
  <c r="J2166" i="12" s="1"/>
  <c r="H2174" i="12"/>
  <c r="J2174" i="12" s="1"/>
  <c r="H2182" i="12"/>
  <c r="J2182" i="12" s="1"/>
  <c r="H2190" i="12"/>
  <c r="J2190" i="12" s="1"/>
  <c r="H2214" i="12"/>
  <c r="H2271" i="12"/>
  <c r="H2273" i="12"/>
  <c r="J2273" i="12" s="1"/>
  <c r="H2291" i="12"/>
  <c r="H2294" i="12"/>
  <c r="J2294" i="12" s="1"/>
  <c r="H2305" i="12"/>
  <c r="H2310" i="12"/>
  <c r="J2310" i="12" s="1"/>
  <c r="H2313" i="12"/>
  <c r="J2313" i="12" s="1"/>
  <c r="H2318" i="12"/>
  <c r="H2321" i="12"/>
  <c r="J2321" i="12" s="1"/>
  <c r="H2332" i="12"/>
  <c r="H2337" i="12"/>
  <c r="J2337" i="12" s="1"/>
  <c r="H2345" i="12"/>
  <c r="J2345" i="12" s="1"/>
  <c r="H2353" i="12"/>
  <c r="H2361" i="12"/>
  <c r="H2364" i="12"/>
  <c r="J2364" i="12" s="1"/>
  <c r="H2375" i="12"/>
  <c r="H2378" i="12"/>
  <c r="J2378" i="12" s="1"/>
  <c r="H2389" i="12"/>
  <c r="H2400" i="12"/>
  <c r="J2400" i="12" s="1"/>
  <c r="H2408" i="12"/>
  <c r="J2408" i="12" s="1"/>
  <c r="H2416" i="12"/>
  <c r="H2427" i="12"/>
  <c r="J2427" i="12" s="1"/>
  <c r="H2435" i="12"/>
  <c r="J2435" i="12" s="1"/>
  <c r="H2443" i="12"/>
  <c r="J2443" i="12" s="1"/>
  <c r="H2494" i="12"/>
  <c r="J2494" i="12" s="1"/>
  <c r="H2497" i="12"/>
  <c r="J2497" i="12" s="1"/>
  <c r="H2505" i="12"/>
  <c r="J2505" i="12" s="1"/>
  <c r="H2516" i="12"/>
  <c r="J2516" i="12" s="1"/>
  <c r="H1794" i="12"/>
  <c r="H1796" i="12"/>
  <c r="J1796" i="12" s="1"/>
  <c r="H1892" i="12"/>
  <c r="H1900" i="12"/>
  <c r="J1900" i="12" s="1"/>
  <c r="H1908" i="12"/>
  <c r="J1908" i="12" s="1"/>
  <c r="H1929" i="12"/>
  <c r="J1929" i="12" s="1"/>
  <c r="H1940" i="12"/>
  <c r="H1943" i="12"/>
  <c r="J1943" i="12" s="1"/>
  <c r="H1952" i="12"/>
  <c r="J1952" i="12" s="1"/>
  <c r="H1968" i="12"/>
  <c r="J1968" i="12" s="1"/>
  <c r="H1976" i="12"/>
  <c r="H1984" i="12"/>
  <c r="J1984" i="12" s="1"/>
  <c r="H1992" i="12"/>
  <c r="J1992" i="12" s="1"/>
  <c r="H2026" i="12"/>
  <c r="J2026" i="12" s="1"/>
  <c r="H2039" i="12"/>
  <c r="H2047" i="12"/>
  <c r="J2047" i="12" s="1"/>
  <c r="H2052" i="12"/>
  <c r="H2060" i="12"/>
  <c r="H2072" i="12"/>
  <c r="J2072" i="12" s="1"/>
  <c r="H2083" i="12"/>
  <c r="J2083" i="12" s="1"/>
  <c r="H2094" i="12"/>
  <c r="H2097" i="12"/>
  <c r="J2097" i="12" s="1"/>
  <c r="H2105" i="12"/>
  <c r="J2105" i="12" s="1"/>
  <c r="H2113" i="12"/>
  <c r="J2113" i="12" s="1"/>
  <c r="H2121" i="12"/>
  <c r="J2121" i="12" s="1"/>
  <c r="H2129" i="12"/>
  <c r="H2136" i="12"/>
  <c r="H2138" i="12"/>
  <c r="J2138" i="12" s="1"/>
  <c r="H2146" i="12"/>
  <c r="J2146" i="12" s="1"/>
  <c r="H2168" i="12"/>
  <c r="J2168" i="12" s="1"/>
  <c r="H2176" i="12"/>
  <c r="J2176" i="12" s="1"/>
  <c r="H2184" i="12"/>
  <c r="J2184" i="12" s="1"/>
  <c r="H2192" i="12"/>
  <c r="H2200" i="12"/>
  <c r="J2200" i="12" s="1"/>
  <c r="H2203" i="12"/>
  <c r="J2203" i="12" s="1"/>
  <c r="H2208" i="12"/>
  <c r="J2208" i="12" s="1"/>
  <c r="H2216" i="12"/>
  <c r="J2216" i="12" s="1"/>
  <c r="H2224" i="12"/>
  <c r="J2224" i="12" s="1"/>
  <c r="H2232" i="12"/>
  <c r="J2232" i="12" s="1"/>
  <c r="H2240" i="12"/>
  <c r="J2240" i="12" s="1"/>
  <c r="H2248" i="12"/>
  <c r="H2256" i="12"/>
  <c r="J2256" i="12" s="1"/>
  <c r="H2259" i="12"/>
  <c r="J2259" i="12" s="1"/>
  <c r="H2264" i="12"/>
  <c r="J2264" i="12" s="1"/>
  <c r="H2267" i="12"/>
  <c r="H2278" i="12"/>
  <c r="J2278" i="12" s="1"/>
  <c r="H2288" i="12"/>
  <c r="J2288" i="12" s="1"/>
  <c r="H2296" i="12"/>
  <c r="J2296" i="12" s="1"/>
  <c r="H2307" i="12"/>
  <c r="J2307" i="12" s="1"/>
  <c r="H2315" i="12"/>
  <c r="J2315" i="12" s="1"/>
  <c r="H2323" i="12"/>
  <c r="J2323" i="12" s="1"/>
  <c r="H2342" i="12"/>
  <c r="J2342" i="12" s="1"/>
  <c r="H2350" i="12"/>
  <c r="J2350" i="12" s="1"/>
  <c r="H2358" i="12"/>
  <c r="J2358" i="12" s="1"/>
  <c r="H2366" i="12"/>
  <c r="J2366" i="12" s="1"/>
  <c r="H2384" i="12"/>
  <c r="J2384" i="12" s="1"/>
  <c r="H2395" i="12"/>
  <c r="H2422" i="12"/>
  <c r="J2422" i="12" s="1"/>
  <c r="H2432" i="12"/>
  <c r="J2432" i="12" s="1"/>
  <c r="H2440" i="12"/>
  <c r="J2440" i="12" s="1"/>
  <c r="H2450" i="12"/>
  <c r="J2450" i="12" s="1"/>
  <c r="H2458" i="12"/>
  <c r="H2468" i="12"/>
  <c r="J2468" i="12" s="1"/>
  <c r="H2482" i="12"/>
  <c r="J2482" i="12" s="1"/>
  <c r="H2485" i="12"/>
  <c r="J2485" i="12" s="1"/>
  <c r="H2504" i="12"/>
  <c r="J2504" i="12" s="1"/>
  <c r="H2507" i="12"/>
  <c r="H1811" i="12"/>
  <c r="J1811" i="12" s="1"/>
  <c r="H1819" i="12"/>
  <c r="J1819" i="12" s="1"/>
  <c r="H1827" i="12"/>
  <c r="J1827" i="12" s="1"/>
  <c r="H1835" i="12"/>
  <c r="H1843" i="12"/>
  <c r="J1843" i="12" s="1"/>
  <c r="H1851" i="12"/>
  <c r="J1851" i="12" s="1"/>
  <c r="H1859" i="12"/>
  <c r="J1859" i="12" s="1"/>
  <c r="H1867" i="12"/>
  <c r="J1867" i="12" s="1"/>
  <c r="H1875" i="12"/>
  <c r="J1875" i="12" s="1"/>
  <c r="H1884" i="12"/>
  <c r="J1883" i="12" s="1"/>
  <c r="H1889" i="12"/>
  <c r="J1889" i="12" s="1"/>
  <c r="H1894" i="12"/>
  <c r="J1894" i="12" s="1"/>
  <c r="H1897" i="12"/>
  <c r="J1897" i="12" s="1"/>
  <c r="H1902" i="12"/>
  <c r="J1902" i="12" s="1"/>
  <c r="H1905" i="12"/>
  <c r="H1910" i="12"/>
  <c r="J1910" i="12" s="1"/>
  <c r="H1913" i="12"/>
  <c r="J1913" i="12" s="1"/>
  <c r="H1918" i="12"/>
  <c r="J1918" i="12" s="1"/>
  <c r="H1921" i="12"/>
  <c r="H1945" i="12"/>
  <c r="J1945" i="12" s="1"/>
  <c r="H1961" i="12"/>
  <c r="J1961" i="12" s="1"/>
  <c r="H1970" i="12"/>
  <c r="J1970" i="12" s="1"/>
  <c r="H1973" i="12"/>
  <c r="J1973" i="12" s="1"/>
  <c r="H1978" i="12"/>
  <c r="J1978" i="12" s="1"/>
  <c r="H1981" i="12"/>
  <c r="J1981" i="12" s="1"/>
  <c r="H1986" i="12"/>
  <c r="J1986" i="12" s="1"/>
  <c r="H1989" i="12"/>
  <c r="H1994" i="12"/>
  <c r="J1994" i="12" s="1"/>
  <c r="H2010" i="12"/>
  <c r="H2018" i="12"/>
  <c r="H2028" i="12"/>
  <c r="J2028" i="12" s="1"/>
  <c r="H2071" i="12"/>
  <c r="J2071" i="12" s="1"/>
  <c r="H2074" i="12"/>
  <c r="H2082" i="12"/>
  <c r="J2082" i="12" s="1"/>
  <c r="H2085" i="12"/>
  <c r="J2085" i="12" s="1"/>
  <c r="H2115" i="12"/>
  <c r="H2118" i="12"/>
  <c r="J2118" i="12" s="1"/>
  <c r="H2123" i="12"/>
  <c r="H2131" i="12"/>
  <c r="J2131" i="12" s="1"/>
  <c r="H2143" i="12"/>
  <c r="H2151" i="12"/>
  <c r="J2151" i="12" s="1"/>
  <c r="H2163" i="12"/>
  <c r="J2163" i="12" s="1"/>
  <c r="H2173" i="12"/>
  <c r="J2173" i="12" s="1"/>
  <c r="H2181" i="12"/>
  <c r="J2181" i="12" s="1"/>
  <c r="H2189" i="12"/>
  <c r="J2189" i="12" s="1"/>
  <c r="H2197" i="12"/>
  <c r="J2197" i="12" s="1"/>
  <c r="H2205" i="12"/>
  <c r="J2205" i="12" s="1"/>
  <c r="H2213" i="12"/>
  <c r="H2221" i="12"/>
  <c r="J2221" i="12" s="1"/>
  <c r="H2229" i="12"/>
  <c r="J2229" i="12" s="1"/>
  <c r="H2237" i="12"/>
  <c r="J2237" i="12" s="1"/>
  <c r="H2245" i="12"/>
  <c r="J2245" i="12" s="1"/>
  <c r="H2253" i="12"/>
  <c r="J2253" i="12" s="1"/>
  <c r="H2261" i="12"/>
  <c r="J2261" i="12" s="1"/>
  <c r="H2275" i="12"/>
  <c r="J2275" i="12" s="1"/>
  <c r="H2293" i="12"/>
  <c r="J2293" i="12" s="1"/>
  <c r="H2334" i="12"/>
  <c r="H2339" i="12"/>
  <c r="H2347" i="12"/>
  <c r="J2347" i="12" s="1"/>
  <c r="H2355" i="12"/>
  <c r="J2355" i="12" s="1"/>
  <c r="H2363" i="12"/>
  <c r="J2363" i="12" s="1"/>
  <c r="H2383" i="12"/>
  <c r="J2383" i="12" s="1"/>
  <c r="H2394" i="12"/>
  <c r="J2394" i="12" s="1"/>
  <c r="H2397" i="12"/>
  <c r="H2402" i="12"/>
  <c r="H2405" i="12"/>
  <c r="J2405" i="12" s="1"/>
  <c r="H2410" i="12"/>
  <c r="J2410" i="12" s="1"/>
  <c r="H2421" i="12"/>
  <c r="J2421" i="12" s="1"/>
  <c r="H2424" i="12"/>
  <c r="H2429" i="12"/>
  <c r="J2429" i="12" s="1"/>
  <c r="H2437" i="12"/>
  <c r="H2447" i="12"/>
  <c r="J2447" i="12" s="1"/>
  <c r="H1637" i="12"/>
  <c r="J1637" i="12" s="1"/>
  <c r="H1645" i="12"/>
  <c r="J1645" i="12" s="1"/>
  <c r="H1653" i="12"/>
  <c r="H1656" i="12"/>
  <c r="H1658" i="12"/>
  <c r="J1658" i="12" s="1"/>
  <c r="H1663" i="12"/>
  <c r="J1663" i="12" s="1"/>
  <c r="H1666" i="12"/>
  <c r="J1666" i="12" s="1"/>
  <c r="H1671" i="12"/>
  <c r="J1671" i="12" s="1"/>
  <c r="H1696" i="12"/>
  <c r="H1734" i="12"/>
  <c r="J1734" i="12" s="1"/>
  <c r="H1769" i="12"/>
  <c r="H1773" i="12"/>
  <c r="H1778" i="12"/>
  <c r="J1778" i="12" s="1"/>
  <c r="H1781" i="12"/>
  <c r="J1781" i="12" s="1"/>
  <c r="H1786" i="12"/>
  <c r="H1790" i="12"/>
  <c r="J1790" i="12" s="1"/>
  <c r="H1805" i="12"/>
  <c r="J1805" i="12" s="1"/>
  <c r="H1813" i="12"/>
  <c r="J1813" i="12" s="1"/>
  <c r="H1821" i="12"/>
  <c r="H1829" i="12"/>
  <c r="H1837" i="12"/>
  <c r="J1837" i="12" s="1"/>
  <c r="H1845" i="12"/>
  <c r="J1845" i="12" s="1"/>
  <c r="H1853" i="12"/>
  <c r="J1853" i="12" s="1"/>
  <c r="H1861" i="12"/>
  <c r="J1861" i="12" s="1"/>
  <c r="H1869" i="12"/>
  <c r="J1869" i="12" s="1"/>
  <c r="H1877" i="12"/>
  <c r="J1877" i="12" s="1"/>
  <c r="H1891" i="12"/>
  <c r="H1899" i="12"/>
  <c r="H1907" i="12"/>
  <c r="J1907" i="12" s="1"/>
  <c r="H1926" i="12"/>
  <c r="H1935" i="12"/>
  <c r="H1937" i="12"/>
  <c r="J1937" i="12" s="1"/>
  <c r="H1948" i="12"/>
  <c r="H1964" i="12"/>
  <c r="J1964" i="12" s="1"/>
  <c r="H1975" i="12"/>
  <c r="H1983" i="12"/>
  <c r="H1991" i="12"/>
  <c r="J1991" i="12" s="1"/>
  <c r="H1999" i="12"/>
  <c r="J1999" i="12" s="1"/>
  <c r="H2041" i="12"/>
  <c r="J2041" i="12" s="1"/>
  <c r="H2049" i="12"/>
  <c r="J2049" i="12" s="1"/>
  <c r="H2057" i="12"/>
  <c r="J2057" i="12" s="1"/>
  <c r="H2062" i="12"/>
  <c r="J2062" i="12" s="1"/>
  <c r="H2091" i="12"/>
  <c r="J2091" i="12" s="1"/>
  <c r="H2102" i="12"/>
  <c r="J2102" i="12" s="1"/>
  <c r="H2202" i="12"/>
  <c r="J2202" i="12" s="1"/>
  <c r="H2226" i="12"/>
  <c r="J2226" i="12" s="1"/>
  <c r="H2234" i="12"/>
  <c r="H2242" i="12"/>
  <c r="H2250" i="12"/>
  <c r="J2250" i="12" s="1"/>
  <c r="H2258" i="12"/>
  <c r="J2258" i="12" s="1"/>
  <c r="H2266" i="12"/>
  <c r="J2266" i="12" s="1"/>
  <c r="H2282" i="12"/>
  <c r="J2282" i="12" s="1"/>
  <c r="H2285" i="12"/>
  <c r="H2301" i="12"/>
  <c r="J2301" i="12" s="1"/>
  <c r="H2304" i="12"/>
  <c r="H2312" i="12"/>
  <c r="J2312" i="12" s="1"/>
  <c r="H2320" i="12"/>
  <c r="H2328" i="12"/>
  <c r="J2328" i="12" s="1"/>
  <c r="H2331" i="12"/>
  <c r="J2331" i="12" s="1"/>
  <c r="H2371" i="12"/>
  <c r="J2371" i="12" s="1"/>
  <c r="H2374" i="12"/>
  <c r="H2452" i="12"/>
  <c r="H2460" i="12"/>
  <c r="J2460" i="12" s="1"/>
  <c r="H2470" i="12"/>
  <c r="J2470" i="12" s="1"/>
  <c r="H2490" i="12"/>
  <c r="J2490" i="12" s="1"/>
  <c r="H2493" i="12"/>
  <c r="J2493" i="12" s="1"/>
  <c r="H2512" i="12"/>
  <c r="J2512" i="12" s="1"/>
  <c r="H2515" i="12"/>
  <c r="H2524" i="12"/>
  <c r="H1818" i="12"/>
  <c r="J1818" i="12" s="1"/>
  <c r="H1826" i="12"/>
  <c r="J1826" i="12" s="1"/>
  <c r="H1834" i="12"/>
  <c r="J1834" i="12" s="1"/>
  <c r="H1842" i="12"/>
  <c r="H1850" i="12"/>
  <c r="J1850" i="12" s="1"/>
  <c r="H1858" i="12"/>
  <c r="J1858" i="12" s="1"/>
  <c r="H1866" i="12"/>
  <c r="J1866" i="12" s="1"/>
  <c r="H1874" i="12"/>
  <c r="J1874" i="12" s="1"/>
  <c r="H1939" i="12"/>
  <c r="J1939" i="12" s="1"/>
  <c r="H2038" i="12"/>
  <c r="H2046" i="12"/>
  <c r="H2051" i="12"/>
  <c r="J2051" i="12" s="1"/>
  <c r="H2054" i="12"/>
  <c r="J2054" i="12" s="1"/>
  <c r="H2059" i="12"/>
  <c r="H2090" i="12"/>
  <c r="J2090" i="12" s="1"/>
  <c r="H2093" i="12"/>
  <c r="J2093" i="12" s="1"/>
  <c r="H2101" i="12"/>
  <c r="J2101" i="12" s="1"/>
  <c r="H2104" i="12"/>
  <c r="J2104" i="12" s="1"/>
  <c r="H2133" i="12"/>
  <c r="J2133" i="12" s="1"/>
  <c r="H2135" i="12"/>
  <c r="J2135" i="12" s="1"/>
  <c r="H2170" i="12"/>
  <c r="J2170" i="12" s="1"/>
  <c r="H2178" i="12"/>
  <c r="H2186" i="12"/>
  <c r="H2194" i="12"/>
  <c r="J2194" i="12" s="1"/>
  <c r="H2210" i="12"/>
  <c r="J2210" i="12" s="1"/>
  <c r="H2218" i="12"/>
  <c r="J2218" i="12" s="1"/>
  <c r="H2290" i="12"/>
  <c r="H2309" i="12"/>
  <c r="J2309" i="12" s="1"/>
  <c r="H2317" i="12"/>
  <c r="J2317" i="12" s="1"/>
  <c r="H2360" i="12"/>
  <c r="H2404" i="12"/>
  <c r="J2404" i="12" s="1"/>
  <c r="H2412" i="12"/>
  <c r="J2412" i="12" s="1"/>
  <c r="H2431" i="12"/>
  <c r="H2439" i="12"/>
  <c r="J2439" i="12" s="1"/>
  <c r="H2478" i="12"/>
  <c r="J2478" i="12" s="1"/>
  <c r="H2481" i="12"/>
  <c r="J2481" i="12" s="1"/>
  <c r="H2503" i="12"/>
  <c r="J2503" i="12" s="1"/>
  <c r="H1768" i="12"/>
  <c r="J1768" i="12" s="1"/>
  <c r="H1882" i="12"/>
  <c r="H1886" i="12"/>
  <c r="J1886" i="12" s="1"/>
  <c r="H1888" i="12"/>
  <c r="J1888" i="12" s="1"/>
  <c r="H1896" i="12"/>
  <c r="J1896" i="12" s="1"/>
  <c r="H1904" i="12"/>
  <c r="J1904" i="12" s="1"/>
  <c r="H1912" i="12"/>
  <c r="J1912" i="12" s="1"/>
  <c r="H1925" i="12"/>
  <c r="J1925" i="12" s="1"/>
  <c r="H1936" i="12"/>
  <c r="J1936" i="12" s="1"/>
  <c r="H1944" i="12"/>
  <c r="J1944" i="12" s="1"/>
  <c r="H1960" i="12"/>
  <c r="J1960" i="12" s="1"/>
  <c r="H1972" i="12"/>
  <c r="J1972" i="12" s="1"/>
  <c r="H1980" i="12"/>
  <c r="J1980" i="12" s="1"/>
  <c r="H1988" i="12"/>
  <c r="J1988" i="12" s="1"/>
  <c r="H1996" i="12"/>
  <c r="H2035" i="12"/>
  <c r="J2035" i="12" s="1"/>
  <c r="H2043" i="12"/>
  <c r="J2043" i="12" s="1"/>
  <c r="H2067" i="12"/>
  <c r="J2067" i="12" s="1"/>
  <c r="H2070" i="12"/>
  <c r="J2070" i="12" s="1"/>
  <c r="H2081" i="12"/>
  <c r="H2125" i="12"/>
  <c r="J2125" i="12" s="1"/>
  <c r="H2142" i="12"/>
  <c r="J2142" i="12" s="1"/>
  <c r="H2150" i="12"/>
  <c r="J2150" i="12" s="1"/>
  <c r="H2162" i="12"/>
  <c r="J2162" i="12" s="1"/>
  <c r="H2172" i="12"/>
  <c r="J2172" i="12" s="1"/>
  <c r="H2180" i="12"/>
  <c r="J2180" i="12" s="1"/>
  <c r="H2188" i="12"/>
  <c r="J2188" i="12" s="1"/>
  <c r="H2196" i="12"/>
  <c r="J2196" i="12" s="1"/>
  <c r="H2199" i="12"/>
  <c r="J2199" i="12" s="1"/>
  <c r="H2204" i="12"/>
  <c r="J2204" i="12" s="1"/>
  <c r="H2212" i="12"/>
  <c r="J2212" i="12" s="1"/>
  <c r="H2220" i="12"/>
  <c r="J2220" i="12" s="1"/>
  <c r="H2228" i="12"/>
  <c r="H2236" i="12"/>
  <c r="J2236" i="12" s="1"/>
  <c r="H2244" i="12"/>
  <c r="J2244" i="12" s="1"/>
  <c r="H2252" i="12"/>
  <c r="J2252" i="12" s="1"/>
  <c r="H2255" i="12"/>
  <c r="J2255" i="12" s="1"/>
  <c r="H2260" i="12"/>
  <c r="J2260" i="12" s="1"/>
  <c r="H2263" i="12"/>
  <c r="J2263" i="12" s="1"/>
  <c r="H2274" i="12"/>
  <c r="J2274" i="12" s="1"/>
  <c r="H2292" i="12"/>
  <c r="J2292" i="12" s="1"/>
  <c r="H2298" i="12"/>
  <c r="J2298" i="12" s="1"/>
  <c r="H2311" i="12"/>
  <c r="H2319" i="12"/>
  <c r="H2325" i="12"/>
  <c r="J2325" i="12" s="1"/>
  <c r="H2338" i="12"/>
  <c r="J2338" i="12" s="1"/>
  <c r="H2346" i="12"/>
  <c r="H2354" i="12"/>
  <c r="J2354" i="12" s="1"/>
  <c r="H2362" i="12"/>
  <c r="J2362" i="12" s="1"/>
  <c r="H2368" i="12"/>
  <c r="J2368" i="12" s="1"/>
  <c r="H2379" i="12"/>
  <c r="J2379" i="12" s="1"/>
  <c r="H2382" i="12"/>
  <c r="J2382" i="12" s="1"/>
  <c r="H2390" i="12"/>
  <c r="J2390" i="12" s="1"/>
  <c r="H2393" i="12"/>
  <c r="J2393" i="12" s="1"/>
  <c r="H2417" i="12"/>
  <c r="J2417" i="12" s="1"/>
  <c r="H2420" i="12"/>
  <c r="J2420" i="12" s="1"/>
  <c r="H2428" i="12"/>
  <c r="J2428" i="12" s="1"/>
  <c r="H2436" i="12"/>
  <c r="J2436" i="12" s="1"/>
  <c r="H2446" i="12"/>
  <c r="J2446" i="12" s="1"/>
  <c r="H2454" i="12"/>
  <c r="J2454" i="12" s="1"/>
  <c r="H2462" i="12"/>
  <c r="J2462" i="12" s="1"/>
  <c r="H2498" i="12"/>
  <c r="J2498" i="12" s="1"/>
  <c r="H2509" i="12"/>
  <c r="J2509" i="12" s="1"/>
  <c r="H2521" i="12"/>
  <c r="H2469" i="12"/>
  <c r="J2469" i="12" s="1"/>
  <c r="H2486" i="12"/>
  <c r="H2489" i="12"/>
  <c r="J2489" i="12" s="1"/>
  <c r="H2500" i="12"/>
  <c r="J2500" i="12" s="1"/>
  <c r="H2508" i="12"/>
  <c r="J2508" i="12" s="1"/>
  <c r="H2511" i="12"/>
  <c r="J2511" i="12" s="1"/>
  <c r="H2523" i="12"/>
  <c r="J2523" i="12" s="1"/>
  <c r="S4" i="12"/>
  <c r="H367" i="12"/>
  <c r="J367" i="12" s="1"/>
  <c r="H399" i="12"/>
  <c r="J399" i="12" s="1"/>
  <c r="H431" i="12"/>
  <c r="J431" i="12" s="1"/>
  <c r="H458" i="12"/>
  <c r="H474" i="12"/>
  <c r="J474" i="12" s="1"/>
  <c r="H497" i="12"/>
  <c r="J497" i="12" s="1"/>
  <c r="H506" i="12"/>
  <c r="H526" i="12"/>
  <c r="H455" i="12"/>
  <c r="R4" i="12"/>
  <c r="H359" i="12"/>
  <c r="J359" i="12" s="1"/>
  <c r="H391" i="12"/>
  <c r="J391" i="12" s="1"/>
  <c r="H423" i="12"/>
  <c r="J423" i="12" s="1"/>
  <c r="H452" i="12"/>
  <c r="J452" i="12" s="1"/>
  <c r="H470" i="12"/>
  <c r="J470" i="12" s="1"/>
  <c r="H503" i="12"/>
  <c r="J503" i="12" s="1"/>
  <c r="H534" i="12"/>
  <c r="J534" i="12" s="1"/>
  <c r="H355" i="12"/>
  <c r="J355" i="12" s="1"/>
  <c r="H387" i="12"/>
  <c r="H502" i="12"/>
  <c r="J502" i="12" s="1"/>
  <c r="H505" i="12"/>
  <c r="H351" i="12"/>
  <c r="H383" i="12"/>
  <c r="J383" i="12" s="1"/>
  <c r="H415" i="12"/>
  <c r="J415" i="12" s="1"/>
  <c r="H489" i="12"/>
  <c r="J489" i="12" s="1"/>
  <c r="H510" i="12"/>
  <c r="J510" i="12" s="1"/>
  <c r="H542" i="12"/>
  <c r="J542" i="12" s="1"/>
  <c r="H379" i="12"/>
  <c r="J379" i="12" s="1"/>
  <c r="H411" i="12"/>
  <c r="J411" i="12" s="1"/>
  <c r="H457" i="12"/>
  <c r="H466" i="12"/>
  <c r="J466" i="12" s="1"/>
  <c r="H476" i="12"/>
  <c r="J476" i="12" s="1"/>
  <c r="H485" i="12"/>
  <c r="J485" i="12" s="1"/>
  <c r="H499" i="12"/>
  <c r="J499" i="12" s="1"/>
  <c r="H530" i="12"/>
  <c r="J530" i="12" s="1"/>
  <c r="H541" i="12"/>
  <c r="J541" i="12" s="1"/>
  <c r="H375" i="12"/>
  <c r="J375" i="12" s="1"/>
  <c r="H407" i="12"/>
  <c r="J407" i="12" s="1"/>
  <c r="H439" i="12"/>
  <c r="J439" i="12" s="1"/>
  <c r="H462" i="12"/>
  <c r="J462" i="12" s="1"/>
  <c r="H478" i="12"/>
  <c r="H481" i="12"/>
  <c r="J481" i="12" s="1"/>
  <c r="H501" i="12"/>
  <c r="J501" i="12" s="1"/>
  <c r="H518" i="12"/>
  <c r="J518" i="12" s="1"/>
  <c r="H866" i="12"/>
  <c r="J866" i="12" s="1"/>
  <c r="H909" i="12"/>
  <c r="J909" i="12" s="1"/>
  <c r="H1024" i="12"/>
  <c r="J1024" i="12" s="1"/>
  <c r="H716" i="12"/>
  <c r="J716" i="12" s="1"/>
  <c r="H751" i="12"/>
  <c r="H767" i="12"/>
  <c r="J767" i="12" s="1"/>
  <c r="H783" i="12"/>
  <c r="J783" i="12" s="1"/>
  <c r="H797" i="12"/>
  <c r="J797" i="12" s="1"/>
  <c r="H840" i="12"/>
  <c r="J840" i="12" s="1"/>
  <c r="H851" i="12"/>
  <c r="J851" i="12" s="1"/>
  <c r="H854" i="12"/>
  <c r="J854" i="12" s="1"/>
  <c r="H877" i="12"/>
  <c r="J877" i="12" s="1"/>
  <c r="H937" i="12"/>
  <c r="J937" i="12" s="1"/>
  <c r="H940" i="12"/>
  <c r="J940" i="12" s="1"/>
  <c r="H951" i="12"/>
  <c r="J951" i="12" s="1"/>
  <c r="H982" i="12"/>
  <c r="J982" i="12" s="1"/>
  <c r="H1012" i="12"/>
  <c r="J1012" i="12" s="1"/>
  <c r="H1051" i="12"/>
  <c r="J1051" i="12" s="1"/>
  <c r="H1054" i="12"/>
  <c r="J1054" i="12" s="1"/>
  <c r="H1080" i="12"/>
  <c r="H712" i="12"/>
  <c r="J712" i="12" s="1"/>
  <c r="H744" i="12"/>
  <c r="J744" i="12" s="1"/>
  <c r="H760" i="12"/>
  <c r="J760" i="12" s="1"/>
  <c r="H776" i="12"/>
  <c r="J776" i="12" s="1"/>
  <c r="H831" i="12"/>
  <c r="J831" i="12" s="1"/>
  <c r="H871" i="12"/>
  <c r="J871" i="12" s="1"/>
  <c r="H897" i="12"/>
  <c r="J897" i="12" s="1"/>
  <c r="H914" i="12"/>
  <c r="J914" i="12" s="1"/>
  <c r="H917" i="12"/>
  <c r="J917" i="12" s="1"/>
  <c r="H928" i="12"/>
  <c r="J928" i="12" s="1"/>
  <c r="H956" i="12"/>
  <c r="J956" i="12" s="1"/>
  <c r="H959" i="12"/>
  <c r="J959" i="12" s="1"/>
  <c r="H970" i="12"/>
  <c r="J970" i="12" s="1"/>
  <c r="H1001" i="12"/>
  <c r="J1001" i="12" s="1"/>
  <c r="H1029" i="12"/>
  <c r="J1029" i="12" s="1"/>
  <c r="H1032" i="12"/>
  <c r="J1032" i="12" s="1"/>
  <c r="H1042" i="12"/>
  <c r="J1042" i="12" s="1"/>
  <c r="H708" i="12"/>
  <c r="J708" i="12" s="1"/>
  <c r="H740" i="12"/>
  <c r="J740" i="12" s="1"/>
  <c r="H747" i="12"/>
  <c r="J747" i="12" s="1"/>
  <c r="H763" i="12"/>
  <c r="J763" i="12" s="1"/>
  <c r="H779" i="12"/>
  <c r="H701" i="12"/>
  <c r="H732" i="12"/>
  <c r="J732" i="12" s="1"/>
  <c r="H759" i="12"/>
  <c r="J759" i="12" s="1"/>
  <c r="H775" i="12"/>
  <c r="J775" i="12" s="1"/>
  <c r="H793" i="12"/>
  <c r="J793" i="12" s="1"/>
  <c r="H805" i="12"/>
  <c r="J805" i="12" s="1"/>
  <c r="H817" i="12"/>
  <c r="J817" i="12" s="1"/>
  <c r="H827" i="12"/>
  <c r="H867" i="12"/>
  <c r="J867" i="12" s="1"/>
  <c r="H870" i="12"/>
  <c r="H873" i="12"/>
  <c r="J873" i="12" s="1"/>
  <c r="H893" i="12"/>
  <c r="J893" i="12" s="1"/>
  <c r="H910" i="12"/>
  <c r="J910" i="12" s="1"/>
  <c r="H913" i="12"/>
  <c r="J913" i="12" s="1"/>
  <c r="H955" i="12"/>
  <c r="J955" i="12" s="1"/>
  <c r="H966" i="12"/>
  <c r="J966" i="12" s="1"/>
  <c r="H997" i="12"/>
  <c r="J997" i="12" s="1"/>
  <c r="H1008" i="12"/>
  <c r="J1008" i="12" s="1"/>
  <c r="H1025" i="12"/>
  <c r="J1025" i="12" s="1"/>
  <c r="H1028" i="12"/>
  <c r="J1028" i="12" s="1"/>
  <c r="H1096" i="12"/>
  <c r="J1096" i="12" s="1"/>
  <c r="H1111" i="12"/>
  <c r="J1111" i="12" s="1"/>
  <c r="H728" i="12"/>
  <c r="J728" i="12" s="1"/>
  <c r="H752" i="12"/>
  <c r="J752" i="12" s="1"/>
  <c r="H768" i="12"/>
  <c r="J768" i="12" s="1"/>
  <c r="H784" i="12"/>
  <c r="J784" i="12" s="1"/>
  <c r="H855" i="12"/>
  <c r="H881" i="12"/>
  <c r="J881" i="12" s="1"/>
  <c r="H952" i="12"/>
  <c r="H985" i="12"/>
  <c r="J985" i="12" s="1"/>
  <c r="H1013" i="12"/>
  <c r="J1013" i="12" s="1"/>
  <c r="H1055" i="12"/>
  <c r="J1055" i="12" s="1"/>
  <c r="H1084" i="12"/>
  <c r="J1084" i="12" s="1"/>
  <c r="H724" i="12"/>
  <c r="J724" i="12" s="1"/>
  <c r="H755" i="12"/>
  <c r="J755" i="12" s="1"/>
  <c r="H771" i="12"/>
  <c r="J771" i="12" s="1"/>
  <c r="H787" i="12"/>
  <c r="J787" i="12" s="1"/>
  <c r="H1063" i="12"/>
  <c r="J1063" i="12" s="1"/>
  <c r="H1100" i="12"/>
  <c r="J1100" i="12" s="1"/>
  <c r="H1121" i="12"/>
  <c r="H1130" i="12"/>
  <c r="J1130" i="12" s="1"/>
  <c r="H1235" i="12"/>
  <c r="J1235" i="12" s="1"/>
  <c r="H1278" i="12"/>
  <c r="J1278" i="12" s="1"/>
  <c r="H1385" i="12"/>
  <c r="J1385" i="12" s="1"/>
  <c r="H1450" i="12"/>
  <c r="H1462" i="12"/>
  <c r="J1462" i="12" s="1"/>
  <c r="H1478" i="12"/>
  <c r="J1478" i="12" s="1"/>
  <c r="H1494" i="12"/>
  <c r="J1494" i="12" s="1"/>
  <c r="H1510" i="12"/>
  <c r="J1510" i="12" s="1"/>
  <c r="H1526" i="12"/>
  <c r="J1526" i="12" s="1"/>
  <c r="H1543" i="12"/>
  <c r="J1543" i="12" s="1"/>
  <c r="H1584" i="12"/>
  <c r="H1141" i="12"/>
  <c r="J1141" i="12" s="1"/>
  <c r="H1151" i="12"/>
  <c r="H1162" i="12"/>
  <c r="J1162" i="12" s="1"/>
  <c r="H1183" i="12"/>
  <c r="J1183" i="12" s="1"/>
  <c r="H1193" i="12"/>
  <c r="J1193" i="12" s="1"/>
  <c r="H1223" i="12"/>
  <c r="J1223" i="12" s="1"/>
  <c r="H1246" i="12"/>
  <c r="J1246" i="12" s="1"/>
  <c r="H1267" i="12"/>
  <c r="J1267" i="12" s="1"/>
  <c r="H1320" i="12"/>
  <c r="J1320" i="12" s="1"/>
  <c r="H1332" i="12"/>
  <c r="J1332" i="12" s="1"/>
  <c r="H1343" i="12"/>
  <c r="J1343" i="12" s="1"/>
  <c r="H1354" i="12"/>
  <c r="J1354" i="12" s="1"/>
  <c r="H1374" i="12"/>
  <c r="J1374" i="12" s="1"/>
  <c r="H1415" i="12"/>
  <c r="J1415" i="12" s="1"/>
  <c r="H1428" i="12"/>
  <c r="J1428" i="12" s="1"/>
  <c r="H1438" i="12"/>
  <c r="J1438" i="12" s="1"/>
  <c r="H1557" i="12"/>
  <c r="J1557" i="12" s="1"/>
  <c r="H1572" i="12"/>
  <c r="J1572" i="12" s="1"/>
  <c r="H1116" i="12"/>
  <c r="J1116" i="12" s="1"/>
  <c r="H1137" i="12"/>
  <c r="J1137" i="12" s="1"/>
  <c r="H1158" i="12"/>
  <c r="J1158" i="12" s="1"/>
  <c r="H1179" i="12"/>
  <c r="J1179" i="12" s="1"/>
  <c r="H1189" i="12"/>
  <c r="J1189" i="12" s="1"/>
  <c r="H1208" i="12"/>
  <c r="J1208" i="12" s="1"/>
  <c r="H1219" i="12"/>
  <c r="H1242" i="12"/>
  <c r="J1242" i="12" s="1"/>
  <c r="H1263" i="12"/>
  <c r="J1263" i="12" s="1"/>
  <c r="H1339" i="12"/>
  <c r="H1350" i="12"/>
  <c r="J1350" i="12" s="1"/>
  <c r="H1370" i="12"/>
  <c r="J1370" i="12" s="1"/>
  <c r="H1401" i="12"/>
  <c r="J1401" i="12" s="1"/>
  <c r="H1411" i="12"/>
  <c r="J1411" i="12" s="1"/>
  <c r="H1470" i="12"/>
  <c r="J1470" i="12" s="1"/>
  <c r="H1486" i="12"/>
  <c r="J1486" i="12" s="1"/>
  <c r="H1502" i="12"/>
  <c r="J1502" i="12" s="1"/>
  <c r="H1518" i="12"/>
  <c r="J1518" i="12" s="1"/>
  <c r="H1568" i="12"/>
  <c r="J1568" i="12" s="1"/>
  <c r="H1577" i="12"/>
  <c r="H1594" i="12"/>
  <c r="J1594" i="12" s="1"/>
  <c r="H1724" i="12"/>
  <c r="H1112" i="12"/>
  <c r="J1112" i="12" s="1"/>
  <c r="H1282" i="12"/>
  <c r="H1293" i="12"/>
  <c r="J1293" i="12" s="1"/>
  <c r="H1305" i="12"/>
  <c r="J1305" i="12" s="1"/>
  <c r="H1316" i="12"/>
  <c r="J1316" i="12" s="1"/>
  <c r="H1389" i="12"/>
  <c r="J1389" i="12" s="1"/>
  <c r="H1454" i="12"/>
  <c r="J1454" i="12" s="1"/>
  <c r="H1565" i="12"/>
  <c r="J1565" i="12" s="1"/>
  <c r="H1588" i="12"/>
  <c r="J1588" i="12" s="1"/>
  <c r="H1108" i="12"/>
  <c r="J1108" i="12" s="1"/>
  <c r="H1122" i="12"/>
  <c r="J1122" i="12" s="1"/>
  <c r="H1134" i="12"/>
  <c r="J1134" i="12" s="1"/>
  <c r="H1145" i="12"/>
  <c r="J1145" i="12" s="1"/>
  <c r="H1155" i="12"/>
  <c r="J1155" i="12" s="1"/>
  <c r="H1166" i="12"/>
  <c r="J1166" i="12" s="1"/>
  <c r="H1197" i="12"/>
  <c r="J1197" i="12" s="1"/>
  <c r="H1227" i="12"/>
  <c r="J1227" i="12" s="1"/>
  <c r="H1239" i="12"/>
  <c r="J1239" i="12" s="1"/>
  <c r="H1250" i="12"/>
  <c r="J1250" i="12" s="1"/>
  <c r="H1270" i="12"/>
  <c r="J1270" i="12" s="1"/>
  <c r="H1324" i="12"/>
  <c r="H1336" i="12"/>
  <c r="J1336" i="12" s="1"/>
  <c r="H1347" i="12"/>
  <c r="J1347" i="12" s="1"/>
  <c r="H1358" i="12"/>
  <c r="J1358" i="12" s="1"/>
  <c r="H1377" i="12"/>
  <c r="J1377" i="12" s="1"/>
  <c r="H1419" i="12"/>
  <c r="J1419" i="12" s="1"/>
  <c r="H1442" i="12"/>
  <c r="J1442" i="12" s="1"/>
  <c r="H1466" i="12"/>
  <c r="J1466" i="12" s="1"/>
  <c r="H1482" i="12"/>
  <c r="J1482" i="12" s="1"/>
  <c r="H1498" i="12"/>
  <c r="J1498" i="12" s="1"/>
  <c r="H1514" i="12"/>
  <c r="J1514" i="12" s="1"/>
  <c r="H1530" i="12"/>
  <c r="J1530" i="12" s="1"/>
  <c r="H1547" i="12"/>
  <c r="J1547" i="12" s="1"/>
  <c r="H1576" i="12"/>
  <c r="H1591" i="12"/>
  <c r="H1601" i="12"/>
  <c r="J1601" i="12" s="1"/>
  <c r="H1640" i="12"/>
  <c r="J1640" i="12" s="1"/>
  <c r="H1648" i="12"/>
  <c r="J1648" i="12" s="1"/>
  <c r="H1597" i="12"/>
  <c r="H1603" i="12"/>
  <c r="J1603" i="12" s="1"/>
  <c r="H1688" i="12"/>
  <c r="H1759" i="12"/>
  <c r="J1759" i="12" s="1"/>
  <c r="H1767" i="12"/>
  <c r="J1767" i="12" s="1"/>
  <c r="H1657" i="12"/>
  <c r="J1657" i="12" s="1"/>
  <c r="H1997" i="12"/>
  <c r="H1593" i="12"/>
  <c r="J1593" i="12" s="1"/>
  <c r="H1599" i="12"/>
  <c r="J1599" i="12" s="1"/>
  <c r="H1636" i="12"/>
  <c r="J1636" i="12" s="1"/>
  <c r="H1639" i="12"/>
  <c r="H1644" i="12"/>
  <c r="J1644" i="12" s="1"/>
  <c r="H1647" i="12"/>
  <c r="H1652" i="12"/>
  <c r="J1652" i="12" s="1"/>
  <c r="H1655" i="12"/>
  <c r="J1655" i="12" s="1"/>
  <c r="H1665" i="12"/>
  <c r="J1665" i="12" s="1"/>
  <c r="H1685" i="12"/>
  <c r="J1685" i="12" s="1"/>
  <c r="H1693" i="12"/>
  <c r="J1693" i="12" s="1"/>
  <c r="H1715" i="12"/>
  <c r="J1715" i="12" s="1"/>
  <c r="H1808" i="12"/>
  <c r="J1808" i="12" s="1"/>
  <c r="H1816" i="12"/>
  <c r="J1816" i="12" s="1"/>
  <c r="H1824" i="12"/>
  <c r="J1824" i="12" s="1"/>
  <c r="H1832" i="12"/>
  <c r="J1832" i="12" s="1"/>
  <c r="H1840" i="12"/>
  <c r="J1840" i="12" s="1"/>
  <c r="H1848" i="12"/>
  <c r="J1848" i="12" s="1"/>
  <c r="H1856" i="12"/>
  <c r="H1864" i="12"/>
  <c r="J1864" i="12" s="1"/>
  <c r="H1872" i="12"/>
  <c r="J1872" i="12" s="1"/>
  <c r="H1880" i="12"/>
  <c r="J1880" i="12" s="1"/>
  <c r="H1641" i="12"/>
  <c r="J1641" i="12" s="1"/>
  <c r="H1649" i="12"/>
  <c r="J1649" i="12" s="1"/>
  <c r="H1659" i="12"/>
  <c r="J1659" i="12" s="1"/>
  <c r="H1662" i="12"/>
  <c r="J1662" i="12" s="1"/>
  <c r="H1667" i="12"/>
  <c r="J1667" i="12" s="1"/>
  <c r="H1687" i="12"/>
  <c r="J1687" i="12" s="1"/>
  <c r="H1690" i="12"/>
  <c r="J1690" i="12" s="1"/>
  <c r="H1695" i="12"/>
  <c r="H1712" i="12"/>
  <c r="J1712" i="12" s="1"/>
  <c r="H1742" i="12"/>
  <c r="J1742" i="12" s="1"/>
  <c r="H1800" i="12"/>
  <c r="J1800" i="12" s="1"/>
  <c r="H1923" i="12"/>
  <c r="J1923" i="12" s="1"/>
  <c r="H1934" i="12"/>
  <c r="H1957" i="12"/>
  <c r="J1957" i="12" s="1"/>
  <c r="H1595" i="12"/>
  <c r="J1595" i="12" s="1"/>
  <c r="H1638" i="12"/>
  <c r="J1638" i="12" s="1"/>
  <c r="H1646" i="12"/>
  <c r="H1654" i="12"/>
  <c r="J1654" i="12" s="1"/>
  <c r="H1664" i="12"/>
  <c r="J1664" i="12" s="1"/>
  <c r="H1684" i="12"/>
  <c r="J1684" i="12" s="1"/>
  <c r="H1692" i="12"/>
  <c r="J1692" i="12" s="1"/>
  <c r="H1708" i="12"/>
  <c r="J1708" i="12" s="1"/>
  <c r="H1738" i="12"/>
  <c r="J1738" i="12" s="1"/>
  <c r="H1744" i="12"/>
  <c r="J1744" i="12" s="1"/>
  <c r="H1747" i="12"/>
  <c r="J1747" i="12" s="1"/>
  <c r="H1752" i="12"/>
  <c r="J1752" i="12" s="1"/>
  <c r="H1755" i="12"/>
  <c r="J1755" i="12" s="1"/>
  <c r="H1760" i="12"/>
  <c r="J1760" i="12" s="1"/>
  <c r="H1763" i="12"/>
  <c r="J1763" i="12" s="1"/>
  <c r="H1704" i="12"/>
  <c r="J1704" i="12" s="1"/>
  <c r="H1770" i="12"/>
  <c r="J1770" i="12" s="1"/>
  <c r="H1797" i="12"/>
  <c r="J1797" i="12" s="1"/>
  <c r="H1893" i="12"/>
  <c r="J1893" i="12" s="1"/>
  <c r="H1901" i="12"/>
  <c r="J1901" i="12" s="1"/>
  <c r="H1909" i="12"/>
  <c r="J1909" i="12" s="1"/>
  <c r="H1930" i="12"/>
  <c r="J1930" i="12" s="1"/>
  <c r="H1953" i="12"/>
  <c r="J1953" i="12" s="1"/>
  <c r="H1969" i="12"/>
  <c r="J1969" i="12" s="1"/>
  <c r="H1977" i="12"/>
  <c r="J1977" i="12" s="1"/>
  <c r="H1985" i="12"/>
  <c r="J1985" i="12" s="1"/>
  <c r="H1993" i="12"/>
  <c r="J1993" i="12" s="1"/>
  <c r="H2008" i="12"/>
  <c r="J2008" i="12" s="1"/>
  <c r="H2016" i="12"/>
  <c r="J2016" i="12" s="1"/>
  <c r="H2171" i="12"/>
  <c r="H2179" i="12"/>
  <c r="J2179" i="12" s="1"/>
  <c r="H2187" i="12"/>
  <c r="J2187" i="12" s="1"/>
  <c r="H2195" i="12"/>
  <c r="J2195" i="12" s="1"/>
  <c r="H2211" i="12"/>
  <c r="J2211" i="12" s="1"/>
  <c r="H2219" i="12"/>
  <c r="J2219" i="12" s="1"/>
  <c r="H2227" i="12"/>
  <c r="H2235" i="12"/>
  <c r="J2235" i="12" s="1"/>
  <c r="H2243" i="12"/>
  <c r="J2243" i="12" s="1"/>
  <c r="H2251" i="12"/>
  <c r="J2251" i="12" s="1"/>
  <c r="H2445" i="12"/>
  <c r="H2453" i="12"/>
  <c r="J2453" i="12" s="1"/>
  <c r="H2461" i="12"/>
  <c r="J2461" i="12" s="1"/>
  <c r="H2471" i="12"/>
  <c r="J2471" i="12" s="1"/>
  <c r="H2002" i="12"/>
  <c r="J2002" i="12" s="1"/>
  <c r="H2005" i="12"/>
  <c r="J2005" i="12" s="1"/>
  <c r="H2013" i="12"/>
  <c r="J2013" i="12" s="1"/>
  <c r="H2021" i="12"/>
  <c r="H2023" i="12"/>
  <c r="J2023" i="12" s="1"/>
  <c r="H2031" i="12"/>
  <c r="J2031" i="12" s="1"/>
  <c r="H2110" i="12"/>
  <c r="J2110" i="12" s="1"/>
  <c r="H2126" i="12"/>
  <c r="J2126" i="12" s="1"/>
  <c r="H2134" i="12"/>
  <c r="J2134" i="12" s="1"/>
  <c r="H2522" i="12"/>
  <c r="J2522" i="12" s="1"/>
  <c r="H2007" i="12"/>
  <c r="J2007" i="12" s="1"/>
  <c r="H2015" i="12"/>
  <c r="J2015" i="12" s="1"/>
  <c r="H2025" i="12"/>
  <c r="H2056" i="12"/>
  <c r="J2056" i="12" s="1"/>
  <c r="H2107" i="12"/>
  <c r="H2112" i="12"/>
  <c r="J2112" i="12" s="1"/>
  <c r="H2120" i="12"/>
  <c r="J2120" i="12" s="1"/>
  <c r="H2128" i="12"/>
  <c r="J2128" i="12" s="1"/>
  <c r="H2140" i="12"/>
  <c r="J2140" i="12" s="1"/>
  <c r="H2148" i="12"/>
  <c r="J2148" i="12" s="1"/>
  <c r="H2158" i="12"/>
  <c r="J2158" i="12" s="1"/>
  <c r="H2270" i="12"/>
  <c r="H2272" i="12"/>
  <c r="J2272" i="12" s="1"/>
  <c r="H2280" i="12"/>
  <c r="J2280" i="12" s="1"/>
  <c r="H2336" i="12"/>
  <c r="J2336" i="12" s="1"/>
  <c r="H2344" i="12"/>
  <c r="J2344" i="12" s="1"/>
  <c r="H2352" i="12"/>
  <c r="J2352" i="12" s="1"/>
  <c r="H2399" i="12"/>
  <c r="J2399" i="12" s="1"/>
  <c r="H2407" i="12"/>
  <c r="J2407" i="12" s="1"/>
  <c r="H2434" i="12"/>
  <c r="J2434" i="12" s="1"/>
  <c r="H2442" i="12"/>
  <c r="J2442" i="12" s="1"/>
  <c r="H2004" i="12"/>
  <c r="H2012" i="12"/>
  <c r="J2012" i="12" s="1"/>
  <c r="H2020" i="12"/>
  <c r="J2020" i="12" s="1"/>
  <c r="H2048" i="12"/>
  <c r="H2109" i="12"/>
  <c r="H2137" i="12"/>
  <c r="J2137" i="12" s="1"/>
  <c r="H2145" i="12"/>
  <c r="J2145" i="12" s="1"/>
  <c r="H2167" i="12"/>
  <c r="J2167" i="12" s="1"/>
  <c r="H2175" i="12"/>
  <c r="J2175" i="12" s="1"/>
  <c r="H2183" i="12"/>
  <c r="J2183" i="12" s="1"/>
  <c r="H2191" i="12"/>
  <c r="J2191" i="12" s="1"/>
  <c r="H2207" i="12"/>
  <c r="J2207" i="12" s="1"/>
  <c r="H2215" i="12"/>
  <c r="J2215" i="12" s="1"/>
  <c r="H2223" i="12"/>
  <c r="J2223" i="12" s="1"/>
  <c r="H2231" i="12"/>
  <c r="J2231" i="12" s="1"/>
  <c r="H2239" i="12"/>
  <c r="J2239" i="12" s="1"/>
  <c r="H2247" i="12"/>
  <c r="J2247" i="12" s="1"/>
  <c r="H2277" i="12"/>
  <c r="H2287" i="12"/>
  <c r="J2287" i="12" s="1"/>
  <c r="H2314" i="12"/>
  <c r="J2314" i="12" s="1"/>
  <c r="H2341" i="12"/>
  <c r="J2341" i="12" s="1"/>
  <c r="H2349" i="12"/>
  <c r="J2349" i="12" s="1"/>
  <c r="H2357" i="12"/>
  <c r="J2357" i="12" s="1"/>
  <c r="H2426" i="12"/>
  <c r="H2449" i="12"/>
  <c r="J2449" i="12" s="1"/>
  <c r="H2457" i="12"/>
  <c r="J2457" i="12" s="1"/>
  <c r="H2467" i="12"/>
  <c r="J2467" i="12" s="1"/>
  <c r="H2487" i="12"/>
  <c r="H2519" i="12"/>
  <c r="J2519" i="12" s="1"/>
  <c r="H2009" i="12"/>
  <c r="J2009" i="12" s="1"/>
  <c r="H2017" i="12"/>
  <c r="J2017" i="12" s="1"/>
  <c r="H2022" i="12"/>
  <c r="J2022" i="12" s="1"/>
  <c r="H2027" i="12"/>
  <c r="J2027" i="12" s="1"/>
  <c r="H2030" i="12"/>
  <c r="J2030" i="12" s="1"/>
  <c r="H2050" i="12"/>
  <c r="J2050" i="12" s="1"/>
  <c r="H2053" i="12"/>
  <c r="H2117" i="12"/>
  <c r="J2117" i="12" s="1"/>
  <c r="H2130" i="12"/>
  <c r="H2306" i="12"/>
  <c r="J2306" i="12" s="1"/>
  <c r="H2475" i="12"/>
  <c r="J2475" i="12" s="1"/>
  <c r="H2006" i="12"/>
  <c r="J2006" i="12" s="1"/>
  <c r="H2014" i="12"/>
  <c r="J2014" i="12" s="1"/>
  <c r="H2024" i="12"/>
  <c r="J2024" i="12" s="1"/>
  <c r="H2032" i="12"/>
  <c r="H2055" i="12"/>
  <c r="J2055" i="12" s="1"/>
  <c r="H2111" i="12"/>
  <c r="J2111" i="12" s="1"/>
  <c r="H2119" i="12"/>
  <c r="J2119" i="12" s="1"/>
  <c r="H2127" i="12"/>
  <c r="J2127" i="12" s="1"/>
  <c r="H2269" i="12"/>
  <c r="H2398" i="12"/>
  <c r="J2398" i="12" s="1"/>
  <c r="H2406" i="12"/>
  <c r="J2406" i="12" s="1"/>
  <c r="H2433" i="12"/>
  <c r="J2433" i="12" s="1"/>
  <c r="H2441" i="12"/>
  <c r="J2441" i="12" s="1"/>
  <c r="T22" i="4" l="1"/>
  <c r="W21" i="4"/>
  <c r="T141" i="4"/>
  <c r="W140" i="4"/>
  <c r="E21" i="4"/>
  <c r="F20" i="4"/>
  <c r="G19" i="4"/>
  <c r="J506" i="12"/>
  <c r="J2521" i="12"/>
  <c r="J1772" i="12"/>
  <c r="J1275" i="12"/>
  <c r="J393" i="12"/>
  <c r="J163" i="12"/>
  <c r="J639" i="12"/>
  <c r="J65" i="12"/>
  <c r="J1057" i="12"/>
  <c r="J1521" i="12"/>
  <c r="J2268" i="12"/>
  <c r="J779" i="12"/>
  <c r="J351" i="12"/>
  <c r="J2346" i="12"/>
  <c r="J1948" i="12"/>
  <c r="J1696" i="12"/>
  <c r="J2334" i="12"/>
  <c r="J2074" i="12"/>
  <c r="J1434" i="12"/>
  <c r="J1016" i="12"/>
  <c r="J772" i="12"/>
  <c r="J327" i="12"/>
  <c r="J22" i="12"/>
  <c r="J56" i="12"/>
  <c r="J2227" i="12"/>
  <c r="J1695" i="12"/>
  <c r="J1591" i="12"/>
  <c r="J2290" i="12"/>
  <c r="J2095" i="12"/>
  <c r="J2000" i="12"/>
  <c r="J674" i="12"/>
  <c r="J1170" i="12"/>
  <c r="J323" i="12"/>
  <c r="J1282" i="12"/>
  <c r="J1151" i="12"/>
  <c r="J458" i="12"/>
  <c r="J2361" i="12"/>
  <c r="J1254" i="12"/>
  <c r="J946" i="12"/>
  <c r="J891" i="12"/>
  <c r="J974" i="12"/>
  <c r="J736" i="12"/>
  <c r="J737" i="12"/>
  <c r="J533" i="12"/>
  <c r="J1206" i="12"/>
  <c r="J492" i="12"/>
  <c r="J1171" i="12"/>
  <c r="J1017" i="12"/>
  <c r="J51" i="12"/>
  <c r="J2277" i="12"/>
  <c r="J2038" i="12"/>
  <c r="J1935" i="12"/>
  <c r="J2025" i="12"/>
  <c r="J2424" i="12"/>
  <c r="J2409" i="12"/>
  <c r="J520" i="12"/>
  <c r="J932" i="12"/>
  <c r="J791" i="12"/>
  <c r="J905" i="12"/>
  <c r="J100" i="12"/>
  <c r="J211" i="12"/>
  <c r="J701" i="12"/>
  <c r="J1856" i="12"/>
  <c r="J1724" i="12"/>
  <c r="J2285" i="12"/>
  <c r="J2171" i="12"/>
  <c r="I2464" i="12"/>
  <c r="J2464" i="12"/>
  <c r="J699" i="12"/>
  <c r="I1976" i="12"/>
  <c r="J1976" i="12"/>
  <c r="I1626" i="12"/>
  <c r="J1626" i="12"/>
  <c r="I786" i="12"/>
  <c r="J786" i="12"/>
  <c r="I170" i="12"/>
  <c r="J170" i="12"/>
  <c r="I498" i="12"/>
  <c r="J498" i="12"/>
  <c r="I631" i="12"/>
  <c r="J631" i="12"/>
  <c r="I1534" i="12"/>
  <c r="J1534" i="12"/>
  <c r="I1618" i="12"/>
  <c r="J1618" i="12"/>
  <c r="I1059" i="12"/>
  <c r="J1059" i="12"/>
  <c r="I282" i="12"/>
  <c r="J282" i="12"/>
  <c r="I1933" i="12"/>
  <c r="J1933" i="12"/>
  <c r="I560" i="12"/>
  <c r="J560" i="12"/>
  <c r="I1066" i="12"/>
  <c r="J1066" i="12"/>
  <c r="J2270" i="12"/>
  <c r="I2304" i="12"/>
  <c r="J2304" i="12"/>
  <c r="I2437" i="12"/>
  <c r="J2437" i="12"/>
  <c r="J2060" i="12"/>
  <c r="J1789" i="12"/>
  <c r="J1990" i="12"/>
  <c r="J1304" i="12"/>
  <c r="J1422" i="12"/>
  <c r="J876" i="12"/>
  <c r="I540" i="12"/>
  <c r="J540" i="12"/>
  <c r="J835" i="12"/>
  <c r="I813" i="12"/>
  <c r="J813" i="12"/>
  <c r="I414" i="12"/>
  <c r="J414" i="12"/>
  <c r="J29" i="12"/>
  <c r="I358" i="12"/>
  <c r="J358" i="12"/>
  <c r="I1669" i="12"/>
  <c r="J1669" i="12"/>
  <c r="I849" i="12"/>
  <c r="J849" i="12"/>
  <c r="I1758" i="12"/>
  <c r="J1758" i="12"/>
  <c r="I1556" i="12"/>
  <c r="J1556" i="12"/>
  <c r="I1443" i="12"/>
  <c r="J1443" i="12"/>
  <c r="I800" i="12"/>
  <c r="J800" i="12"/>
  <c r="I1532" i="12"/>
  <c r="J1532" i="12"/>
  <c r="I1345" i="12"/>
  <c r="J1345" i="12"/>
  <c r="I1213" i="12"/>
  <c r="J1213" i="12"/>
  <c r="I681" i="12"/>
  <c r="J681" i="12"/>
  <c r="I1717" i="12"/>
  <c r="J1717" i="12"/>
  <c r="I2276" i="12"/>
  <c r="J2276" i="12"/>
  <c r="I1233" i="12"/>
  <c r="J1233" i="12"/>
  <c r="I1528" i="12"/>
  <c r="J1528" i="12"/>
  <c r="I843" i="12"/>
  <c r="J843" i="12"/>
  <c r="I659" i="12"/>
  <c r="J659" i="12"/>
  <c r="I1682" i="12"/>
  <c r="J1682" i="12"/>
  <c r="I1500" i="12"/>
  <c r="J1500" i="12"/>
  <c r="I1255" i="12"/>
  <c r="J1255" i="12"/>
  <c r="I675" i="12"/>
  <c r="J675" i="12"/>
  <c r="I141" i="12"/>
  <c r="J141" i="12"/>
  <c r="I99" i="12"/>
  <c r="J99" i="12"/>
  <c r="I121" i="12"/>
  <c r="J121" i="12"/>
  <c r="I562" i="12"/>
  <c r="J562" i="12"/>
  <c r="I345" i="12"/>
  <c r="J345" i="12"/>
  <c r="I555" i="12"/>
  <c r="J555" i="12"/>
  <c r="I429" i="12"/>
  <c r="J429" i="12"/>
  <c r="I1317" i="12"/>
  <c r="J1317" i="12"/>
  <c r="I2413" i="12"/>
  <c r="J2413" i="12"/>
  <c r="I1563" i="12"/>
  <c r="J1563" i="12"/>
  <c r="I330" i="12"/>
  <c r="J330" i="12"/>
  <c r="I1310" i="12"/>
  <c r="J1310" i="12"/>
  <c r="I2473" i="12"/>
  <c r="J2473" i="12"/>
  <c r="I1536" i="12"/>
  <c r="J1536" i="12"/>
  <c r="I106" i="12"/>
  <c r="J106" i="12"/>
  <c r="I673" i="12"/>
  <c r="J673" i="12"/>
  <c r="I1492" i="12"/>
  <c r="J1492" i="12"/>
  <c r="I1611" i="12"/>
  <c r="J1611" i="12"/>
  <c r="I1954" i="12"/>
  <c r="J1954" i="12"/>
  <c r="I2326" i="12"/>
  <c r="J2326" i="12"/>
  <c r="I688" i="12"/>
  <c r="J688" i="12"/>
  <c r="I1836" i="12"/>
  <c r="J1836" i="12"/>
  <c r="I1199" i="12"/>
  <c r="J1199" i="12"/>
  <c r="I2444" i="12"/>
  <c r="J2444" i="12"/>
  <c r="I1647" i="12"/>
  <c r="J1647" i="12"/>
  <c r="I1870" i="12"/>
  <c r="J1870" i="12"/>
  <c r="I1737" i="12"/>
  <c r="J1737" i="12"/>
  <c r="I1129" i="12"/>
  <c r="J1129" i="12"/>
  <c r="I764" i="12"/>
  <c r="J764" i="12"/>
  <c r="I1766" i="12"/>
  <c r="J1766" i="12"/>
  <c r="I743" i="12"/>
  <c r="J743" i="12"/>
  <c r="I1352" i="12"/>
  <c r="J1352" i="12"/>
  <c r="I1513" i="12"/>
  <c r="J1513" i="12"/>
  <c r="I2206" i="12"/>
  <c r="J2206" i="12"/>
  <c r="I1702" i="12"/>
  <c r="J1702" i="12"/>
  <c r="I440" i="12"/>
  <c r="J440" i="12"/>
  <c r="I1348" i="12"/>
  <c r="J1348" i="12"/>
  <c r="I268" i="12"/>
  <c r="J268" i="12"/>
  <c r="I1429" i="12"/>
  <c r="J1429" i="12"/>
  <c r="I1635" i="12"/>
  <c r="J1635" i="12"/>
  <c r="I273" i="12"/>
  <c r="J273" i="12"/>
  <c r="I1451" i="12"/>
  <c r="J1451" i="12"/>
  <c r="J1576" i="12"/>
  <c r="J2234" i="12"/>
  <c r="J1786" i="12"/>
  <c r="J1905" i="12"/>
  <c r="I2129" i="12"/>
  <c r="J2129" i="12"/>
  <c r="J1458" i="12"/>
  <c r="I1107" i="12"/>
  <c r="J1107" i="12"/>
  <c r="I2130" i="12"/>
  <c r="J2130" i="12"/>
  <c r="I2445" i="12"/>
  <c r="J2445" i="12"/>
  <c r="I1639" i="12"/>
  <c r="J1639" i="12"/>
  <c r="I1688" i="12"/>
  <c r="J1688" i="12"/>
  <c r="J1219" i="12"/>
  <c r="J1450" i="12"/>
  <c r="I952" i="12"/>
  <c r="J952" i="12"/>
  <c r="J387" i="12"/>
  <c r="I2319" i="12"/>
  <c r="J2319" i="12"/>
  <c r="I2081" i="12"/>
  <c r="J2081" i="12"/>
  <c r="I2431" i="12"/>
  <c r="J2431" i="12"/>
  <c r="I2452" i="12"/>
  <c r="J2452" i="12"/>
  <c r="J1926" i="12"/>
  <c r="J2123" i="12"/>
  <c r="J2018" i="12"/>
  <c r="I2395" i="12"/>
  <c r="J2395" i="12"/>
  <c r="I2248" i="12"/>
  <c r="J2248" i="12"/>
  <c r="I2192" i="12"/>
  <c r="J2192" i="12"/>
  <c r="I2052" i="12"/>
  <c r="J2052" i="12"/>
  <c r="I1794" i="12"/>
  <c r="J1794" i="12"/>
  <c r="I2416" i="12"/>
  <c r="J2416" i="12"/>
  <c r="I2353" i="12"/>
  <c r="J2353" i="12"/>
  <c r="I2305" i="12"/>
  <c r="J2305" i="12"/>
  <c r="I1787" i="12"/>
  <c r="J1787" i="12"/>
  <c r="I1982" i="12"/>
  <c r="J1982" i="12"/>
  <c r="I1436" i="12"/>
  <c r="J1436" i="12"/>
  <c r="I1730" i="12"/>
  <c r="J1730" i="12"/>
  <c r="I1395" i="12"/>
  <c r="J1395" i="12"/>
  <c r="I1457" i="12"/>
  <c r="J1457" i="12"/>
  <c r="I1289" i="12"/>
  <c r="J1289" i="12"/>
  <c r="I1303" i="12"/>
  <c r="J1303" i="12"/>
  <c r="I1723" i="12"/>
  <c r="J1723" i="12"/>
  <c r="I1569" i="12"/>
  <c r="J1569" i="12"/>
  <c r="I1444" i="12"/>
  <c r="J1444" i="12"/>
  <c r="I722" i="12"/>
  <c r="J722" i="12"/>
  <c r="J660" i="12"/>
  <c r="I603" i="12"/>
  <c r="J603" i="12"/>
  <c r="I790" i="12"/>
  <c r="J790" i="12"/>
  <c r="I723" i="12"/>
  <c r="J723" i="12"/>
  <c r="I604" i="12"/>
  <c r="J604" i="12"/>
  <c r="I1178" i="12"/>
  <c r="J1178" i="12"/>
  <c r="I1093" i="12"/>
  <c r="J1093" i="12"/>
  <c r="I1010" i="12"/>
  <c r="J1010" i="12"/>
  <c r="I806" i="12"/>
  <c r="J806" i="12"/>
  <c r="I822" i="12"/>
  <c r="J822" i="12"/>
  <c r="I965" i="12"/>
  <c r="J965" i="12"/>
  <c r="I618" i="12"/>
  <c r="J618" i="12"/>
  <c r="I247" i="12"/>
  <c r="J247" i="12"/>
  <c r="I310" i="12"/>
  <c r="J310" i="12"/>
  <c r="I174" i="12"/>
  <c r="J174" i="12"/>
  <c r="I443" i="12"/>
  <c r="J443" i="12"/>
  <c r="I120" i="12"/>
  <c r="J120" i="12"/>
  <c r="I1149" i="12"/>
  <c r="J1149" i="12"/>
  <c r="I449" i="12"/>
  <c r="J449" i="12"/>
  <c r="I1661" i="12"/>
  <c r="J1661" i="12"/>
  <c r="I2479" i="12"/>
  <c r="J2479" i="12"/>
  <c r="I1551" i="12"/>
  <c r="J1551" i="12"/>
  <c r="I1248" i="12"/>
  <c r="J1248" i="12"/>
  <c r="I961" i="12"/>
  <c r="J961" i="12"/>
  <c r="I2381" i="12"/>
  <c r="J2381" i="12"/>
  <c r="I1709" i="12"/>
  <c r="J1709" i="12"/>
  <c r="I1471" i="12"/>
  <c r="J1471" i="12"/>
  <c r="I2262" i="12"/>
  <c r="J2262" i="12"/>
  <c r="I2164" i="12"/>
  <c r="J2164" i="12"/>
  <c r="I624" i="12"/>
  <c r="J624" i="12"/>
  <c r="I2193" i="12"/>
  <c r="J2193" i="12"/>
  <c r="I1247" i="12"/>
  <c r="J1247" i="12"/>
  <c r="J94" i="12"/>
  <c r="I442" i="12"/>
  <c r="J442" i="12"/>
  <c r="I547" i="12"/>
  <c r="J547" i="12"/>
  <c r="I108" i="12"/>
  <c r="J108" i="12"/>
  <c r="I421" i="12"/>
  <c r="J421" i="12"/>
  <c r="I93" i="12"/>
  <c r="J93" i="12"/>
  <c r="I2154" i="12"/>
  <c r="J2154" i="12"/>
  <c r="I693" i="12"/>
  <c r="J693" i="12"/>
  <c r="I2499" i="12"/>
  <c r="J2499" i="12"/>
  <c r="I1548" i="12"/>
  <c r="J1548" i="12"/>
  <c r="I113" i="12"/>
  <c r="J113" i="12"/>
  <c r="I1073" i="12"/>
  <c r="J1073" i="12"/>
  <c r="I1520" i="12"/>
  <c r="J1520" i="12"/>
  <c r="I925" i="12"/>
  <c r="J925" i="12"/>
  <c r="I44" i="12"/>
  <c r="J44" i="12"/>
  <c r="I680" i="12"/>
  <c r="J680" i="12"/>
  <c r="J2160" i="12"/>
  <c r="J692" i="12"/>
  <c r="J1550" i="12"/>
  <c r="I2426" i="12"/>
  <c r="J2426" i="12"/>
  <c r="I2046" i="12"/>
  <c r="J2046" i="12"/>
  <c r="I2397" i="12"/>
  <c r="J2397" i="12"/>
  <c r="I2507" i="12"/>
  <c r="J2507" i="12"/>
  <c r="I2061" i="12"/>
  <c r="J2061" i="12"/>
  <c r="I1493" i="12"/>
  <c r="J1493" i="12"/>
  <c r="I828" i="12"/>
  <c r="J828" i="12"/>
  <c r="I2311" i="12"/>
  <c r="J2311" i="12"/>
  <c r="I2524" i="12"/>
  <c r="J2524" i="12"/>
  <c r="I1683" i="12"/>
  <c r="J1683" i="12"/>
  <c r="I1815" i="12"/>
  <c r="J1815" i="12"/>
  <c r="I1226" i="12"/>
  <c r="J1226" i="12"/>
  <c r="I1177" i="12"/>
  <c r="J1177" i="12"/>
  <c r="J1037" i="12"/>
  <c r="I792" i="12"/>
  <c r="J792" i="12"/>
  <c r="I1094" i="12"/>
  <c r="J1094" i="12"/>
  <c r="I1114" i="12"/>
  <c r="J1114" i="12"/>
  <c r="I995" i="12"/>
  <c r="J995" i="12"/>
  <c r="J729" i="12"/>
  <c r="I954" i="12"/>
  <c r="J954" i="12"/>
  <c r="I610" i="12"/>
  <c r="J610" i="12"/>
  <c r="I400" i="12"/>
  <c r="J400" i="12"/>
  <c r="I246" i="12"/>
  <c r="J246" i="12"/>
  <c r="J198" i="12"/>
  <c r="I778" i="12"/>
  <c r="J778" i="12"/>
  <c r="I2340" i="12"/>
  <c r="J2340" i="12"/>
  <c r="I1499" i="12"/>
  <c r="J1499" i="12"/>
  <c r="I953" i="12"/>
  <c r="J953" i="12"/>
  <c r="I1681" i="12"/>
  <c r="J1681" i="12"/>
  <c r="I1403" i="12"/>
  <c r="J1403" i="12"/>
  <c r="I2249" i="12"/>
  <c r="J2249" i="12"/>
  <c r="I2185" i="12"/>
  <c r="J2185" i="12"/>
  <c r="I1353" i="12"/>
  <c r="J1353" i="12"/>
  <c r="I988" i="12"/>
  <c r="J988" i="12"/>
  <c r="I807" i="12"/>
  <c r="J807" i="12"/>
  <c r="I1191" i="12"/>
  <c r="J1191" i="12"/>
  <c r="I820" i="12"/>
  <c r="J820" i="12"/>
  <c r="I58" i="12"/>
  <c r="J58" i="12"/>
  <c r="I2122" i="12"/>
  <c r="J2122" i="12"/>
  <c r="I380" i="12"/>
  <c r="J380" i="12"/>
  <c r="I666" i="12"/>
  <c r="J666" i="12"/>
  <c r="I2465" i="12"/>
  <c r="J2465" i="12"/>
  <c r="I539" i="12"/>
  <c r="J539" i="12"/>
  <c r="I841" i="12"/>
  <c r="J841" i="12"/>
  <c r="I625" i="12"/>
  <c r="J625" i="12"/>
  <c r="I1527" i="12"/>
  <c r="J1527" i="12"/>
  <c r="I1674" i="12"/>
  <c r="J1674" i="12"/>
  <c r="I254" i="12"/>
  <c r="J254" i="12"/>
  <c r="I1942" i="12"/>
  <c r="J1942" i="12"/>
  <c r="I652" i="12"/>
  <c r="J652" i="12"/>
  <c r="I1828" i="12"/>
  <c r="J1828" i="12"/>
  <c r="I1801" i="12"/>
  <c r="J1801" i="12"/>
  <c r="I2438" i="12"/>
  <c r="J2438" i="12"/>
  <c r="I505" i="12"/>
  <c r="J505" i="12"/>
  <c r="I2242" i="12"/>
  <c r="J2242" i="12"/>
  <c r="I2136" i="12"/>
  <c r="J2136" i="12"/>
  <c r="I1311" i="12"/>
  <c r="J1311" i="12"/>
  <c r="I1241" i="12"/>
  <c r="J1241" i="12"/>
  <c r="I1045" i="12"/>
  <c r="J1045" i="12"/>
  <c r="I1038" i="12"/>
  <c r="J1038" i="12"/>
  <c r="I575" i="12"/>
  <c r="J575" i="12"/>
  <c r="I1585" i="12"/>
  <c r="J1585" i="12"/>
  <c r="I2283" i="12"/>
  <c r="J2283" i="12"/>
  <c r="I2108" i="12"/>
  <c r="J2108" i="12"/>
  <c r="I115" i="12"/>
  <c r="J115" i="12"/>
  <c r="I36" i="12"/>
  <c r="J36" i="12"/>
  <c r="I85" i="12"/>
  <c r="J85" i="12"/>
  <c r="I176" i="12"/>
  <c r="J176" i="12"/>
  <c r="I2466" i="12"/>
  <c r="J2466" i="12"/>
  <c r="I2109" i="12"/>
  <c r="J2109" i="12"/>
  <c r="I2021" i="12"/>
  <c r="J2021" i="12"/>
  <c r="I1934" i="12"/>
  <c r="J1934" i="12"/>
  <c r="J1584" i="12"/>
  <c r="J2374" i="12"/>
  <c r="I2010" i="12"/>
  <c r="J2010" i="12"/>
  <c r="I2514" i="12"/>
  <c r="J2514" i="12"/>
  <c r="I1583" i="12"/>
  <c r="J1583" i="12"/>
  <c r="I1376" i="12"/>
  <c r="J1376" i="12"/>
  <c r="I1011" i="12"/>
  <c r="J1011" i="12"/>
  <c r="J862" i="12"/>
  <c r="J1087" i="12"/>
  <c r="I2032" i="12"/>
  <c r="J2032" i="12"/>
  <c r="I2053" i="12"/>
  <c r="J2053" i="12"/>
  <c r="J2487" i="12"/>
  <c r="I2048" i="12"/>
  <c r="J2048" i="12"/>
  <c r="I1597" i="12"/>
  <c r="J1597" i="12"/>
  <c r="I855" i="12"/>
  <c r="J855" i="12"/>
  <c r="I751" i="12"/>
  <c r="J751" i="12"/>
  <c r="J478" i="12"/>
  <c r="I455" i="12"/>
  <c r="J455" i="12"/>
  <c r="I2486" i="12"/>
  <c r="J2486" i="12"/>
  <c r="I1882" i="12"/>
  <c r="J1882" i="12"/>
  <c r="I2186" i="12"/>
  <c r="J2186" i="12"/>
  <c r="I2515" i="12"/>
  <c r="J2515" i="12"/>
  <c r="J1983" i="12"/>
  <c r="J1899" i="12"/>
  <c r="J1829" i="12"/>
  <c r="J1773" i="12"/>
  <c r="I1656" i="12"/>
  <c r="J1656" i="12"/>
  <c r="I2115" i="12"/>
  <c r="J2115" i="12"/>
  <c r="I1835" i="12"/>
  <c r="J1835" i="12"/>
  <c r="J2039" i="12"/>
  <c r="I1940" i="12"/>
  <c r="J1940" i="12"/>
  <c r="I2291" i="12"/>
  <c r="J2291" i="12"/>
  <c r="I1927" i="12"/>
  <c r="J1927" i="12"/>
  <c r="I1405" i="12"/>
  <c r="J1405" i="12"/>
  <c r="I1871" i="12"/>
  <c r="J1871" i="12"/>
  <c r="I1807" i="12"/>
  <c r="J1807" i="12"/>
  <c r="I1660" i="12"/>
  <c r="J1660" i="12"/>
  <c r="I1297" i="12"/>
  <c r="J1297" i="12"/>
  <c r="I1430" i="12"/>
  <c r="J1430" i="12"/>
  <c r="I1373" i="12"/>
  <c r="J1373" i="12"/>
  <c r="I1210" i="12"/>
  <c r="J1210" i="12"/>
  <c r="I1060" i="12"/>
  <c r="J1060" i="12"/>
  <c r="I576" i="12"/>
  <c r="J576" i="12"/>
  <c r="I1023" i="12"/>
  <c r="J1023" i="12"/>
  <c r="I883" i="12"/>
  <c r="J883" i="12"/>
  <c r="J512" i="12"/>
  <c r="I1079" i="12"/>
  <c r="J1079" i="12"/>
  <c r="I939" i="12"/>
  <c r="J939" i="12"/>
  <c r="I785" i="12"/>
  <c r="J785" i="12"/>
  <c r="I1086" i="12"/>
  <c r="J1086" i="12"/>
  <c r="J513" i="12"/>
  <c r="I912" i="12"/>
  <c r="J912" i="12"/>
  <c r="I765" i="12"/>
  <c r="J765" i="12"/>
  <c r="I856" i="12"/>
  <c r="J856" i="12"/>
  <c r="I253" i="12"/>
  <c r="J253" i="12"/>
  <c r="I477" i="12"/>
  <c r="J477" i="12"/>
  <c r="I339" i="12"/>
  <c r="J339" i="12"/>
  <c r="I89" i="12"/>
  <c r="J89" i="12"/>
  <c r="I190" i="12"/>
  <c r="J190" i="12"/>
  <c r="I1052" i="12"/>
  <c r="J1052" i="12"/>
  <c r="I2011" i="12"/>
  <c r="J2011" i="12"/>
  <c r="I1394" i="12"/>
  <c r="J1394" i="12"/>
  <c r="I1192" i="12"/>
  <c r="J1192" i="12"/>
  <c r="I911" i="12"/>
  <c r="J911" i="12"/>
  <c r="I2333" i="12"/>
  <c r="J2333" i="12"/>
  <c r="I1269" i="12"/>
  <c r="J1269" i="12"/>
  <c r="I645" i="12"/>
  <c r="J645" i="12"/>
  <c r="I2144" i="12"/>
  <c r="J2144" i="12"/>
  <c r="I1919" i="12"/>
  <c r="J1919" i="12"/>
  <c r="I1367" i="12"/>
  <c r="J1367" i="12"/>
  <c r="I996" i="12"/>
  <c r="J996" i="12"/>
  <c r="I709" i="12"/>
  <c r="J709" i="12"/>
  <c r="I2241" i="12"/>
  <c r="J2241" i="12"/>
  <c r="I1928" i="12"/>
  <c r="J1928" i="12"/>
  <c r="I1464" i="12"/>
  <c r="J1464" i="12"/>
  <c r="I1325" i="12"/>
  <c r="J1325" i="12"/>
  <c r="I968" i="12"/>
  <c r="J968" i="12"/>
  <c r="I794" i="12"/>
  <c r="J794" i="12"/>
  <c r="I617" i="12"/>
  <c r="J617" i="12"/>
  <c r="I1186" i="12"/>
  <c r="J1186" i="12"/>
  <c r="I37" i="12"/>
  <c r="J37" i="12"/>
  <c r="I206" i="12"/>
  <c r="J206" i="12"/>
  <c r="I204" i="12"/>
  <c r="J204" i="12"/>
  <c r="J493" i="12"/>
  <c r="I212" i="12"/>
  <c r="J212" i="12"/>
  <c r="I72" i="12"/>
  <c r="J72" i="12"/>
  <c r="I468" i="12"/>
  <c r="J468" i="12"/>
  <c r="I372" i="12"/>
  <c r="J372" i="12"/>
  <c r="I408" i="12"/>
  <c r="J408" i="12"/>
  <c r="I2079" i="12"/>
  <c r="J2079" i="12"/>
  <c r="I833" i="12"/>
  <c r="J833" i="12"/>
  <c r="I1541" i="12"/>
  <c r="J1541" i="12"/>
  <c r="I1220" i="12"/>
  <c r="J1220" i="12"/>
  <c r="I162" i="12"/>
  <c r="J162" i="12"/>
  <c r="I1625" i="12"/>
  <c r="J1625" i="12"/>
  <c r="I2033" i="12"/>
  <c r="J2033" i="12"/>
  <c r="I1003" i="12"/>
  <c r="J1003" i="12"/>
  <c r="I1040" i="12"/>
  <c r="J1040" i="12"/>
  <c r="I2430" i="12"/>
  <c r="J2430" i="12"/>
  <c r="J334" i="12"/>
  <c r="J1533" i="12"/>
  <c r="J2153" i="12"/>
  <c r="I2213" i="12"/>
  <c r="J2213" i="12"/>
  <c r="I1906" i="12"/>
  <c r="J1906" i="12"/>
  <c r="I1424" i="12"/>
  <c r="J1424" i="12"/>
  <c r="I1234" i="12"/>
  <c r="J1234" i="12"/>
  <c r="I814" i="12"/>
  <c r="J814" i="12"/>
  <c r="I1205" i="12"/>
  <c r="J1205" i="12"/>
  <c r="I730" i="12"/>
  <c r="J730" i="12"/>
  <c r="I2045" i="12"/>
  <c r="J2045" i="12"/>
  <c r="I2386" i="12"/>
  <c r="J2386" i="12"/>
  <c r="I1793" i="12"/>
  <c r="J1793" i="12"/>
  <c r="I1238" i="12"/>
  <c r="J1238" i="12"/>
  <c r="I479" i="12"/>
  <c r="J479" i="12"/>
  <c r="I1849" i="12"/>
  <c r="J1849" i="12"/>
  <c r="I1578" i="12"/>
  <c r="J1578" i="12"/>
  <c r="I148" i="12"/>
  <c r="J148" i="12"/>
  <c r="J1577" i="12"/>
  <c r="J870" i="12"/>
  <c r="I1080" i="12"/>
  <c r="J1080" i="12"/>
  <c r="I526" i="12"/>
  <c r="J526" i="12"/>
  <c r="I2228" i="12"/>
  <c r="J2228" i="12"/>
  <c r="I2360" i="12"/>
  <c r="J2360" i="12"/>
  <c r="I2178" i="12"/>
  <c r="J2178" i="12"/>
  <c r="I2059" i="12"/>
  <c r="J2059" i="12"/>
  <c r="I1975" i="12"/>
  <c r="J1975" i="12"/>
  <c r="I1891" i="12"/>
  <c r="J1891" i="12"/>
  <c r="I1821" i="12"/>
  <c r="J1821" i="12"/>
  <c r="I1769" i="12"/>
  <c r="J1769" i="12"/>
  <c r="I1653" i="12"/>
  <c r="J1653" i="12"/>
  <c r="I1989" i="12"/>
  <c r="J1989" i="12"/>
  <c r="I1921" i="12"/>
  <c r="J1921" i="12"/>
  <c r="I2458" i="12"/>
  <c r="J2458" i="12"/>
  <c r="I2389" i="12"/>
  <c r="J2389" i="12"/>
  <c r="I2332" i="12"/>
  <c r="J2332" i="12"/>
  <c r="I2423" i="12"/>
  <c r="J2423" i="12"/>
  <c r="I1779" i="12"/>
  <c r="J1779" i="12"/>
  <c r="I1388" i="12"/>
  <c r="J1388" i="12"/>
  <c r="I1485" i="12"/>
  <c r="J1485" i="12"/>
  <c r="I1863" i="12"/>
  <c r="J1863" i="12"/>
  <c r="I1780" i="12"/>
  <c r="J1780" i="12"/>
  <c r="I2073" i="12"/>
  <c r="J2073" i="12"/>
  <c r="I1542" i="12"/>
  <c r="J1542" i="12"/>
  <c r="I1290" i="12"/>
  <c r="J1290" i="12"/>
  <c r="I1157" i="12"/>
  <c r="J1157" i="12"/>
  <c r="I1283" i="12"/>
  <c r="J1283" i="12"/>
  <c r="I1128" i="12"/>
  <c r="J1128" i="12"/>
  <c r="I568" i="12"/>
  <c r="J568" i="12"/>
  <c r="I1009" i="12"/>
  <c r="J1009" i="12"/>
  <c r="I1472" i="12"/>
  <c r="J1472" i="12"/>
  <c r="I1150" i="12"/>
  <c r="J1150" i="12"/>
  <c r="I596" i="12"/>
  <c r="J596" i="12"/>
  <c r="I981" i="12"/>
  <c r="J981" i="12"/>
  <c r="I704" i="12"/>
  <c r="J704" i="12"/>
  <c r="I508" i="12"/>
  <c r="J508" i="12"/>
  <c r="I1163" i="12"/>
  <c r="J1163" i="12"/>
  <c r="I519" i="12"/>
  <c r="J519" i="12"/>
  <c r="I1030" i="12"/>
  <c r="J1030" i="12"/>
  <c r="I386" i="12"/>
  <c r="J386" i="12"/>
  <c r="I205" i="12"/>
  <c r="J205" i="12"/>
  <c r="I235" i="12"/>
  <c r="J235" i="12"/>
  <c r="I86" i="12"/>
  <c r="J86" i="12"/>
  <c r="I2297" i="12"/>
  <c r="J2297" i="12"/>
  <c r="I1916" i="12"/>
  <c r="J1916" i="12"/>
  <c r="I2459" i="12"/>
  <c r="J2459" i="12"/>
  <c r="I1261" i="12"/>
  <c r="J1261" i="12"/>
  <c r="I1164" i="12"/>
  <c r="J1164" i="12"/>
  <c r="I587" i="12"/>
  <c r="J587" i="12"/>
  <c r="I1915" i="12"/>
  <c r="J1915" i="12"/>
  <c r="I694" i="12"/>
  <c r="J694" i="12"/>
  <c r="I1330" i="12"/>
  <c r="J1330" i="12"/>
  <c r="I975" i="12"/>
  <c r="J975" i="12"/>
  <c r="I1262" i="12"/>
  <c r="J1262" i="12"/>
  <c r="I933" i="12"/>
  <c r="J933" i="12"/>
  <c r="I1605" i="12"/>
  <c r="J1605" i="12"/>
  <c r="I1423" i="12"/>
  <c r="J1423" i="12"/>
  <c r="I1135" i="12"/>
  <c r="J1135" i="12"/>
  <c r="I197" i="12"/>
  <c r="J197" i="12"/>
  <c r="I308" i="12"/>
  <c r="J308" i="12"/>
  <c r="I352" i="12"/>
  <c r="J352" i="12"/>
  <c r="I169" i="12"/>
  <c r="J169" i="12"/>
  <c r="I183" i="12"/>
  <c r="J183" i="12"/>
  <c r="I64" i="12"/>
  <c r="J64" i="12"/>
  <c r="I218" i="12"/>
  <c r="J218" i="12"/>
  <c r="I260" i="12"/>
  <c r="J260" i="12"/>
  <c r="I1549" i="12"/>
  <c r="J1549" i="12"/>
  <c r="I589" i="12"/>
  <c r="J589" i="12"/>
  <c r="I2099" i="12"/>
  <c r="J2099" i="12"/>
  <c r="I134" i="12"/>
  <c r="J134" i="12"/>
  <c r="I1751" i="12"/>
  <c r="J1751" i="12"/>
  <c r="I1416" i="12"/>
  <c r="J1416" i="12"/>
  <c r="I947" i="12"/>
  <c r="J947" i="12"/>
  <c r="I1069" i="12"/>
  <c r="J1069" i="12"/>
  <c r="I195" i="12"/>
  <c r="J195" i="12"/>
  <c r="I1184" i="12"/>
  <c r="J1184" i="12"/>
  <c r="I2107" i="12"/>
  <c r="J2107" i="12"/>
  <c r="I1884" i="12"/>
  <c r="J1884" i="12"/>
  <c r="I2267" i="12"/>
  <c r="J2267" i="12"/>
  <c r="J2094" i="12"/>
  <c r="I2271" i="12"/>
  <c r="J2271" i="12"/>
  <c r="I1885" i="12"/>
  <c r="J1885" i="12"/>
  <c r="I1590" i="12"/>
  <c r="J1590" i="12"/>
  <c r="I1689" i="12"/>
  <c r="J1689" i="12"/>
  <c r="J1716" i="12"/>
  <c r="I1031" i="12"/>
  <c r="J1031" i="12"/>
  <c r="I834" i="12"/>
  <c r="J834" i="12"/>
  <c r="J444" i="12"/>
  <c r="I758" i="12"/>
  <c r="J758" i="12"/>
  <c r="J450" i="12"/>
  <c r="J863" i="12"/>
  <c r="I1147" i="12"/>
  <c r="J1147" i="12"/>
  <c r="I484" i="12"/>
  <c r="J484" i="12"/>
  <c r="I365" i="12"/>
  <c r="J365" i="12"/>
  <c r="I281" i="12"/>
  <c r="J281" i="12"/>
  <c r="J90" i="12"/>
  <c r="I898" i="12"/>
  <c r="J898" i="12"/>
  <c r="I1368" i="12"/>
  <c r="J1368" i="12"/>
  <c r="I757" i="12"/>
  <c r="J757" i="12"/>
  <c r="I2451" i="12"/>
  <c r="J2451" i="12"/>
  <c r="I1156" i="12"/>
  <c r="J1156" i="12"/>
  <c r="I1562" i="12"/>
  <c r="J1562" i="12"/>
  <c r="I1387" i="12"/>
  <c r="J1387" i="12"/>
  <c r="I2157" i="12"/>
  <c r="J2157" i="12"/>
  <c r="I1346" i="12"/>
  <c r="J1346" i="12"/>
  <c r="I926" i="12"/>
  <c r="J926" i="12"/>
  <c r="I232" i="12"/>
  <c r="J232" i="12"/>
  <c r="I582" i="12"/>
  <c r="J582" i="12"/>
  <c r="I344" i="12"/>
  <c r="J344" i="12"/>
  <c r="I590" i="12"/>
  <c r="J590" i="12"/>
  <c r="I43" i="12"/>
  <c r="J43" i="12"/>
  <c r="I401" i="12"/>
  <c r="J401" i="12"/>
  <c r="I317" i="12"/>
  <c r="J317" i="12"/>
  <c r="I55" i="12"/>
  <c r="J55" i="12"/>
  <c r="I600" i="12"/>
  <c r="J600" i="12"/>
  <c r="I135" i="12"/>
  <c r="J135" i="12"/>
  <c r="I1857" i="12"/>
  <c r="J1857" i="12"/>
  <c r="I1115" i="12"/>
  <c r="J1115" i="12"/>
  <c r="I491" i="12"/>
  <c r="J491" i="12"/>
  <c r="I394" i="12"/>
  <c r="J394" i="12"/>
  <c r="I2403" i="12"/>
  <c r="J2403" i="12"/>
  <c r="I463" i="12"/>
  <c r="J463" i="12"/>
  <c r="I1408" i="12"/>
  <c r="J1408" i="12"/>
  <c r="I2396" i="12"/>
  <c r="J2396" i="12"/>
  <c r="I1437" i="12"/>
  <c r="J1437" i="12"/>
  <c r="I646" i="12"/>
  <c r="J646" i="12"/>
  <c r="I1058" i="12"/>
  <c r="J1058" i="12"/>
  <c r="I2284" i="12"/>
  <c r="J2284" i="12"/>
  <c r="J1788" i="12"/>
  <c r="J1795" i="12"/>
  <c r="J2518" i="12"/>
  <c r="J1148" i="12"/>
  <c r="J441" i="12"/>
  <c r="I2143" i="12"/>
  <c r="J2143" i="12"/>
  <c r="I1892" i="12"/>
  <c r="J1892" i="12"/>
  <c r="I1564" i="12"/>
  <c r="J1564" i="12"/>
  <c r="I1296" i="12"/>
  <c r="J1296" i="12"/>
  <c r="I422" i="12"/>
  <c r="J422" i="12"/>
  <c r="J1997" i="12"/>
  <c r="J1324" i="12"/>
  <c r="I2339" i="12"/>
  <c r="J2339" i="12"/>
  <c r="I2269" i="12"/>
  <c r="J2269" i="12"/>
  <c r="I2004" i="12"/>
  <c r="J2004" i="12"/>
  <c r="I1646" i="12"/>
  <c r="J1646" i="12"/>
  <c r="I1339" i="12"/>
  <c r="J1339" i="12"/>
  <c r="I1121" i="12"/>
  <c r="J1121" i="12"/>
  <c r="J827" i="12"/>
  <c r="I457" i="12"/>
  <c r="J457" i="12"/>
  <c r="I1996" i="12"/>
  <c r="J1996" i="12"/>
  <c r="I1842" i="12"/>
  <c r="J1842" i="12"/>
  <c r="I2320" i="12"/>
  <c r="J2320" i="12"/>
  <c r="I2402" i="12"/>
  <c r="J2402" i="12"/>
  <c r="I2375" i="12"/>
  <c r="J2375" i="12"/>
  <c r="I2318" i="12"/>
  <c r="J2318" i="12"/>
  <c r="I2214" i="12"/>
  <c r="J2214" i="12"/>
  <c r="I2003" i="12"/>
  <c r="J2003" i="12"/>
  <c r="I1878" i="12"/>
  <c r="J1878" i="12"/>
  <c r="I1814" i="12"/>
  <c r="J1814" i="12"/>
  <c r="I1604" i="12"/>
  <c r="J1604" i="12"/>
  <c r="I1338" i="12"/>
  <c r="J1338" i="12"/>
  <c r="I1765" i="12"/>
  <c r="J1765" i="12"/>
  <c r="I1714" i="12"/>
  <c r="J1714" i="12"/>
  <c r="I1731" i="12"/>
  <c r="J1731" i="12"/>
  <c r="I1632" i="12"/>
  <c r="J1632" i="12"/>
  <c r="I1409" i="12"/>
  <c r="J1409" i="12"/>
  <c r="I1136" i="12"/>
  <c r="J1136" i="12"/>
  <c r="I1941" i="12"/>
  <c r="J1941" i="12"/>
  <c r="I1745" i="12"/>
  <c r="J1745" i="12"/>
  <c r="I1598" i="12"/>
  <c r="J1598" i="12"/>
  <c r="I1331" i="12"/>
  <c r="J1331" i="12"/>
  <c r="I890" i="12"/>
  <c r="J890" i="12"/>
  <c r="I904" i="12"/>
  <c r="J904" i="12"/>
  <c r="I983" i="12"/>
  <c r="J983" i="12"/>
  <c r="I750" i="12"/>
  <c r="J750" i="12"/>
  <c r="I569" i="12"/>
  <c r="J569" i="12"/>
  <c r="J1065" i="12"/>
  <c r="I869" i="12"/>
  <c r="J869" i="12"/>
  <c r="I583" i="12"/>
  <c r="J583" i="12"/>
  <c r="I328" i="12"/>
  <c r="J328" i="12"/>
  <c r="I219" i="12"/>
  <c r="J219" i="12"/>
  <c r="I554" i="12"/>
  <c r="J554" i="12"/>
  <c r="I1465" i="12"/>
  <c r="J1465" i="12"/>
  <c r="I1360" i="12"/>
  <c r="J1360" i="12"/>
  <c r="I1142" i="12"/>
  <c r="J1142" i="12"/>
  <c r="I1240" i="12"/>
  <c r="J1240" i="12"/>
  <c r="I2501" i="12"/>
  <c r="J2501" i="12"/>
  <c r="I2116" i="12"/>
  <c r="J2116" i="12"/>
  <c r="I2480" i="12"/>
  <c r="J2480" i="12"/>
  <c r="I667" i="12"/>
  <c r="J667" i="12"/>
  <c r="I2281" i="12"/>
  <c r="J2281" i="12"/>
  <c r="I2080" i="12"/>
  <c r="J2080" i="12"/>
  <c r="I1212" i="12"/>
  <c r="J1212" i="12"/>
  <c r="I715" i="12"/>
  <c r="J715" i="12"/>
  <c r="I1920" i="12"/>
  <c r="J1920" i="12"/>
  <c r="I1555" i="12"/>
  <c r="J1555" i="12"/>
  <c r="I1268" i="12"/>
  <c r="J1268" i="12"/>
  <c r="I149" i="12"/>
  <c r="J149" i="12"/>
  <c r="I456" i="12"/>
  <c r="J456" i="12"/>
  <c r="I295" i="12"/>
  <c r="J295" i="12"/>
  <c r="I337" i="12"/>
  <c r="J337" i="12"/>
  <c r="I366" i="12"/>
  <c r="J366" i="12"/>
  <c r="I316" i="12"/>
  <c r="J316" i="12"/>
  <c r="I57" i="12"/>
  <c r="J57" i="12"/>
  <c r="I597" i="12"/>
  <c r="J597" i="12"/>
  <c r="I114" i="12"/>
  <c r="J114" i="12"/>
  <c r="I799" i="12"/>
  <c r="J799" i="12"/>
  <c r="I331" i="12"/>
  <c r="J331" i="12"/>
  <c r="I373" i="12"/>
  <c r="J373" i="12"/>
  <c r="I1771" i="12"/>
  <c r="J1771" i="12"/>
  <c r="I848" i="12"/>
  <c r="J848" i="12"/>
  <c r="I454" i="12"/>
  <c r="J454" i="12"/>
  <c r="I2388" i="12"/>
  <c r="J2388" i="12"/>
  <c r="I1044" i="12"/>
  <c r="J1044" i="12"/>
  <c r="I16" i="12"/>
  <c r="J16" i="12"/>
  <c r="I275" i="12"/>
  <c r="J275" i="12"/>
  <c r="I184" i="12"/>
  <c r="J184" i="12"/>
  <c r="I143" i="12"/>
  <c r="J143" i="12"/>
  <c r="I638" i="12"/>
  <c r="J638" i="12"/>
  <c r="I222" i="12"/>
  <c r="J222" i="12"/>
  <c r="I2165" i="12"/>
  <c r="J2165" i="12"/>
  <c r="I226" i="12"/>
  <c r="J226" i="12"/>
  <c r="I2239" i="12"/>
  <c r="I2110" i="12"/>
  <c r="I1797" i="12"/>
  <c r="I1250" i="12"/>
  <c r="I1502" i="12"/>
  <c r="I1162" i="12"/>
  <c r="I728" i="12"/>
  <c r="I817" i="12"/>
  <c r="I970" i="12"/>
  <c r="I1012" i="12"/>
  <c r="I866" i="12"/>
  <c r="I411" i="12"/>
  <c r="I423" i="12"/>
  <c r="I2393" i="12"/>
  <c r="I2338" i="12"/>
  <c r="I2031" i="12"/>
  <c r="I1738" i="12"/>
  <c r="I1644" i="12"/>
  <c r="I1282" i="12"/>
  <c r="I1151" i="12"/>
  <c r="I913" i="12"/>
  <c r="I982" i="12"/>
  <c r="I391" i="12"/>
  <c r="I2325" i="12"/>
  <c r="I2199" i="12"/>
  <c r="I2125" i="12"/>
  <c r="I1896" i="12"/>
  <c r="I1826" i="12"/>
  <c r="I2460" i="12"/>
  <c r="I2041" i="12"/>
  <c r="I1935" i="12"/>
  <c r="I1786" i="12"/>
  <c r="I2275" i="12"/>
  <c r="I2131" i="12"/>
  <c r="I1973" i="12"/>
  <c r="I1859" i="12"/>
  <c r="I2504" i="12"/>
  <c r="I2422" i="12"/>
  <c r="I2256" i="12"/>
  <c r="I1968" i="12"/>
  <c r="I2427" i="12"/>
  <c r="I2310" i="12"/>
  <c r="I2066" i="12"/>
  <c r="I1965" i="12"/>
  <c r="I1789" i="12"/>
  <c r="I1990" i="12"/>
  <c r="I1453" i="12"/>
  <c r="I1947" i="12"/>
  <c r="I1567" i="12"/>
  <c r="I1304" i="12"/>
  <c r="I1831" i="12"/>
  <c r="I1749" i="12"/>
  <c r="I1422" i="12"/>
  <c r="I1703" i="12"/>
  <c r="I1322" i="12"/>
  <c r="I1679" i="12"/>
  <c r="I1477" i="12"/>
  <c r="I1308" i="12"/>
  <c r="I1125" i="12"/>
  <c r="I1726" i="12"/>
  <c r="I1580" i="12"/>
  <c r="I1393" i="12"/>
  <c r="I1309" i="12"/>
  <c r="I1254" i="12"/>
  <c r="I1225" i="12"/>
  <c r="I1081" i="12"/>
  <c r="I984" i="12"/>
  <c r="I876" i="12"/>
  <c r="I816" i="12"/>
  <c r="I648" i="12"/>
  <c r="I1488" i="12"/>
  <c r="I1061" i="12"/>
  <c r="I946" i="12"/>
  <c r="I891" i="12"/>
  <c r="I808" i="12"/>
  <c r="I663" i="12"/>
  <c r="I611" i="12"/>
  <c r="I527" i="12"/>
  <c r="I417" i="12"/>
  <c r="I1204" i="12"/>
  <c r="I1047" i="12"/>
  <c r="I974" i="12"/>
  <c r="I815" i="12"/>
  <c r="I736" i="12"/>
  <c r="I612" i="12"/>
  <c r="I428" i="12"/>
  <c r="I1181" i="12"/>
  <c r="I1035" i="12"/>
  <c r="I824" i="12"/>
  <c r="I737" i="12"/>
  <c r="I1216" i="12"/>
  <c r="I770" i="12"/>
  <c r="I1153" i="12"/>
  <c r="I1027" i="12"/>
  <c r="I931" i="12"/>
  <c r="I835" i="12"/>
  <c r="I756" i="12"/>
  <c r="I623" i="12"/>
  <c r="I533" i="12"/>
  <c r="I1206" i="12"/>
  <c r="I1046" i="12"/>
  <c r="I973" i="12"/>
  <c r="I721" i="12"/>
  <c r="I620" i="12"/>
  <c r="I570" i="12"/>
  <c r="I402" i="12"/>
  <c r="I326" i="12"/>
  <c r="I250" i="12"/>
  <c r="I154" i="12"/>
  <c r="I59" i="12"/>
  <c r="I320" i="12"/>
  <c r="I182" i="12"/>
  <c r="I107" i="12"/>
  <c r="I13" i="12"/>
  <c r="I318" i="12"/>
  <c r="I248" i="12"/>
  <c r="I177" i="12"/>
  <c r="I29" i="12"/>
  <c r="I300" i="12"/>
  <c r="I2111" i="12"/>
  <c r="I2009" i="12"/>
  <c r="I2349" i="12"/>
  <c r="I2223" i="12"/>
  <c r="I2137" i="12"/>
  <c r="I2407" i="12"/>
  <c r="I2158" i="12"/>
  <c r="I2025" i="12"/>
  <c r="I2023" i="12"/>
  <c r="I2187" i="12"/>
  <c r="I1969" i="12"/>
  <c r="I1704" i="12"/>
  <c r="I1708" i="12"/>
  <c r="I1957" i="12"/>
  <c r="I1687" i="12"/>
  <c r="I1864" i="12"/>
  <c r="I1715" i="12"/>
  <c r="I1547" i="12"/>
  <c r="I1377" i="12"/>
  <c r="I1227" i="12"/>
  <c r="I1588" i="12"/>
  <c r="I1112" i="12"/>
  <c r="I1470" i="12"/>
  <c r="I1219" i="12"/>
  <c r="I1557" i="12"/>
  <c r="I1320" i="12"/>
  <c r="I1141" i="12"/>
  <c r="I1450" i="12"/>
  <c r="I787" i="12"/>
  <c r="I1096" i="12"/>
  <c r="I910" i="12"/>
  <c r="I793" i="12"/>
  <c r="I740" i="12"/>
  <c r="I956" i="12"/>
  <c r="I760" i="12"/>
  <c r="I951" i="12"/>
  <c r="I783" i="12"/>
  <c r="I501" i="12"/>
  <c r="I530" i="12"/>
  <c r="I542" i="12"/>
  <c r="I387" i="12"/>
  <c r="I359" i="12"/>
  <c r="I431" i="12"/>
  <c r="I2500" i="12"/>
  <c r="I2454" i="12"/>
  <c r="I2382" i="12"/>
  <c r="I2252" i="12"/>
  <c r="I2196" i="12"/>
  <c r="I1972" i="12"/>
  <c r="I1888" i="12"/>
  <c r="I2210" i="12"/>
  <c r="I2101" i="12"/>
  <c r="I1939" i="12"/>
  <c r="I1818" i="12"/>
  <c r="I2301" i="12"/>
  <c r="I2226" i="12"/>
  <c r="I1999" i="12"/>
  <c r="I1926" i="12"/>
  <c r="I1845" i="12"/>
  <c r="I1781" i="12"/>
  <c r="I1663" i="12"/>
  <c r="I2429" i="12"/>
  <c r="I2383" i="12"/>
  <c r="I2261" i="12"/>
  <c r="I2197" i="12"/>
  <c r="I2123" i="12"/>
  <c r="I2018" i="12"/>
  <c r="I1970" i="12"/>
  <c r="I1902" i="12"/>
  <c r="I1851" i="12"/>
  <c r="I2485" i="12"/>
  <c r="I2307" i="12"/>
  <c r="I2121" i="12"/>
  <c r="I1952" i="12"/>
  <c r="I2174" i="12"/>
  <c r="I2063" i="12"/>
  <c r="I1949" i="12"/>
  <c r="I1854" i="12"/>
  <c r="I2359" i="12"/>
  <c r="I1713" i="12"/>
  <c r="I1315" i="12"/>
  <c r="I1785" i="12"/>
  <c r="I1633" i="12"/>
  <c r="I1561" i="12"/>
  <c r="I1407" i="12"/>
  <c r="I1301" i="12"/>
  <c r="I1890" i="12"/>
  <c r="I1823" i="12"/>
  <c r="I1622" i="12"/>
  <c r="I1287" i="12"/>
  <c r="I1631" i="12"/>
  <c r="I2502" i="12"/>
  <c r="I1677" i="12"/>
  <c r="I1600" i="12"/>
  <c r="I1461" i="12"/>
  <c r="I1381" i="12"/>
  <c r="I1196" i="12"/>
  <c r="I1118" i="12"/>
  <c r="I1798" i="12"/>
  <c r="I1379" i="12"/>
  <c r="I1300" i="12"/>
  <c r="I1243" i="12"/>
  <c r="I1187" i="12"/>
  <c r="I1075" i="12"/>
  <c r="I941" i="12"/>
  <c r="I865" i="12"/>
  <c r="I796" i="12"/>
  <c r="I626" i="12"/>
  <c r="I535" i="12"/>
  <c r="I1371" i="12"/>
  <c r="I1053" i="12"/>
  <c r="I943" i="12"/>
  <c r="I882" i="12"/>
  <c r="I660" i="12"/>
  <c r="I509" i="12"/>
  <c r="I1491" i="12"/>
  <c r="I1169" i="12"/>
  <c r="I1039" i="12"/>
  <c r="I958" i="12"/>
  <c r="I532" i="12"/>
  <c r="I420" i="12"/>
  <c r="I714" i="12"/>
  <c r="I1159" i="12"/>
  <c r="I754" i="12"/>
  <c r="I1119" i="12"/>
  <c r="I1007" i="12"/>
  <c r="I920" i="12"/>
  <c r="I748" i="12"/>
  <c r="I615" i="12"/>
  <c r="I522" i="12"/>
  <c r="I1203" i="12"/>
  <c r="I1043" i="12"/>
  <c r="I801" i="12"/>
  <c r="I710" i="12"/>
  <c r="I565" i="12"/>
  <c r="I396" i="12"/>
  <c r="I311" i="12"/>
  <c r="I130" i="12"/>
  <c r="I41" i="12"/>
  <c r="I409" i="12"/>
  <c r="I261" i="12"/>
  <c r="I179" i="12"/>
  <c r="I104" i="12"/>
  <c r="I654" i="12"/>
  <c r="I242" i="12"/>
  <c r="I11" i="12"/>
  <c r="I292" i="12"/>
  <c r="I472" i="12"/>
  <c r="I350" i="12"/>
  <c r="I252" i="12"/>
  <c r="I342" i="12"/>
  <c r="I280" i="12"/>
  <c r="I201" i="12"/>
  <c r="I74" i="12"/>
  <c r="I2372" i="12"/>
  <c r="I1512" i="12"/>
  <c r="I1123" i="12"/>
  <c r="I2029" i="12"/>
  <c r="I1750" i="12"/>
  <c r="I1414" i="12"/>
  <c r="I1021" i="12"/>
  <c r="I789" i="12"/>
  <c r="I689" i="12"/>
  <c r="I2517" i="12"/>
  <c r="I2348" i="12"/>
  <c r="I2069" i="12"/>
  <c r="I1504" i="12"/>
  <c r="I1342" i="12"/>
  <c r="I1201" i="12"/>
  <c r="I658" i="12"/>
  <c r="I1956" i="12"/>
  <c r="I1272" i="12"/>
  <c r="I858" i="12"/>
  <c r="I1756" i="12"/>
  <c r="I1441" i="12"/>
  <c r="I1103" i="12"/>
  <c r="I804" i="12"/>
  <c r="I2257" i="12"/>
  <c r="I2068" i="12"/>
  <c r="I1519" i="12"/>
  <c r="I1356" i="12"/>
  <c r="I1168" i="12"/>
  <c r="I994" i="12"/>
  <c r="I838" i="12"/>
  <c r="I627" i="12"/>
  <c r="I2495" i="12"/>
  <c r="I1676" i="12"/>
  <c r="I1467" i="12"/>
  <c r="I1004" i="12"/>
  <c r="I830" i="12"/>
  <c r="I662" i="12"/>
  <c r="I138" i="12"/>
  <c r="I566" i="12"/>
  <c r="I424" i="12"/>
  <c r="I272" i="12"/>
  <c r="I166" i="12"/>
  <c r="I60" i="12"/>
  <c r="I403" i="12"/>
  <c r="I230" i="12"/>
  <c r="I94" i="12"/>
  <c r="I241" i="12"/>
  <c r="I102" i="12"/>
  <c r="I549" i="12"/>
  <c r="I321" i="12"/>
  <c r="I536" i="12"/>
  <c r="I369" i="12"/>
  <c r="I223" i="12"/>
  <c r="I98" i="12"/>
  <c r="I28" i="12"/>
  <c r="I1085" i="12"/>
  <c r="I35" i="12"/>
  <c r="I1873" i="12"/>
  <c r="I1841" i="12"/>
  <c r="I942" i="12"/>
  <c r="I297" i="12"/>
  <c r="I69" i="12"/>
  <c r="I460" i="12"/>
  <c r="I703" i="12"/>
  <c r="I437" i="12"/>
  <c r="I2365" i="12"/>
  <c r="I84" i="12"/>
  <c r="I1951" i="12"/>
  <c r="I633" i="12"/>
  <c r="I1364" i="12"/>
  <c r="I1987" i="12"/>
  <c r="I1484" i="12"/>
  <c r="I1582" i="12"/>
  <c r="I178" i="12"/>
  <c r="I1700" i="12"/>
  <c r="I262" i="12"/>
  <c r="I160" i="12"/>
  <c r="I2156" i="12"/>
  <c r="I1833" i="12"/>
  <c r="I221" i="12"/>
  <c r="I938" i="12"/>
  <c r="I1804" i="12"/>
  <c r="I2448" i="12"/>
  <c r="I2489" i="12"/>
  <c r="I2188" i="12"/>
  <c r="I1960" i="12"/>
  <c r="I2412" i="12"/>
  <c r="I2093" i="12"/>
  <c r="I1874" i="12"/>
  <c r="I2374" i="12"/>
  <c r="I2202" i="12"/>
  <c r="I1907" i="12"/>
  <c r="I1778" i="12"/>
  <c r="I2424" i="12"/>
  <c r="I2253" i="12"/>
  <c r="I2118" i="12"/>
  <c r="I1961" i="12"/>
  <c r="I1843" i="12"/>
  <c r="I2384" i="12"/>
  <c r="I2240" i="12"/>
  <c r="I2113" i="12"/>
  <c r="I1943" i="12"/>
  <c r="I2408" i="12"/>
  <c r="I2294" i="12"/>
  <c r="I2058" i="12"/>
  <c r="I1846" i="12"/>
  <c r="I2351" i="12"/>
  <c r="I1312" i="12"/>
  <c r="I1616" i="12"/>
  <c r="I1400" i="12"/>
  <c r="I1879" i="12"/>
  <c r="I1728" i="12"/>
  <c r="I1380" i="12"/>
  <c r="I1608" i="12"/>
  <c r="I2409" i="12"/>
  <c r="I1365" i="12"/>
  <c r="I1185" i="12"/>
  <c r="I1720" i="12"/>
  <c r="I1433" i="12"/>
  <c r="I1295" i="12"/>
  <c r="I935" i="12"/>
  <c r="I733" i="12"/>
  <c r="I520" i="12"/>
  <c r="I862" i="12"/>
  <c r="I649" i="12"/>
  <c r="I584" i="12"/>
  <c r="I490" i="12"/>
  <c r="I1285" i="12"/>
  <c r="I1146" i="12"/>
  <c r="I1037" i="12"/>
  <c r="I927" i="12"/>
  <c r="I700" i="12"/>
  <c r="I598" i="12"/>
  <c r="I529" i="12"/>
  <c r="I1581" i="12"/>
  <c r="I1167" i="12"/>
  <c r="I1087" i="12"/>
  <c r="I945" i="12"/>
  <c r="I641" i="12"/>
  <c r="I726" i="12"/>
  <c r="I905" i="12"/>
  <c r="I818" i="12"/>
  <c r="I729" i="12"/>
  <c r="I607" i="12"/>
  <c r="I516" i="12"/>
  <c r="I1198" i="12"/>
  <c r="I1036" i="12"/>
  <c r="I781" i="12"/>
  <c r="I690" i="12"/>
  <c r="I915" i="12"/>
  <c r="I388" i="12"/>
  <c r="I309" i="12"/>
  <c r="I224" i="12"/>
  <c r="I127" i="12"/>
  <c r="I25" i="12"/>
  <c r="I371" i="12"/>
  <c r="I258" i="12"/>
  <c r="I167" i="12"/>
  <c r="I78" i="12"/>
  <c r="I302" i="12"/>
  <c r="I239" i="12"/>
  <c r="I158" i="12"/>
  <c r="I483" i="12"/>
  <c r="I284" i="12"/>
  <c r="I464" i="12"/>
  <c r="I435" i="12"/>
  <c r="I347" i="12"/>
  <c r="I100" i="12"/>
  <c r="I1022" i="12"/>
  <c r="I427" i="12"/>
  <c r="I314" i="12"/>
  <c r="I277" i="12"/>
  <c r="I198" i="12"/>
  <c r="I50" i="12"/>
  <c r="I2295" i="12"/>
  <c r="I1651" i="12"/>
  <c r="I1503" i="12"/>
  <c r="I1117" i="12"/>
  <c r="I2391" i="12"/>
  <c r="I2019" i="12"/>
  <c r="I1740" i="12"/>
  <c r="I1529" i="12"/>
  <c r="I1402" i="12"/>
  <c r="I1215" i="12"/>
  <c r="I919" i="12"/>
  <c r="I686" i="12"/>
  <c r="I2491" i="12"/>
  <c r="I1701" i="12"/>
  <c r="I1314" i="12"/>
  <c r="I1200" i="12"/>
  <c r="I650" i="12"/>
  <c r="I2152" i="12"/>
  <c r="I1932" i="12"/>
  <c r="I1455" i="12"/>
  <c r="I1264" i="12"/>
  <c r="I809" i="12"/>
  <c r="I2254" i="12"/>
  <c r="I2147" i="12"/>
  <c r="I1748" i="12"/>
  <c r="I1048" i="12"/>
  <c r="I720" i="12"/>
  <c r="I614" i="12"/>
  <c r="I1962" i="12"/>
  <c r="I1497" i="12"/>
  <c r="I1140" i="12"/>
  <c r="I622" i="12"/>
  <c r="I2380" i="12"/>
  <c r="I1624" i="12"/>
  <c r="I1439" i="12"/>
  <c r="I1002" i="12"/>
  <c r="I378" i="12"/>
  <c r="I109" i="12"/>
  <c r="I556" i="12"/>
  <c r="I376" i="12"/>
  <c r="I245" i="12"/>
  <c r="I152" i="12"/>
  <c r="I385" i="12"/>
  <c r="I211" i="12"/>
  <c r="I79" i="12"/>
  <c r="I398" i="12"/>
  <c r="I214" i="12"/>
  <c r="I82" i="12"/>
  <c r="I525" i="12"/>
  <c r="I313" i="12"/>
  <c r="I531" i="12"/>
  <c r="I362" i="12"/>
  <c r="I220" i="12"/>
  <c r="I88" i="12"/>
  <c r="I473" i="12"/>
  <c r="I83" i="12"/>
  <c r="I53" i="12"/>
  <c r="I405" i="12"/>
  <c r="I39" i="12"/>
  <c r="I636" i="12"/>
  <c r="I2159" i="12"/>
  <c r="I2483" i="12"/>
  <c r="I1868" i="12"/>
  <c r="I1495" i="12"/>
  <c r="I289" i="12"/>
  <c r="I61" i="12"/>
  <c r="I1341" i="12"/>
  <c r="I426" i="12"/>
  <c r="I1034" i="12"/>
  <c r="I432" i="12"/>
  <c r="I2089" i="12"/>
  <c r="I1515" i="12"/>
  <c r="I68" i="12"/>
  <c r="I1791" i="12"/>
  <c r="I2496" i="12"/>
  <c r="I1228" i="12"/>
  <c r="I1979" i="12"/>
  <c r="I1479" i="12"/>
  <c r="I165" i="12"/>
  <c r="I161" i="12"/>
  <c r="I1820" i="12"/>
  <c r="I2022" i="12"/>
  <c r="I2167" i="12"/>
  <c r="I2145" i="12"/>
  <c r="I2056" i="12"/>
  <c r="I1977" i="12"/>
  <c r="I1872" i="12"/>
  <c r="I1419" i="12"/>
  <c r="I1242" i="12"/>
  <c r="I985" i="12"/>
  <c r="I959" i="12"/>
  <c r="I541" i="12"/>
  <c r="I2508" i="12"/>
  <c r="I2104" i="12"/>
  <c r="I2519" i="12"/>
  <c r="I2148" i="12"/>
  <c r="I2015" i="12"/>
  <c r="I2251" i="12"/>
  <c r="I2179" i="12"/>
  <c r="I1953" i="12"/>
  <c r="I1763" i="12"/>
  <c r="I1692" i="12"/>
  <c r="I1667" i="12"/>
  <c r="I1856" i="12"/>
  <c r="I1693" i="12"/>
  <c r="I1636" i="12"/>
  <c r="I1603" i="12"/>
  <c r="I1530" i="12"/>
  <c r="I1358" i="12"/>
  <c r="I1197" i="12"/>
  <c r="I1565" i="12"/>
  <c r="I1724" i="12"/>
  <c r="I1411" i="12"/>
  <c r="I1208" i="12"/>
  <c r="I1438" i="12"/>
  <c r="I1267" i="12"/>
  <c r="I1584" i="12"/>
  <c r="I1385" i="12"/>
  <c r="I771" i="12"/>
  <c r="I881" i="12"/>
  <c r="I1028" i="12"/>
  <c r="I893" i="12"/>
  <c r="I775" i="12"/>
  <c r="I708" i="12"/>
  <c r="I928" i="12"/>
  <c r="I744" i="12"/>
  <c r="I940" i="12"/>
  <c r="I767" i="12"/>
  <c r="I481" i="12"/>
  <c r="I499" i="12"/>
  <c r="I510" i="12"/>
  <c r="I355" i="12"/>
  <c r="I399" i="12"/>
  <c r="I2446" i="12"/>
  <c r="I2379" i="12"/>
  <c r="I2244" i="12"/>
  <c r="I2070" i="12"/>
  <c r="I1886" i="12"/>
  <c r="I2194" i="12"/>
  <c r="I2285" i="12"/>
  <c r="I1991" i="12"/>
  <c r="I1837" i="12"/>
  <c r="I1658" i="12"/>
  <c r="I2363" i="12"/>
  <c r="I2189" i="12"/>
  <c r="I1897" i="12"/>
  <c r="I2482" i="12"/>
  <c r="I2296" i="12"/>
  <c r="I2184" i="12"/>
  <c r="I2047" i="12"/>
  <c r="I2516" i="12"/>
  <c r="I2345" i="12"/>
  <c r="I2166" i="12"/>
  <c r="I1938" i="12"/>
  <c r="I1974" i="12"/>
  <c r="I1413" i="12"/>
  <c r="I1782" i="12"/>
  <c r="I1517" i="12"/>
  <c r="I1294" i="12"/>
  <c r="I1619" i="12"/>
  <c r="I1286" i="12"/>
  <c r="I1440" i="12"/>
  <c r="I1284" i="12"/>
  <c r="I1668" i="12"/>
  <c r="I1456" i="12"/>
  <c r="I1298" i="12"/>
  <c r="I1106" i="12"/>
  <c r="I1784" i="12"/>
  <c r="I1560" i="12"/>
  <c r="I1072" i="12"/>
  <c r="I850" i="12"/>
  <c r="I613" i="12"/>
  <c r="I1266" i="12"/>
  <c r="I932" i="12"/>
  <c r="I713" i="12"/>
  <c r="I782" i="12"/>
  <c r="I2433" i="12"/>
  <c r="I2487" i="12"/>
  <c r="I2314" i="12"/>
  <c r="I2207" i="12"/>
  <c r="I2352" i="12"/>
  <c r="I2140" i="12"/>
  <c r="I2007" i="12"/>
  <c r="I2013" i="12"/>
  <c r="I2243" i="12"/>
  <c r="I2171" i="12"/>
  <c r="I1930" i="12"/>
  <c r="I1760" i="12"/>
  <c r="I1684" i="12"/>
  <c r="I1923" i="12"/>
  <c r="I1662" i="12"/>
  <c r="I1848" i="12"/>
  <c r="I1685" i="12"/>
  <c r="I1599" i="12"/>
  <c r="I1514" i="12"/>
  <c r="I1347" i="12"/>
  <c r="I1166" i="12"/>
  <c r="I1454" i="12"/>
  <c r="I1594" i="12"/>
  <c r="I1401" i="12"/>
  <c r="I1189" i="12"/>
  <c r="I1428" i="12"/>
  <c r="I1246" i="12"/>
  <c r="I1543" i="12"/>
  <c r="I1278" i="12"/>
  <c r="I755" i="12"/>
  <c r="I1025" i="12"/>
  <c r="I873" i="12"/>
  <c r="I759" i="12"/>
  <c r="I1042" i="12"/>
  <c r="I917" i="12"/>
  <c r="I712" i="12"/>
  <c r="I937" i="12"/>
  <c r="I478" i="12"/>
  <c r="I485" i="12"/>
  <c r="I489" i="12"/>
  <c r="I534" i="12"/>
  <c r="I367" i="12"/>
  <c r="I2436" i="12"/>
  <c r="I2368" i="12"/>
  <c r="I2298" i="12"/>
  <c r="I2236" i="12"/>
  <c r="I2180" i="12"/>
  <c r="I2067" i="12"/>
  <c r="I1944" i="12"/>
  <c r="I2404" i="12"/>
  <c r="I2090" i="12"/>
  <c r="I1866" i="12"/>
  <c r="I2371" i="12"/>
  <c r="I2282" i="12"/>
  <c r="I2102" i="12"/>
  <c r="I1983" i="12"/>
  <c r="I1899" i="12"/>
  <c r="I1829" i="12"/>
  <c r="I1773" i="12"/>
  <c r="I2421" i="12"/>
  <c r="I2355" i="12"/>
  <c r="I2245" i="12"/>
  <c r="I2181" i="12"/>
  <c r="I1994" i="12"/>
  <c r="I1945" i="12"/>
  <c r="I1894" i="12"/>
  <c r="I2468" i="12"/>
  <c r="I2366" i="12"/>
  <c r="I2288" i="12"/>
  <c r="I2232" i="12"/>
  <c r="I2176" i="12"/>
  <c r="I2105" i="12"/>
  <c r="I2039" i="12"/>
  <c r="I2505" i="12"/>
  <c r="I2400" i="12"/>
  <c r="I2337" i="12"/>
  <c r="I2161" i="12"/>
  <c r="I2042" i="12"/>
  <c r="I1838" i="12"/>
  <c r="I2472" i="12"/>
  <c r="I2343" i="12"/>
  <c r="I1966" i="12"/>
  <c r="I1680" i="12"/>
  <c r="I1249" i="12"/>
  <c r="I1777" i="12"/>
  <c r="I1610" i="12"/>
  <c r="I1501" i="12"/>
  <c r="I1397" i="12"/>
  <c r="I2387" i="12"/>
  <c r="I1711" i="12"/>
  <c r="I1552" i="12"/>
  <c r="I1361" i="12"/>
  <c r="I1279" i="12"/>
  <c r="I1579" i="12"/>
  <c r="I1417" i="12"/>
  <c r="I1281" i="12"/>
  <c r="I2401" i="12"/>
  <c r="I1553" i="12"/>
  <c r="I1449" i="12"/>
  <c r="I1362" i="12"/>
  <c r="I1175" i="12"/>
  <c r="I1097" i="12"/>
  <c r="I1776" i="12"/>
  <c r="I1707" i="12"/>
  <c r="I1539" i="12"/>
  <c r="I1292" i="12"/>
  <c r="I1174" i="12"/>
  <c r="I924" i="12"/>
  <c r="I847" i="12"/>
  <c r="I707" i="12"/>
  <c r="I605" i="12"/>
  <c r="I517" i="12"/>
  <c r="I1258" i="12"/>
  <c r="I999" i="12"/>
  <c r="I929" i="12"/>
  <c r="I859" i="12"/>
  <c r="I698" i="12"/>
  <c r="I643" i="12"/>
  <c r="I465" i="12"/>
  <c r="I1277" i="12"/>
  <c r="I1127" i="12"/>
  <c r="I774" i="12"/>
  <c r="I696" i="12"/>
  <c r="I595" i="12"/>
  <c r="I512" i="12"/>
  <c r="I1537" i="12"/>
  <c r="I1161" i="12"/>
  <c r="I630" i="12"/>
  <c r="I976" i="12"/>
  <c r="I653" i="12"/>
  <c r="I986" i="12"/>
  <c r="I895" i="12"/>
  <c r="I798" i="12"/>
  <c r="I717" i="12"/>
  <c r="I599" i="12"/>
  <c r="I513" i="12"/>
  <c r="I1165" i="12"/>
  <c r="I1033" i="12"/>
  <c r="I679" i="12"/>
  <c r="I602" i="12"/>
  <c r="I374" i="12"/>
  <c r="I299" i="12"/>
  <c r="I213" i="12"/>
  <c r="I124" i="12"/>
  <c r="I1160" i="12"/>
  <c r="I357" i="12"/>
  <c r="I151" i="12"/>
  <c r="I62" i="12"/>
  <c r="I397" i="12"/>
  <c r="I294" i="12"/>
  <c r="I231" i="12"/>
  <c r="I119" i="12"/>
  <c r="I271" i="12"/>
  <c r="I353" i="12"/>
  <c r="I413" i="12"/>
  <c r="I243" i="12"/>
  <c r="I948" i="12"/>
  <c r="I419" i="12"/>
  <c r="I304" i="12"/>
  <c r="I269" i="12"/>
  <c r="I34" i="12"/>
  <c r="I2086" i="12"/>
  <c r="I1643" i="12"/>
  <c r="I1481" i="12"/>
  <c r="I2300" i="12"/>
  <c r="I1729" i="12"/>
  <c r="I1523" i="12"/>
  <c r="I773" i="12"/>
  <c r="I678" i="12"/>
  <c r="I2474" i="12"/>
  <c r="I1620" i="12"/>
  <c r="I1468" i="12"/>
  <c r="I1195" i="12"/>
  <c r="I949" i="12"/>
  <c r="I1629" i="12"/>
  <c r="I1452" i="12"/>
  <c r="I1224" i="12"/>
  <c r="I725" i="12"/>
  <c r="I2246" i="12"/>
  <c r="I2139" i="12"/>
  <c r="I1722" i="12"/>
  <c r="I606" i="12"/>
  <c r="I2177" i="12"/>
  <c r="I1132" i="12"/>
  <c r="I2329" i="12"/>
  <c r="I1613" i="12"/>
  <c r="I1432" i="12"/>
  <c r="I944" i="12"/>
  <c r="I811" i="12"/>
  <c r="I229" i="12"/>
  <c r="I73" i="12"/>
  <c r="I524" i="12"/>
  <c r="I312" i="12"/>
  <c r="I240" i="12"/>
  <c r="I144" i="12"/>
  <c r="I360" i="12"/>
  <c r="I63" i="12"/>
  <c r="I363" i="12"/>
  <c r="I77" i="12"/>
  <c r="I493" i="12"/>
  <c r="I307" i="12"/>
  <c r="I528" i="12"/>
  <c r="I356" i="12"/>
  <c r="I81" i="12"/>
  <c r="I616" i="12"/>
  <c r="I325" i="12"/>
  <c r="I1566" i="12"/>
  <c r="I628" i="12"/>
  <c r="I1508" i="12"/>
  <c r="I2114" i="12"/>
  <c r="I1911" i="12"/>
  <c r="I1865" i="12"/>
  <c r="I1260" i="12"/>
  <c r="I635" i="12"/>
  <c r="I276" i="12"/>
  <c r="I52" i="12"/>
  <c r="I1333" i="12"/>
  <c r="I418" i="12"/>
  <c r="I2463" i="12"/>
  <c r="I1026" i="12"/>
  <c r="I515" i="12"/>
  <c r="I1483" i="12"/>
  <c r="I19" i="12"/>
  <c r="I543" i="12"/>
  <c r="I2322" i="12"/>
  <c r="I1971" i="12"/>
  <c r="I1463" i="12"/>
  <c r="I1014" i="12"/>
  <c r="I215" i="12"/>
  <c r="I2299" i="12"/>
  <c r="I2289" i="12"/>
  <c r="I1209" i="12"/>
  <c r="I1799" i="12"/>
  <c r="I2272" i="12"/>
  <c r="I1744" i="12"/>
  <c r="I1816" i="12"/>
  <c r="I1442" i="12"/>
  <c r="I1293" i="12"/>
  <c r="I1343" i="12"/>
  <c r="I1013" i="12"/>
  <c r="I2511" i="12"/>
  <c r="I2434" i="12"/>
  <c r="I2453" i="12"/>
  <c r="I1595" i="12"/>
  <c r="I1759" i="12"/>
  <c r="I1108" i="12"/>
  <c r="I1332" i="12"/>
  <c r="I1111" i="12"/>
  <c r="I776" i="12"/>
  <c r="I379" i="12"/>
  <c r="I2462" i="12"/>
  <c r="I2038" i="12"/>
  <c r="I2055" i="12"/>
  <c r="I2215" i="12"/>
  <c r="I2406" i="12"/>
  <c r="I2050" i="12"/>
  <c r="I2287" i="12"/>
  <c r="I2020" i="12"/>
  <c r="I2128" i="12"/>
  <c r="I2005" i="12"/>
  <c r="I2016" i="12"/>
  <c r="I1755" i="12"/>
  <c r="I1800" i="12"/>
  <c r="I1659" i="12"/>
  <c r="I1840" i="12"/>
  <c r="I1665" i="12"/>
  <c r="I1593" i="12"/>
  <c r="I1648" i="12"/>
  <c r="I1498" i="12"/>
  <c r="I1336" i="12"/>
  <c r="I1155" i="12"/>
  <c r="I1389" i="12"/>
  <c r="I1577" i="12"/>
  <c r="I1370" i="12"/>
  <c r="I1179" i="12"/>
  <c r="I1415" i="12"/>
  <c r="I1223" i="12"/>
  <c r="I1526" i="12"/>
  <c r="I1235" i="12"/>
  <c r="I724" i="12"/>
  <c r="I784" i="12"/>
  <c r="I1008" i="12"/>
  <c r="I870" i="12"/>
  <c r="I732" i="12"/>
  <c r="I1032" i="12"/>
  <c r="I914" i="12"/>
  <c r="I877" i="12"/>
  <c r="I716" i="12"/>
  <c r="I462" i="12"/>
  <c r="I476" i="12"/>
  <c r="I415" i="12"/>
  <c r="I503" i="12"/>
  <c r="I2469" i="12"/>
  <c r="I2428" i="12"/>
  <c r="I2362" i="12"/>
  <c r="I2292" i="12"/>
  <c r="I2172" i="12"/>
  <c r="I2043" i="12"/>
  <c r="I1936" i="12"/>
  <c r="I1768" i="12"/>
  <c r="I1858" i="12"/>
  <c r="I2512" i="12"/>
  <c r="I2331" i="12"/>
  <c r="I2266" i="12"/>
  <c r="I2091" i="12"/>
  <c r="I2410" i="12"/>
  <c r="I2347" i="12"/>
  <c r="I2237" i="12"/>
  <c r="I2173" i="12"/>
  <c r="I2085" i="12"/>
  <c r="I1889" i="12"/>
  <c r="I1827" i="12"/>
  <c r="I2358" i="12"/>
  <c r="I2278" i="12"/>
  <c r="I2224" i="12"/>
  <c r="I2168" i="12"/>
  <c r="I2097" i="12"/>
  <c r="I2026" i="12"/>
  <c r="I1929" i="12"/>
  <c r="I2497" i="12"/>
  <c r="I2273" i="12"/>
  <c r="I2149" i="12"/>
  <c r="I2040" i="12"/>
  <c r="I1924" i="12"/>
  <c r="I1830" i="12"/>
  <c r="I2335" i="12"/>
  <c r="I1630" i="12"/>
  <c r="I1236" i="12"/>
  <c r="I1774" i="12"/>
  <c r="I1607" i="12"/>
  <c r="I1383" i="12"/>
  <c r="I2001" i="12"/>
  <c r="I1697" i="12"/>
  <c r="I1535" i="12"/>
  <c r="I1327" i="12"/>
  <c r="I1719" i="12"/>
  <c r="I1538" i="12"/>
  <c r="I1392" i="12"/>
  <c r="I1276" i="12"/>
  <c r="I1650" i="12"/>
  <c r="I1446" i="12"/>
  <c r="I1351" i="12"/>
  <c r="I2316" i="12"/>
  <c r="I1761" i="12"/>
  <c r="I1612" i="12"/>
  <c r="I1522" i="12"/>
  <c r="I1421" i="12"/>
  <c r="I1363" i="12"/>
  <c r="I1596" i="12"/>
  <c r="I1041" i="12"/>
  <c r="I906" i="12"/>
  <c r="I839" i="12"/>
  <c r="I705" i="12"/>
  <c r="I592" i="12"/>
  <c r="I507" i="12"/>
  <c r="I1217" i="12"/>
  <c r="I991" i="12"/>
  <c r="I921" i="12"/>
  <c r="I845" i="12"/>
  <c r="I695" i="12"/>
  <c r="I640" i="12"/>
  <c r="I459" i="12"/>
  <c r="I1259" i="12"/>
  <c r="I1110" i="12"/>
  <c r="I875" i="12"/>
  <c r="I766" i="12"/>
  <c r="I683" i="12"/>
  <c r="I585" i="12"/>
  <c r="I480" i="12"/>
  <c r="I1076" i="12"/>
  <c r="I903" i="12"/>
  <c r="I777" i="12"/>
  <c r="I880" i="12"/>
  <c r="I561" i="12"/>
  <c r="I1078" i="12"/>
  <c r="I887" i="12"/>
  <c r="I788" i="12"/>
  <c r="I588" i="12"/>
  <c r="I1019" i="12"/>
  <c r="I892" i="12"/>
  <c r="I749" i="12"/>
  <c r="I671" i="12"/>
  <c r="I594" i="12"/>
  <c r="I368" i="12"/>
  <c r="I291" i="12"/>
  <c r="I207" i="12"/>
  <c r="I101" i="12"/>
  <c r="I349" i="12"/>
  <c r="I236" i="12"/>
  <c r="I142" i="12"/>
  <c r="I54" i="12"/>
  <c r="I286" i="12"/>
  <c r="I116" i="12"/>
  <c r="I461" i="12"/>
  <c r="I217" i="12"/>
  <c r="I934" i="12"/>
  <c r="I395" i="12"/>
  <c r="I336" i="12"/>
  <c r="I676" i="12"/>
  <c r="I416" i="12"/>
  <c r="I301" i="12"/>
  <c r="I266" i="12"/>
  <c r="I187" i="12"/>
  <c r="I18" i="12"/>
  <c r="I1955" i="12"/>
  <c r="I1592" i="12"/>
  <c r="I1391" i="12"/>
  <c r="I987" i="12"/>
  <c r="I1698" i="12"/>
  <c r="I1496" i="12"/>
  <c r="I1378" i="12"/>
  <c r="I1190" i="12"/>
  <c r="I860" i="12"/>
  <c r="I762" i="12"/>
  <c r="I655" i="12"/>
  <c r="I2330" i="12"/>
  <c r="I1609" i="12"/>
  <c r="I1435" i="12"/>
  <c r="I922" i="12"/>
  <c r="I2132" i="12"/>
  <c r="I1575" i="12"/>
  <c r="I1412" i="12"/>
  <c r="I1099" i="12"/>
  <c r="I2238" i="12"/>
  <c r="I2075" i="12"/>
  <c r="I1691" i="12"/>
  <c r="I702" i="12"/>
  <c r="I593" i="12"/>
  <c r="I2233" i="12"/>
  <c r="I2169" i="12"/>
  <c r="I1725" i="12"/>
  <c r="I1447" i="12"/>
  <c r="I1124" i="12"/>
  <c r="I739" i="12"/>
  <c r="I609" i="12"/>
  <c r="I2286" i="12"/>
  <c r="I936" i="12"/>
  <c r="I810" i="12"/>
  <c r="I42" i="12"/>
  <c r="I487" i="12"/>
  <c r="I237" i="12"/>
  <c r="I125" i="12"/>
  <c r="I23" i="12"/>
  <c r="I40" i="12"/>
  <c r="I306" i="12"/>
  <c r="I172" i="12"/>
  <c r="I66" i="12"/>
  <c r="I447" i="12"/>
  <c r="I256" i="12"/>
  <c r="I523" i="12"/>
  <c r="I324" i="12"/>
  <c r="I67" i="12"/>
  <c r="I608" i="12"/>
  <c r="I1476" i="12"/>
  <c r="I364" i="12"/>
  <c r="I1903" i="12"/>
  <c r="I1860" i="12"/>
  <c r="I1252" i="12"/>
  <c r="I496" i="12"/>
  <c r="I110" i="12"/>
  <c r="I2506" i="12"/>
  <c r="I1302" i="12"/>
  <c r="I410" i="12"/>
  <c r="I2411" i="12"/>
  <c r="I1018" i="12"/>
  <c r="I494" i="12"/>
  <c r="I719" i="12"/>
  <c r="I2492" i="12"/>
  <c r="I1475" i="12"/>
  <c r="I521" i="12"/>
  <c r="I2096" i="12"/>
  <c r="I1172" i="12"/>
  <c r="I1460" i="12"/>
  <c r="I889" i="12"/>
  <c r="I49" i="12"/>
  <c r="I1152" i="12"/>
  <c r="I644" i="12"/>
  <c r="I1207" i="12"/>
  <c r="I1733" i="12"/>
  <c r="I164" i="12"/>
  <c r="I1792" i="12"/>
  <c r="I2425" i="12"/>
  <c r="I2475" i="12"/>
  <c r="I2442" i="12"/>
  <c r="I2211" i="12"/>
  <c r="I1880" i="12"/>
  <c r="I1591" i="12"/>
  <c r="I1263" i="12"/>
  <c r="I1478" i="12"/>
  <c r="I955" i="12"/>
  <c r="I763" i="12"/>
  <c r="I831" i="12"/>
  <c r="I840" i="12"/>
  <c r="I375" i="12"/>
  <c r="I474" i="12"/>
  <c r="I2260" i="12"/>
  <c r="I2119" i="12"/>
  <c r="I2306" i="12"/>
  <c r="I2017" i="12"/>
  <c r="I2357" i="12"/>
  <c r="I2231" i="12"/>
  <c r="I2420" i="12"/>
  <c r="I2274" i="12"/>
  <c r="I2162" i="12"/>
  <c r="I2035" i="12"/>
  <c r="I2503" i="12"/>
  <c r="I2170" i="12"/>
  <c r="I1850" i="12"/>
  <c r="I2328" i="12"/>
  <c r="I2258" i="12"/>
  <c r="I1964" i="12"/>
  <c r="I1813" i="12"/>
  <c r="I1734" i="12"/>
  <c r="I2163" i="12"/>
  <c r="I2082" i="12"/>
  <c r="I1918" i="12"/>
  <c r="I1819" i="12"/>
  <c r="I2350" i="12"/>
  <c r="I2216" i="12"/>
  <c r="I2094" i="12"/>
  <c r="I1908" i="12"/>
  <c r="I2378" i="12"/>
  <c r="I2034" i="12"/>
  <c r="I1822" i="12"/>
  <c r="I2092" i="12"/>
  <c r="I1627" i="12"/>
  <c r="I2098" i="12"/>
  <c r="I1349" i="12"/>
  <c r="I1855" i="12"/>
  <c r="I1307" i="12"/>
  <c r="I1521" i="12"/>
  <c r="I1922" i="12"/>
  <c r="I1525" i="12"/>
  <c r="I1340" i="12"/>
  <c r="I1154" i="12"/>
  <c r="I1753" i="12"/>
  <c r="I1506" i="12"/>
  <c r="I1334" i="12"/>
  <c r="I1507" i="12"/>
  <c r="I691" i="12"/>
  <c r="I504" i="12"/>
  <c r="I972" i="12"/>
  <c r="I918" i="12"/>
  <c r="I685" i="12"/>
  <c r="I557" i="12"/>
  <c r="I1232" i="12"/>
  <c r="I1095" i="12"/>
  <c r="I857" i="12"/>
  <c r="I672" i="12"/>
  <c r="I577" i="12"/>
  <c r="I450" i="12"/>
  <c r="I1256" i="12"/>
  <c r="I1143" i="12"/>
  <c r="I1068" i="12"/>
  <c r="I896" i="12"/>
  <c r="I769" i="12"/>
  <c r="I538" i="12"/>
  <c r="I550" i="12"/>
  <c r="I1071" i="12"/>
  <c r="I978" i="12"/>
  <c r="I878" i="12"/>
  <c r="I780" i="12"/>
  <c r="I687" i="12"/>
  <c r="I580" i="12"/>
  <c r="I495" i="12"/>
  <c r="I1000" i="12"/>
  <c r="I853" i="12"/>
  <c r="I738" i="12"/>
  <c r="I668" i="12"/>
  <c r="I591" i="12"/>
  <c r="I283" i="12"/>
  <c r="I196" i="12"/>
  <c r="I92" i="12"/>
  <c r="I957" i="12"/>
  <c r="I338" i="12"/>
  <c r="I233" i="12"/>
  <c r="I139" i="12"/>
  <c r="I38" i="12"/>
  <c r="I346" i="12"/>
  <c r="I202" i="12"/>
  <c r="I90" i="12"/>
  <c r="I389" i="12"/>
  <c r="I200" i="12"/>
  <c r="I392" i="12"/>
  <c r="I329" i="12"/>
  <c r="I209" i="12"/>
  <c r="I70" i="12"/>
  <c r="I642" i="12"/>
  <c r="I393" i="12"/>
  <c r="I296" i="12"/>
  <c r="I255" i="12"/>
  <c r="I163" i="12"/>
  <c r="I15" i="12"/>
  <c r="I1736" i="12"/>
  <c r="I1574" i="12"/>
  <c r="I1313" i="12"/>
  <c r="I979" i="12"/>
  <c r="I2087" i="12"/>
  <c r="I1783" i="12"/>
  <c r="I1617" i="12"/>
  <c r="I1487" i="12"/>
  <c r="I1144" i="12"/>
  <c r="I852" i="12"/>
  <c r="I639" i="12"/>
  <c r="I2327" i="12"/>
  <c r="I1559" i="12"/>
  <c r="I1426" i="12"/>
  <c r="I1251" i="12"/>
  <c r="I795" i="12"/>
  <c r="I579" i="12"/>
  <c r="I2124" i="12"/>
  <c r="I1810" i="12"/>
  <c r="I1091" i="12"/>
  <c r="I684" i="12"/>
  <c r="I2230" i="12"/>
  <c r="I2044" i="12"/>
  <c r="I1670" i="12"/>
  <c r="I1319" i="12"/>
  <c r="I930" i="12"/>
  <c r="I697" i="12"/>
  <c r="I2392" i="12"/>
  <c r="I2225" i="12"/>
  <c r="I1699" i="12"/>
  <c r="I1427" i="12"/>
  <c r="I1244" i="12"/>
  <c r="I1113" i="12"/>
  <c r="I923" i="12"/>
  <c r="I731" i="12"/>
  <c r="I601" i="12"/>
  <c r="I1931" i="12"/>
  <c r="I1589" i="12"/>
  <c r="I1109" i="12"/>
  <c r="I734" i="12"/>
  <c r="I171" i="12"/>
  <c r="I20" i="12"/>
  <c r="I471" i="12"/>
  <c r="I303" i="12"/>
  <c r="I117" i="12"/>
  <c r="I155" i="12"/>
  <c r="I298" i="12"/>
  <c r="I150" i="12"/>
  <c r="I225" i="12"/>
  <c r="I488" i="12"/>
  <c r="I175" i="12"/>
  <c r="I210" i="12"/>
  <c r="I65" i="12"/>
  <c r="I1544" i="12"/>
  <c r="I563" i="12"/>
  <c r="I1139" i="12"/>
  <c r="I2088" i="12"/>
  <c r="I340" i="12"/>
  <c r="I1895" i="12"/>
  <c r="I97" i="12"/>
  <c r="I2385" i="12"/>
  <c r="I980" i="12"/>
  <c r="I1005" i="12"/>
  <c r="I12" i="12"/>
  <c r="I1743" i="12"/>
  <c r="I511" i="12"/>
  <c r="I153" i="12"/>
  <c r="I1963" i="12"/>
  <c r="I907" i="12"/>
  <c r="I868" i="12"/>
  <c r="I900" i="12"/>
  <c r="I31" i="12"/>
  <c r="I192" i="12"/>
  <c r="I1056" i="12"/>
  <c r="I188" i="12"/>
  <c r="I1194" i="12"/>
  <c r="I1602" i="12"/>
  <c r="I1825" i="12"/>
  <c r="I234" i="12"/>
  <c r="I2461" i="12"/>
  <c r="I1770" i="12"/>
  <c r="I1808" i="12"/>
  <c r="I1239" i="12"/>
  <c r="I1572" i="12"/>
  <c r="I1063" i="12"/>
  <c r="I747" i="12"/>
  <c r="I518" i="12"/>
  <c r="I458" i="12"/>
  <c r="I2439" i="12"/>
  <c r="I2441" i="12"/>
  <c r="I2117" i="12"/>
  <c r="I2341" i="12"/>
  <c r="I2399" i="12"/>
  <c r="I2024" i="12"/>
  <c r="I2467" i="12"/>
  <c r="I2191" i="12"/>
  <c r="I2344" i="12"/>
  <c r="I2522" i="12"/>
  <c r="I2235" i="12"/>
  <c r="I1909" i="12"/>
  <c r="I1664" i="12"/>
  <c r="I2398" i="12"/>
  <c r="I2014" i="12"/>
  <c r="I2030" i="12"/>
  <c r="I2457" i="12"/>
  <c r="I2277" i="12"/>
  <c r="I2183" i="12"/>
  <c r="I2012" i="12"/>
  <c r="I2336" i="12"/>
  <c r="I2120" i="12"/>
  <c r="I2134" i="12"/>
  <c r="I2002" i="12"/>
  <c r="I2227" i="12"/>
  <c r="I2008" i="12"/>
  <c r="I1901" i="12"/>
  <c r="I1752" i="12"/>
  <c r="I1654" i="12"/>
  <c r="I1742" i="12"/>
  <c r="I1649" i="12"/>
  <c r="I1832" i="12"/>
  <c r="I1655" i="12"/>
  <c r="I1997" i="12"/>
  <c r="I1640" i="12"/>
  <c r="I1482" i="12"/>
  <c r="I1324" i="12"/>
  <c r="I1145" i="12"/>
  <c r="I1316" i="12"/>
  <c r="I1568" i="12"/>
  <c r="I1350" i="12"/>
  <c r="I1158" i="12"/>
  <c r="I1374" i="12"/>
  <c r="I1193" i="12"/>
  <c r="I1510" i="12"/>
  <c r="I1130" i="12"/>
  <c r="I1084" i="12"/>
  <c r="I768" i="12"/>
  <c r="I997" i="12"/>
  <c r="I867" i="12"/>
  <c r="I701" i="12"/>
  <c r="I1029" i="12"/>
  <c r="I897" i="12"/>
  <c r="I1054" i="12"/>
  <c r="I854" i="12"/>
  <c r="I1024" i="12"/>
  <c r="I439" i="12"/>
  <c r="I466" i="12"/>
  <c r="I383" i="12"/>
  <c r="I470" i="12"/>
  <c r="I506" i="12"/>
  <c r="I2521" i="12"/>
  <c r="I2354" i="12"/>
  <c r="I2220" i="12"/>
  <c r="I1925" i="12"/>
  <c r="I2317" i="12"/>
  <c r="I2054" i="12"/>
  <c r="I2493" i="12"/>
  <c r="I2062" i="12"/>
  <c r="I1877" i="12"/>
  <c r="I1645" i="12"/>
  <c r="I2405" i="12"/>
  <c r="I2229" i="12"/>
  <c r="I1986" i="12"/>
  <c r="I2450" i="12"/>
  <c r="I2146" i="12"/>
  <c r="I1992" i="12"/>
  <c r="I2494" i="12"/>
  <c r="I2321" i="12"/>
  <c r="I2141" i="12"/>
  <c r="I2376" i="12"/>
  <c r="I1762" i="12"/>
  <c r="I1366" i="12"/>
  <c r="I1741" i="12"/>
  <c r="I1469" i="12"/>
  <c r="I1950" i="12"/>
  <c r="I1772" i="12"/>
  <c r="I1445" i="12"/>
  <c r="I1716" i="12"/>
  <c r="I1372" i="12"/>
  <c r="I1273" i="12"/>
  <c r="I1642" i="12"/>
  <c r="I1425" i="12"/>
  <c r="I1245" i="12"/>
  <c r="I2308" i="12"/>
  <c r="I1606" i="12"/>
  <c r="I1406" i="12"/>
  <c r="I1275" i="12"/>
  <c r="I1120" i="12"/>
  <c r="I899" i="12"/>
  <c r="I836" i="12"/>
  <c r="I586" i="12"/>
  <c r="I1126" i="12"/>
  <c r="I632" i="12"/>
  <c r="I444" i="12"/>
  <c r="I993" i="12"/>
  <c r="I863" i="12"/>
  <c r="I2006" i="12"/>
  <c r="I2027" i="12"/>
  <c r="I2449" i="12"/>
  <c r="I2247" i="12"/>
  <c r="I2175" i="12"/>
  <c r="I2280" i="12"/>
  <c r="I2112" i="12"/>
  <c r="I2126" i="12"/>
  <c r="I2471" i="12"/>
  <c r="I2219" i="12"/>
  <c r="I1993" i="12"/>
  <c r="I1893" i="12"/>
  <c r="I1747" i="12"/>
  <c r="I1712" i="12"/>
  <c r="I1641" i="12"/>
  <c r="I1824" i="12"/>
  <c r="I1652" i="12"/>
  <c r="I1657" i="12"/>
  <c r="I1601" i="12"/>
  <c r="I1466" i="12"/>
  <c r="I1270" i="12"/>
  <c r="I1134" i="12"/>
  <c r="I1305" i="12"/>
  <c r="I1518" i="12"/>
  <c r="I1137" i="12"/>
  <c r="I1354" i="12"/>
  <c r="I1183" i="12"/>
  <c r="I1494" i="12"/>
  <c r="I1055" i="12"/>
  <c r="I752" i="12"/>
  <c r="I966" i="12"/>
  <c r="I827" i="12"/>
  <c r="I779" i="12"/>
  <c r="I1001" i="12"/>
  <c r="I871" i="12"/>
  <c r="I1051" i="12"/>
  <c r="I851" i="12"/>
  <c r="I909" i="12"/>
  <c r="I407" i="12"/>
  <c r="I351" i="12"/>
  <c r="I452" i="12"/>
  <c r="I497" i="12"/>
  <c r="I2523" i="12"/>
  <c r="I2509" i="12"/>
  <c r="I2417" i="12"/>
  <c r="I2346" i="12"/>
  <c r="I2263" i="12"/>
  <c r="I2212" i="12"/>
  <c r="I2150" i="12"/>
  <c r="I1912" i="12"/>
  <c r="I2481" i="12"/>
  <c r="I2309" i="12"/>
  <c r="I2135" i="12"/>
  <c r="I2051" i="12"/>
  <c r="I2490" i="12"/>
  <c r="I2250" i="12"/>
  <c r="I2057" i="12"/>
  <c r="I1948" i="12"/>
  <c r="I1869" i="12"/>
  <c r="I1805" i="12"/>
  <c r="I1696" i="12"/>
  <c r="I1637" i="12"/>
  <c r="I2334" i="12"/>
  <c r="I2221" i="12"/>
  <c r="I2151" i="12"/>
  <c r="I2074" i="12"/>
  <c r="I1981" i="12"/>
  <c r="I1913" i="12"/>
  <c r="I1875" i="12"/>
  <c r="I1811" i="12"/>
  <c r="I2440" i="12"/>
  <c r="I2342" i="12"/>
  <c r="I2264" i="12"/>
  <c r="I2208" i="12"/>
  <c r="I2138" i="12"/>
  <c r="I2083" i="12"/>
  <c r="I1984" i="12"/>
  <c r="I1900" i="12"/>
  <c r="I2443" i="12"/>
  <c r="I2106" i="12"/>
  <c r="I2373" i="12"/>
  <c r="I2084" i="12"/>
  <c r="I1754" i="12"/>
  <c r="I1355" i="12"/>
  <c r="I2064" i="12"/>
  <c r="I1727" i="12"/>
  <c r="I1587" i="12"/>
  <c r="I1448" i="12"/>
  <c r="I1914" i="12"/>
  <c r="I1847" i="12"/>
  <c r="I1678" i="12"/>
  <c r="I1434" i="12"/>
  <c r="I1299" i="12"/>
  <c r="I1505" i="12"/>
  <c r="I1369" i="12"/>
  <c r="I1253" i="12"/>
  <c r="I1509" i="12"/>
  <c r="I1328" i="12"/>
  <c r="I1237" i="12"/>
  <c r="I1490" i="12"/>
  <c r="I1404" i="12"/>
  <c r="I1274" i="12"/>
  <c r="I1321" i="12"/>
  <c r="I1098" i="12"/>
  <c r="I1016" i="12"/>
  <c r="I829" i="12"/>
  <c r="I669" i="12"/>
  <c r="I578" i="12"/>
  <c r="I1735" i="12"/>
  <c r="I1092" i="12"/>
  <c r="I963" i="12"/>
  <c r="I823" i="12"/>
  <c r="I682" i="12"/>
  <c r="I629" i="12"/>
  <c r="I546" i="12"/>
  <c r="I425" i="12"/>
  <c r="I1231" i="12"/>
  <c r="I1074" i="12"/>
  <c r="I826" i="12"/>
  <c r="I661" i="12"/>
  <c r="I438" i="12"/>
  <c r="I1202" i="12"/>
  <c r="I1138" i="12"/>
  <c r="I1065" i="12"/>
  <c r="I761" i="12"/>
  <c r="I1558" i="12"/>
  <c r="I825" i="12"/>
  <c r="I1173" i="12"/>
  <c r="I1067" i="12"/>
  <c r="I967" i="12"/>
  <c r="I861" i="12"/>
  <c r="I772" i="12"/>
  <c r="I665" i="12"/>
  <c r="I572" i="12"/>
  <c r="I1230" i="12"/>
  <c r="I1083" i="12"/>
  <c r="I992" i="12"/>
  <c r="I842" i="12"/>
  <c r="I735" i="12"/>
  <c r="I657" i="12"/>
  <c r="I436" i="12"/>
  <c r="I354" i="12"/>
  <c r="I278" i="12"/>
  <c r="I185" i="12"/>
  <c r="I87" i="12"/>
  <c r="I514" i="12"/>
  <c r="I136" i="12"/>
  <c r="I22" i="12"/>
  <c r="I343" i="12"/>
  <c r="I270" i="12"/>
  <c r="I194" i="12"/>
  <c r="I75" i="12"/>
  <c r="I381" i="12"/>
  <c r="I189" i="12"/>
  <c r="I727" i="12"/>
  <c r="I384" i="12"/>
  <c r="I322" i="12"/>
  <c r="I181" i="12"/>
  <c r="I46" i="12"/>
  <c r="I390" i="12"/>
  <c r="I293" i="12"/>
  <c r="I244" i="12"/>
  <c r="I147" i="12"/>
  <c r="I2510" i="12"/>
  <c r="I1721" i="12"/>
  <c r="I1571" i="12"/>
  <c r="I1271" i="12"/>
  <c r="I916" i="12"/>
  <c r="I2303" i="12"/>
  <c r="I1775" i="12"/>
  <c r="I1614" i="12"/>
  <c r="I844" i="12"/>
  <c r="I746" i="12"/>
  <c r="I634" i="12"/>
  <c r="I2418" i="12"/>
  <c r="I2324" i="12"/>
  <c r="I1554" i="12"/>
  <c r="I1420" i="12"/>
  <c r="I1104" i="12"/>
  <c r="I711" i="12"/>
  <c r="I1802" i="12"/>
  <c r="I1545" i="12"/>
  <c r="I1337" i="12"/>
  <c r="I969" i="12"/>
  <c r="I2222" i="12"/>
  <c r="I2036" i="12"/>
  <c r="I1634" i="12"/>
  <c r="I1306" i="12"/>
  <c r="I888" i="12"/>
  <c r="I2217" i="12"/>
  <c r="I1621" i="12"/>
  <c r="I1418" i="12"/>
  <c r="I1105" i="12"/>
  <c r="I894" i="12"/>
  <c r="I581" i="12"/>
  <c r="I1049" i="12"/>
  <c r="I902" i="12"/>
  <c r="I718" i="12"/>
  <c r="I17" i="12"/>
  <c r="I208" i="12"/>
  <c r="I96" i="12"/>
  <c r="I574" i="12"/>
  <c r="I128" i="12"/>
  <c r="I564" i="12"/>
  <c r="I290" i="12"/>
  <c r="I131" i="12"/>
  <c r="I21" i="12"/>
  <c r="I180" i="12"/>
  <c r="I475" i="12"/>
  <c r="I156" i="12"/>
  <c r="I47" i="12"/>
  <c r="I157" i="12"/>
  <c r="I1386" i="12"/>
  <c r="I553" i="12"/>
  <c r="I1946" i="12"/>
  <c r="I1887" i="12"/>
  <c r="I1852" i="12"/>
  <c r="I1102" i="12"/>
  <c r="I453" i="12"/>
  <c r="I95" i="12"/>
  <c r="I2369" i="12"/>
  <c r="I971" i="12"/>
  <c r="I2484" i="12"/>
  <c r="I1694" i="12"/>
  <c r="I1375" i="12"/>
  <c r="I500" i="12"/>
  <c r="I48" i="12"/>
  <c r="I1958" i="12"/>
  <c r="I2377" i="12"/>
  <c r="I1524" i="12"/>
  <c r="I2455" i="12"/>
  <c r="I837" i="12"/>
  <c r="I319" i="12"/>
  <c r="I1182" i="12"/>
  <c r="I1817" i="12"/>
  <c r="I1638" i="12"/>
  <c r="I2204" i="12"/>
  <c r="I2142" i="12"/>
  <c r="I1988" i="12"/>
  <c r="I1904" i="12"/>
  <c r="I2478" i="12"/>
  <c r="I2290" i="12"/>
  <c r="I2133" i="12"/>
  <c r="I1834" i="12"/>
  <c r="I2470" i="12"/>
  <c r="I2312" i="12"/>
  <c r="I2049" i="12"/>
  <c r="I1937" i="12"/>
  <c r="I1861" i="12"/>
  <c r="I1790" i="12"/>
  <c r="I1671" i="12"/>
  <c r="I2447" i="12"/>
  <c r="I2293" i="12"/>
  <c r="I2071" i="12"/>
  <c r="I1978" i="12"/>
  <c r="I1910" i="12"/>
  <c r="I1867" i="12"/>
  <c r="I2432" i="12"/>
  <c r="I2323" i="12"/>
  <c r="I2259" i="12"/>
  <c r="I2203" i="12"/>
  <c r="I2072" i="12"/>
  <c r="I2435" i="12"/>
  <c r="I2364" i="12"/>
  <c r="I2313" i="12"/>
  <c r="I2190" i="12"/>
  <c r="I2095" i="12"/>
  <c r="I2000" i="12"/>
  <c r="I1806" i="12"/>
  <c r="I2370" i="12"/>
  <c r="I1998" i="12"/>
  <c r="I1746" i="12"/>
  <c r="I1344" i="12"/>
  <c r="I1675" i="12"/>
  <c r="I1573" i="12"/>
  <c r="I1431" i="12"/>
  <c r="I1335" i="12"/>
  <c r="I1839" i="12"/>
  <c r="I1757" i="12"/>
  <c r="I1673" i="12"/>
  <c r="I1706" i="12"/>
  <c r="I1489" i="12"/>
  <c r="I1359" i="12"/>
  <c r="I1222" i="12"/>
  <c r="I1710" i="12"/>
  <c r="I1399" i="12"/>
  <c r="I1133" i="12"/>
  <c r="I1917" i="12"/>
  <c r="I1586" i="12"/>
  <c r="I1474" i="12"/>
  <c r="I1396" i="12"/>
  <c r="I1326" i="12"/>
  <c r="I1257" i="12"/>
  <c r="I1090" i="12"/>
  <c r="I998" i="12"/>
  <c r="I884" i="12"/>
  <c r="I819" i="12"/>
  <c r="I651" i="12"/>
  <c r="I548" i="12"/>
  <c r="I1570" i="12"/>
  <c r="I1082" i="12"/>
  <c r="I960" i="12"/>
  <c r="I901" i="12"/>
  <c r="I674" i="12"/>
  <c r="I619" i="12"/>
  <c r="I537" i="12"/>
  <c r="I1050" i="12"/>
  <c r="I977" i="12"/>
  <c r="I821" i="12"/>
  <c r="I742" i="12"/>
  <c r="I621" i="12"/>
  <c r="I558" i="12"/>
  <c r="I434" i="12"/>
  <c r="I1188" i="12"/>
  <c r="I832" i="12"/>
  <c r="I753" i="12"/>
  <c r="I1221" i="12"/>
  <c r="I1170" i="12"/>
  <c r="I962" i="12"/>
  <c r="I846" i="12"/>
  <c r="I647" i="12"/>
  <c r="I544" i="12"/>
  <c r="I1211" i="12"/>
  <c r="I1062" i="12"/>
  <c r="I989" i="12"/>
  <c r="I637" i="12"/>
  <c r="I406" i="12"/>
  <c r="I333" i="12"/>
  <c r="I267" i="12"/>
  <c r="I71" i="12"/>
  <c r="I323" i="12"/>
  <c r="I216" i="12"/>
  <c r="I122" i="12"/>
  <c r="I26" i="12"/>
  <c r="I335" i="12"/>
  <c r="I259" i="12"/>
  <c r="I191" i="12"/>
  <c r="I45" i="12"/>
  <c r="I341" i="12"/>
  <c r="I105" i="12"/>
  <c r="I469" i="12"/>
  <c r="I361" i="12"/>
  <c r="I274" i="12"/>
  <c r="I159" i="12"/>
  <c r="I30" i="12"/>
  <c r="I551" i="12"/>
  <c r="I382" i="12"/>
  <c r="I288" i="12"/>
  <c r="I238" i="12"/>
  <c r="I118" i="12"/>
  <c r="I2419" i="12"/>
  <c r="I1705" i="12"/>
  <c r="I1546" i="12"/>
  <c r="I1180" i="12"/>
  <c r="I908" i="12"/>
  <c r="I1459" i="12"/>
  <c r="I1357" i="12"/>
  <c r="I1101" i="12"/>
  <c r="I803" i="12"/>
  <c r="I1218" i="12"/>
  <c r="I1088" i="12"/>
  <c r="I706" i="12"/>
  <c r="I2488" i="12"/>
  <c r="I1288" i="12"/>
  <c r="I964" i="12"/>
  <c r="I2302" i="12"/>
  <c r="I1959" i="12"/>
  <c r="I1615" i="12"/>
  <c r="I872" i="12"/>
  <c r="I664" i="12"/>
  <c r="I2279" i="12"/>
  <c r="I2209" i="12"/>
  <c r="I2078" i="12"/>
  <c r="I1398" i="12"/>
  <c r="I1176" i="12"/>
  <c r="I864" i="12"/>
  <c r="I670" i="12"/>
  <c r="I573" i="12"/>
  <c r="I1531" i="12"/>
  <c r="I1265" i="12"/>
  <c r="I1020" i="12"/>
  <c r="I886" i="12"/>
  <c r="I677" i="12"/>
  <c r="I146" i="12"/>
  <c r="I14" i="12"/>
  <c r="I287" i="12"/>
  <c r="I203" i="12"/>
  <c r="I91" i="12"/>
  <c r="I559" i="12"/>
  <c r="I332" i="12"/>
  <c r="I482" i="12"/>
  <c r="I126" i="12"/>
  <c r="I567" i="12"/>
  <c r="I348" i="12"/>
  <c r="I173" i="12"/>
  <c r="I412" i="12"/>
  <c r="I249" i="12"/>
  <c r="I137" i="12"/>
  <c r="I27" i="12"/>
  <c r="I140" i="12"/>
  <c r="I111" i="12"/>
  <c r="I133" i="12"/>
  <c r="I2415" i="12"/>
  <c r="I1881" i="12"/>
  <c r="I1089" i="12"/>
  <c r="I445" i="12"/>
  <c r="I370" i="12"/>
  <c r="I1323" i="12"/>
  <c r="I802" i="12"/>
  <c r="I451" i="12"/>
  <c r="I2476" i="12"/>
  <c r="I1686" i="12"/>
  <c r="I2155" i="12"/>
  <c r="I990" i="12"/>
  <c r="I32" i="12"/>
  <c r="I2065" i="12"/>
  <c r="I1511" i="12"/>
  <c r="I199" i="12"/>
  <c r="I1967" i="12"/>
  <c r="I1718" i="12"/>
  <c r="I264" i="12"/>
  <c r="I145" i="12"/>
  <c r="I1812" i="12"/>
  <c r="I2127" i="12"/>
  <c r="I1985" i="12"/>
  <c r="I1695" i="12"/>
  <c r="I1767" i="12"/>
  <c r="I1122" i="12"/>
  <c r="I1116" i="12"/>
  <c r="I1100" i="12"/>
  <c r="I2498" i="12"/>
  <c r="I2270" i="12"/>
  <c r="I2195" i="12"/>
  <c r="I1690" i="12"/>
  <c r="I1576" i="12"/>
  <c r="I1486" i="12"/>
  <c r="I1462" i="12"/>
  <c r="I805" i="12"/>
  <c r="I797" i="12"/>
  <c r="I502" i="12"/>
  <c r="I2390" i="12"/>
  <c r="I2255" i="12"/>
  <c r="I1980" i="12"/>
  <c r="I2218" i="12"/>
  <c r="I2234" i="12"/>
  <c r="I1853" i="12"/>
  <c r="I1666" i="12"/>
  <c r="I2394" i="12"/>
  <c r="I2205" i="12"/>
  <c r="I2028" i="12"/>
  <c r="I1905" i="12"/>
  <c r="I2315" i="12"/>
  <c r="I2200" i="12"/>
  <c r="I2060" i="12"/>
  <c r="I1796" i="12"/>
  <c r="I2361" i="12"/>
  <c r="I2182" i="12"/>
  <c r="I1862" i="12"/>
  <c r="I2367" i="12"/>
  <c r="I1732" i="12"/>
  <c r="I1318" i="12"/>
  <c r="I1672" i="12"/>
  <c r="I1410" i="12"/>
  <c r="I1898" i="12"/>
  <c r="I1628" i="12"/>
  <c r="I1291" i="12"/>
  <c r="I1473" i="12"/>
  <c r="I1214" i="12"/>
  <c r="I1623" i="12"/>
  <c r="I1384" i="12"/>
  <c r="I1229" i="12"/>
  <c r="I1803" i="12"/>
  <c r="I1458" i="12"/>
  <c r="I545" i="12"/>
  <c r="I448" i="12"/>
  <c r="I263" i="12"/>
  <c r="I123" i="12"/>
  <c r="I492" i="12"/>
  <c r="I377" i="12"/>
  <c r="I285" i="12"/>
  <c r="I227" i="12"/>
  <c r="I112" i="12"/>
  <c r="I2414" i="12"/>
  <c r="I1540" i="12"/>
  <c r="I1131" i="12"/>
  <c r="I2037" i="12"/>
  <c r="I1329" i="12"/>
  <c r="I1077" i="12"/>
  <c r="I741" i="12"/>
  <c r="I2520" i="12"/>
  <c r="I2356" i="12"/>
  <c r="I2100" i="12"/>
  <c r="I1070" i="12"/>
  <c r="I2477" i="12"/>
  <c r="I2103" i="12"/>
  <c r="I1480" i="12"/>
  <c r="I1280" i="12"/>
  <c r="I885" i="12"/>
  <c r="I2198" i="12"/>
  <c r="I1764" i="12"/>
  <c r="I1516" i="12"/>
  <c r="I812" i="12"/>
  <c r="I656" i="12"/>
  <c r="I2265" i="12"/>
  <c r="I2201" i="12"/>
  <c r="I2076" i="12"/>
  <c r="I1382" i="12"/>
  <c r="I1171" i="12"/>
  <c r="I1017" i="12"/>
  <c r="I2513" i="12"/>
  <c r="I1015" i="12"/>
  <c r="I879" i="12"/>
  <c r="I571" i="12"/>
  <c r="I430" i="12"/>
  <c r="I279" i="12"/>
  <c r="I193" i="12"/>
  <c r="I76" i="12"/>
  <c r="I433" i="12"/>
  <c r="I315" i="12"/>
  <c r="I467" i="12"/>
  <c r="I251" i="12"/>
  <c r="I552" i="12"/>
  <c r="I404" i="12"/>
  <c r="I228" i="12"/>
  <c r="I129" i="12"/>
  <c r="I132" i="12"/>
  <c r="I33" i="12"/>
  <c r="I103" i="12"/>
  <c r="I51" i="12"/>
  <c r="I1739" i="12"/>
  <c r="I257" i="12"/>
  <c r="I1876" i="12"/>
  <c r="I1844" i="12"/>
  <c r="I950" i="12"/>
  <c r="I305" i="12"/>
  <c r="I80" i="12"/>
  <c r="I486" i="12"/>
  <c r="I745" i="12"/>
  <c r="I446" i="12"/>
  <c r="I1006" i="12"/>
  <c r="I2077" i="12"/>
  <c r="I24" i="12"/>
  <c r="I1390" i="12"/>
  <c r="I1995" i="12"/>
  <c r="I186" i="12"/>
  <c r="I265" i="12"/>
  <c r="I168" i="12"/>
  <c r="I874" i="12"/>
  <c r="I1809" i="12"/>
  <c r="I2456" i="12"/>
  <c r="T4" i="12"/>
  <c r="T142" i="4" l="1"/>
  <c r="W141" i="4"/>
  <c r="M9" i="4"/>
  <c r="P9" i="4"/>
  <c r="T23" i="4"/>
  <c r="W22" i="4"/>
  <c r="F21" i="4"/>
  <c r="E22" i="4"/>
  <c r="G20" i="4"/>
  <c r="P8" i="4"/>
  <c r="P7" i="4"/>
  <c r="M7" i="4"/>
  <c r="Q7" i="4" s="1"/>
  <c r="V7" i="2"/>
  <c r="W7" i="2" s="1"/>
  <c r="V8" i="2"/>
  <c r="W8" i="2" s="1"/>
  <c r="V9" i="2"/>
  <c r="W9" i="2" s="1"/>
  <c r="V10" i="2"/>
  <c r="W10" i="2" s="1"/>
  <c r="V11" i="2"/>
  <c r="W11" i="2" s="1"/>
  <c r="V12" i="2"/>
  <c r="W12" i="2" s="1"/>
  <c r="V13" i="2"/>
  <c r="W13" i="2" s="1"/>
  <c r="V14" i="2"/>
  <c r="W14" i="2" s="1"/>
  <c r="V15" i="2"/>
  <c r="W15" i="2" s="1"/>
  <c r="V16" i="2"/>
  <c r="W16" i="2" s="1"/>
  <c r="V17" i="2"/>
  <c r="W17" i="2" s="1"/>
  <c r="V18" i="2"/>
  <c r="W18" i="2" s="1"/>
  <c r="V19" i="2"/>
  <c r="W19" i="2" s="1"/>
  <c r="V20" i="2"/>
  <c r="W20" i="2" s="1"/>
  <c r="V21" i="2"/>
  <c r="W21" i="2" s="1"/>
  <c r="V22" i="2"/>
  <c r="W22" i="2" s="1"/>
  <c r="V23" i="2"/>
  <c r="W23" i="2" s="1"/>
  <c r="V24" i="2"/>
  <c r="W24" i="2" s="1"/>
  <c r="V25" i="2"/>
  <c r="W25" i="2" s="1"/>
  <c r="V26" i="2"/>
  <c r="W26" i="2" s="1"/>
  <c r="V27" i="2"/>
  <c r="W27" i="2" s="1"/>
  <c r="V28" i="2"/>
  <c r="W28" i="2" s="1"/>
  <c r="V29" i="2"/>
  <c r="W29" i="2" s="1"/>
  <c r="V30" i="2"/>
  <c r="W30" i="2" s="1"/>
  <c r="V31" i="2"/>
  <c r="W31" i="2" s="1"/>
  <c r="V32" i="2"/>
  <c r="W32" i="2" s="1"/>
  <c r="V33" i="2"/>
  <c r="W33" i="2" s="1"/>
  <c r="V34" i="2"/>
  <c r="W34" i="2" s="1"/>
  <c r="V35" i="2"/>
  <c r="W35" i="2" s="1"/>
  <c r="V36" i="2"/>
  <c r="W36" i="2" s="1"/>
  <c r="V37" i="2"/>
  <c r="W37" i="2" s="1"/>
  <c r="V38" i="2"/>
  <c r="W38" i="2" s="1"/>
  <c r="V39" i="2"/>
  <c r="W39" i="2" s="1"/>
  <c r="V40" i="2"/>
  <c r="W40" i="2" s="1"/>
  <c r="V41" i="2"/>
  <c r="W41" i="2" s="1"/>
  <c r="V42" i="2"/>
  <c r="W42" i="2" s="1"/>
  <c r="V43" i="2"/>
  <c r="W43" i="2" s="1"/>
  <c r="V44" i="2"/>
  <c r="W44" i="2" s="1"/>
  <c r="V45" i="2"/>
  <c r="W45" i="2" s="1"/>
  <c r="V46" i="2"/>
  <c r="W46" i="2" s="1"/>
  <c r="V6" i="2"/>
  <c r="W6" i="2" s="1"/>
  <c r="T24" i="4" l="1"/>
  <c r="W23" i="4"/>
  <c r="T143" i="4"/>
  <c r="W142" i="4"/>
  <c r="E23" i="4"/>
  <c r="F22" i="4"/>
  <c r="G21" i="4"/>
  <c r="Q6" i="10"/>
  <c r="Q7" i="10"/>
  <c r="Q8" i="10"/>
  <c r="Q9" i="10"/>
  <c r="Q10" i="10"/>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5" i="10"/>
  <c r="N6" i="10"/>
  <c r="N7" i="10"/>
  <c r="R7" i="10" s="1"/>
  <c r="N8" i="10"/>
  <c r="R8" i="10" s="1"/>
  <c r="N9" i="10"/>
  <c r="N10" i="10"/>
  <c r="N11" i="10"/>
  <c r="N12" i="10"/>
  <c r="N13" i="10"/>
  <c r="N14" i="10"/>
  <c r="R14" i="10" s="1"/>
  <c r="N15" i="10"/>
  <c r="R15" i="10" s="1"/>
  <c r="N16" i="10"/>
  <c r="R16" i="10" s="1"/>
  <c r="N17" i="10"/>
  <c r="N18" i="10"/>
  <c r="N19" i="10"/>
  <c r="N20" i="10"/>
  <c r="N21" i="10"/>
  <c r="N22" i="10"/>
  <c r="R22" i="10" s="1"/>
  <c r="N23" i="10"/>
  <c r="R23" i="10" s="1"/>
  <c r="N24" i="10"/>
  <c r="R24" i="10" s="1"/>
  <c r="N25" i="10"/>
  <c r="R25" i="10" s="1"/>
  <c r="N26" i="10"/>
  <c r="N27" i="10"/>
  <c r="N28" i="10"/>
  <c r="N29" i="10"/>
  <c r="N30" i="10"/>
  <c r="R30" i="10" s="1"/>
  <c r="N31" i="10"/>
  <c r="R31" i="10" s="1"/>
  <c r="N32" i="10"/>
  <c r="R32" i="10" s="1"/>
  <c r="N33" i="10"/>
  <c r="R33" i="10" s="1"/>
  <c r="N34" i="10"/>
  <c r="N35" i="10"/>
  <c r="N36" i="10"/>
  <c r="N37" i="10"/>
  <c r="N38" i="10"/>
  <c r="R38" i="10" s="1"/>
  <c r="N5" i="10"/>
  <c r="T144" i="4" l="1"/>
  <c r="W143" i="4"/>
  <c r="T25" i="4"/>
  <c r="W24" i="4"/>
  <c r="M10" i="4" s="1"/>
  <c r="E24" i="4"/>
  <c r="F23" i="4"/>
  <c r="G22" i="4"/>
  <c r="R36" i="10"/>
  <c r="R28" i="10"/>
  <c r="R20" i="10"/>
  <c r="R35" i="10"/>
  <c r="R27" i="10"/>
  <c r="R19" i="10"/>
  <c r="R11" i="10"/>
  <c r="R34" i="10"/>
  <c r="R26" i="10"/>
  <c r="R18" i="10"/>
  <c r="R12" i="10"/>
  <c r="R37" i="10"/>
  <c r="R29" i="10"/>
  <c r="R21" i="10"/>
  <c r="R13" i="10"/>
  <c r="R6" i="10"/>
  <c r="R10" i="10"/>
  <c r="R17" i="10"/>
  <c r="R9" i="10"/>
  <c r="R5" i="10"/>
  <c r="T26" i="4" l="1"/>
  <c r="W25" i="4"/>
  <c r="T145" i="4"/>
  <c r="W145" i="4" s="1"/>
  <c r="W144" i="4"/>
  <c r="G23" i="4"/>
  <c r="E25" i="4"/>
  <c r="F24" i="4"/>
  <c r="C7" i="2"/>
  <c r="T27" i="4" l="1"/>
  <c r="W26" i="4"/>
  <c r="P10" i="4"/>
  <c r="G24" i="4"/>
  <c r="E26" i="4"/>
  <c r="F25" i="4"/>
  <c r="E7" i="2"/>
  <c r="D5" i="10" s="1"/>
  <c r="C5" i="10"/>
  <c r="B8" i="2"/>
  <c r="T28" i="4" l="1"/>
  <c r="W27" i="4"/>
  <c r="M11" i="4" s="1"/>
  <c r="E27" i="4"/>
  <c r="F26" i="4"/>
  <c r="G25" i="4"/>
  <c r="B9" i="2"/>
  <c r="D7" i="2"/>
  <c r="C8" i="2"/>
  <c r="T29" i="4" l="1"/>
  <c r="W28" i="4"/>
  <c r="P11" i="4"/>
  <c r="G26" i="4"/>
  <c r="E28" i="4"/>
  <c r="F27" i="4"/>
  <c r="E8" i="2"/>
  <c r="D6" i="10" s="1"/>
  <c r="C6" i="10"/>
  <c r="I7" i="2"/>
  <c r="B10" i="2"/>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D8" i="2"/>
  <c r="C9" i="2"/>
  <c r="C7" i="10" s="1"/>
  <c r="T32" i="4" l="1"/>
  <c r="W29" i="4"/>
  <c r="T30" i="4"/>
  <c r="E29" i="4"/>
  <c r="F28" i="4"/>
  <c r="G27" i="4"/>
  <c r="D9" i="2"/>
  <c r="E9" i="2"/>
  <c r="D7" i="10" s="1"/>
  <c r="I8" i="2"/>
  <c r="C10" i="2"/>
  <c r="C8" i="10" s="1"/>
  <c r="W30" i="4" l="1"/>
  <c r="T31" i="4"/>
  <c r="T33" i="4"/>
  <c r="T35" i="4"/>
  <c r="W32" i="4"/>
  <c r="G28" i="4"/>
  <c r="F29" i="4"/>
  <c r="E30" i="4"/>
  <c r="D10" i="2"/>
  <c r="E10" i="2"/>
  <c r="D8" i="10" s="1"/>
  <c r="I9" i="2"/>
  <c r="C11" i="2"/>
  <c r="C9" i="10" s="1"/>
  <c r="W33" i="4" l="1"/>
  <c r="M13" i="4" s="1"/>
  <c r="T36" i="4"/>
  <c r="W31" i="4"/>
  <c r="T34" i="4"/>
  <c r="M12" i="4"/>
  <c r="P12" i="4"/>
  <c r="T38" i="4"/>
  <c r="W35" i="4"/>
  <c r="E31" i="4"/>
  <c r="F30" i="4"/>
  <c r="G29" i="4"/>
  <c r="D11" i="2"/>
  <c r="E11" i="2"/>
  <c r="D9" i="10" s="1"/>
  <c r="I11" i="2"/>
  <c r="I10" i="2"/>
  <c r="C12" i="2"/>
  <c r="C10" i="10" s="1"/>
  <c r="P13" i="4" l="1"/>
  <c r="T41" i="4"/>
  <c r="W38" i="4"/>
  <c r="W34" i="4"/>
  <c r="T37" i="4"/>
  <c r="W36" i="4"/>
  <c r="M14" i="4" s="1"/>
  <c r="T39" i="4"/>
  <c r="G30" i="4"/>
  <c r="E32" i="4"/>
  <c r="F31" i="4"/>
  <c r="D12" i="2"/>
  <c r="E12" i="2"/>
  <c r="D10" i="10" s="1"/>
  <c r="C13" i="2"/>
  <c r="C11" i="10" s="1"/>
  <c r="P14" i="4" l="1"/>
  <c r="W39" i="4"/>
  <c r="M15" i="4" s="1"/>
  <c r="T42" i="4"/>
  <c r="W41" i="4"/>
  <c r="T44" i="4"/>
  <c r="W44" i="4" s="1"/>
  <c r="W37" i="4"/>
  <c r="T40" i="4"/>
  <c r="E33" i="4"/>
  <c r="F32" i="4"/>
  <c r="G31" i="4"/>
  <c r="I12" i="2"/>
  <c r="D13" i="2"/>
  <c r="E13" i="2"/>
  <c r="D11" i="10" s="1"/>
  <c r="C14" i="2"/>
  <c r="C12" i="10" s="1"/>
  <c r="T47" i="4" l="1"/>
  <c r="W40" i="4"/>
  <c r="T43" i="4"/>
  <c r="W42" i="4"/>
  <c r="M16" i="4" s="1"/>
  <c r="T45" i="4"/>
  <c r="G32" i="4"/>
  <c r="E34" i="4"/>
  <c r="F33" i="4"/>
  <c r="D14" i="2"/>
  <c r="E14" i="2"/>
  <c r="D12" i="10" s="1"/>
  <c r="I13" i="2"/>
  <c r="C15" i="2"/>
  <c r="C13" i="10" s="1"/>
  <c r="W45" i="4" l="1"/>
  <c r="M17" i="4" s="1"/>
  <c r="T48" i="4"/>
  <c r="W43" i="4"/>
  <c r="T46" i="4"/>
  <c r="T50" i="4"/>
  <c r="W47" i="4"/>
  <c r="E35" i="4"/>
  <c r="F34" i="4"/>
  <c r="G33" i="4"/>
  <c r="I14" i="2"/>
  <c r="D15" i="2"/>
  <c r="I15" i="2" s="1"/>
  <c r="E15" i="2"/>
  <c r="D13" i="10" s="1"/>
  <c r="C16" i="2"/>
  <c r="T53" i="4" l="1"/>
  <c r="W50" i="4"/>
  <c r="W46" i="4"/>
  <c r="T49" i="4"/>
  <c r="W48" i="4"/>
  <c r="M18" i="4" s="1"/>
  <c r="T51" i="4"/>
  <c r="G34" i="4"/>
  <c r="E36" i="4"/>
  <c r="F35" i="4"/>
  <c r="E16" i="2"/>
  <c r="D14" i="10" s="1"/>
  <c r="C14" i="10"/>
  <c r="C17" i="2"/>
  <c r="D16" i="2"/>
  <c r="I16" i="2" s="1"/>
  <c r="W51" i="4" l="1"/>
  <c r="M19" i="4" s="1"/>
  <c r="T54" i="4"/>
  <c r="W49" i="4"/>
  <c r="T52" i="4"/>
  <c r="T56" i="4"/>
  <c r="W53" i="4"/>
  <c r="E37" i="4"/>
  <c r="F36" i="4"/>
  <c r="G35" i="4"/>
  <c r="E17" i="2"/>
  <c r="D15" i="10" s="1"/>
  <c r="C15" i="10"/>
  <c r="C18" i="2"/>
  <c r="D17" i="2"/>
  <c r="I17" i="2" s="1"/>
  <c r="W52" i="4" l="1"/>
  <c r="T55" i="4"/>
  <c r="T59" i="4"/>
  <c r="W56" i="4"/>
  <c r="W54" i="4"/>
  <c r="M20" i="4" s="1"/>
  <c r="T57" i="4"/>
  <c r="G36" i="4"/>
  <c r="F37" i="4"/>
  <c r="E38" i="4"/>
  <c r="E18" i="2"/>
  <c r="D16" i="10" s="1"/>
  <c r="C16" i="10"/>
  <c r="C19" i="2"/>
  <c r="D18" i="2"/>
  <c r="I18" i="2" s="1"/>
  <c r="W59" i="4" l="1"/>
  <c r="T62" i="4"/>
  <c r="W62" i="4" s="1"/>
  <c r="W55" i="4"/>
  <c r="T58" i="4"/>
  <c r="W57" i="4"/>
  <c r="M21" i="4" s="1"/>
  <c r="T60" i="4"/>
  <c r="E39" i="4"/>
  <c r="F38" i="4"/>
  <c r="G37" i="4"/>
  <c r="E19" i="2"/>
  <c r="D17" i="10" s="1"/>
  <c r="C17" i="10"/>
  <c r="C20" i="2"/>
  <c r="D19" i="2"/>
  <c r="I19" i="2" s="1"/>
  <c r="W58" i="4" l="1"/>
  <c r="T61" i="4"/>
  <c r="W60" i="4"/>
  <c r="M22" i="4" s="1"/>
  <c r="T63" i="4"/>
  <c r="T65" i="4"/>
  <c r="G38" i="4"/>
  <c r="E40" i="4"/>
  <c r="F39" i="4"/>
  <c r="E20" i="2"/>
  <c r="D18" i="10" s="1"/>
  <c r="C18" i="10"/>
  <c r="C21" i="2"/>
  <c r="D20" i="2"/>
  <c r="I20" i="2" s="1"/>
  <c r="T68" i="4" l="1"/>
  <c r="W65" i="4"/>
  <c r="W61" i="4"/>
  <c r="T64" i="4"/>
  <c r="W63" i="4"/>
  <c r="M23" i="4" s="1"/>
  <c r="T66" i="4"/>
  <c r="E41" i="4"/>
  <c r="F40" i="4"/>
  <c r="G39" i="4"/>
  <c r="E21" i="2"/>
  <c r="D19" i="10" s="1"/>
  <c r="C19" i="10"/>
  <c r="C22" i="2"/>
  <c r="D21" i="2"/>
  <c r="I21" i="2" s="1"/>
  <c r="W64" i="4" l="1"/>
  <c r="T67" i="4"/>
  <c r="T71" i="4"/>
  <c r="W68" i="4"/>
  <c r="W66" i="4"/>
  <c r="M24" i="4" s="1"/>
  <c r="T69" i="4"/>
  <c r="G40" i="4"/>
  <c r="E42" i="4"/>
  <c r="F41" i="4"/>
  <c r="E22" i="2"/>
  <c r="D20" i="10" s="1"/>
  <c r="C20" i="10"/>
  <c r="C23" i="2"/>
  <c r="D22" i="2"/>
  <c r="I22" i="2" s="1"/>
  <c r="T74" i="4" l="1"/>
  <c r="W71" i="4"/>
  <c r="W69" i="4"/>
  <c r="M25" i="4" s="1"/>
  <c r="T72" i="4"/>
  <c r="W67" i="4"/>
  <c r="T70" i="4"/>
  <c r="E43" i="4"/>
  <c r="F42" i="4"/>
  <c r="G41" i="4"/>
  <c r="E23" i="2"/>
  <c r="D21" i="10" s="1"/>
  <c r="C21" i="10"/>
  <c r="C24" i="2"/>
  <c r="D23" i="2"/>
  <c r="I23" i="2" s="1"/>
  <c r="T77" i="4" l="1"/>
  <c r="W74" i="4"/>
  <c r="W72" i="4"/>
  <c r="M26" i="4" s="1"/>
  <c r="T75" i="4"/>
  <c r="W70" i="4"/>
  <c r="T73" i="4"/>
  <c r="G42" i="4"/>
  <c r="E44" i="4"/>
  <c r="F43" i="4"/>
  <c r="E24" i="2"/>
  <c r="D22" i="10" s="1"/>
  <c r="C22" i="10"/>
  <c r="C25" i="2"/>
  <c r="C23" i="10" s="1"/>
  <c r="D24" i="2"/>
  <c r="I24" i="2" s="1"/>
  <c r="W77" i="4" l="1"/>
  <c r="T80" i="4"/>
  <c r="W75" i="4"/>
  <c r="M27" i="4" s="1"/>
  <c r="T78" i="4"/>
  <c r="W73" i="4"/>
  <c r="T76" i="4"/>
  <c r="E45" i="4"/>
  <c r="F44" i="4"/>
  <c r="G43" i="4"/>
  <c r="D25" i="2"/>
  <c r="I25" i="2" s="1"/>
  <c r="E25" i="2"/>
  <c r="D23" i="10" s="1"/>
  <c r="C26" i="2"/>
  <c r="C24" i="10" s="1"/>
  <c r="W78" i="4" l="1"/>
  <c r="M28" i="4" s="1"/>
  <c r="T81" i="4"/>
  <c r="W80" i="4"/>
  <c r="T83" i="4"/>
  <c r="W76" i="4"/>
  <c r="T79" i="4"/>
  <c r="G44" i="4"/>
  <c r="F45" i="4"/>
  <c r="E46" i="4"/>
  <c r="D26" i="2"/>
  <c r="I26" i="2" s="1"/>
  <c r="E26" i="2"/>
  <c r="D24" i="10" s="1"/>
  <c r="C27" i="2"/>
  <c r="C25" i="10" s="1"/>
  <c r="T86" i="4" l="1"/>
  <c r="W83" i="4"/>
  <c r="W81" i="4"/>
  <c r="M29" i="4" s="1"/>
  <c r="T84" i="4"/>
  <c r="W79" i="4"/>
  <c r="T82" i="4"/>
  <c r="F46" i="4"/>
  <c r="E47" i="4"/>
  <c r="G45" i="4"/>
  <c r="D27" i="2"/>
  <c r="I27" i="2" s="1"/>
  <c r="E27" i="2"/>
  <c r="D25" i="10" s="1"/>
  <c r="C28" i="2"/>
  <c r="C26" i="10" s="1"/>
  <c r="W82" i="4" l="1"/>
  <c r="T85" i="4"/>
  <c r="W84" i="4"/>
  <c r="M30" i="4" s="1"/>
  <c r="T87" i="4"/>
  <c r="T89" i="4"/>
  <c r="W86" i="4"/>
  <c r="G46" i="4"/>
  <c r="E48" i="4"/>
  <c r="F47" i="4"/>
  <c r="D28" i="2"/>
  <c r="I28" i="2" s="1"/>
  <c r="E28" i="2"/>
  <c r="D26" i="10" s="1"/>
  <c r="C29" i="2"/>
  <c r="C27" i="10" s="1"/>
  <c r="T90" i="4" l="1"/>
  <c r="W87" i="4"/>
  <c r="M31" i="4" s="1"/>
  <c r="T92" i="4"/>
  <c r="W89" i="4"/>
  <c r="T88" i="4"/>
  <c r="W85" i="4"/>
  <c r="F48" i="4"/>
  <c r="G47" i="4"/>
  <c r="D29" i="2"/>
  <c r="I29" i="2" s="1"/>
  <c r="E29" i="2"/>
  <c r="D27" i="10" s="1"/>
  <c r="C30" i="2"/>
  <c r="C28" i="10" s="1"/>
  <c r="T93" i="4" l="1"/>
  <c r="W90" i="4"/>
  <c r="M32" i="4" s="1"/>
  <c r="T95" i="4"/>
  <c r="W92" i="4"/>
  <c r="T91" i="4"/>
  <c r="W88" i="4"/>
  <c r="M47" i="4"/>
  <c r="G48" i="4"/>
  <c r="D30" i="2"/>
  <c r="I30" i="2" s="1"/>
  <c r="E30" i="2"/>
  <c r="D28" i="10" s="1"/>
  <c r="C31" i="2"/>
  <c r="C29" i="10" s="1"/>
  <c r="T98" i="4" l="1"/>
  <c r="W95" i="4"/>
  <c r="T96" i="4"/>
  <c r="W93" i="4"/>
  <c r="M33" i="4" s="1"/>
  <c r="T94" i="4"/>
  <c r="W91" i="4"/>
  <c r="R47" i="4"/>
  <c r="M48" i="4"/>
  <c r="D31" i="2"/>
  <c r="I31" i="2" s="1"/>
  <c r="E31" i="2"/>
  <c r="D29" i="10" s="1"/>
  <c r="C32" i="2"/>
  <c r="C30" i="10" s="1"/>
  <c r="T99" i="4" l="1"/>
  <c r="W96" i="4"/>
  <c r="M34" i="4" s="1"/>
  <c r="T101" i="4"/>
  <c r="W98" i="4"/>
  <c r="T97" i="4"/>
  <c r="W94" i="4"/>
  <c r="R48" i="4"/>
  <c r="D32" i="2"/>
  <c r="I32" i="2" s="1"/>
  <c r="E32" i="2"/>
  <c r="D30" i="10" s="1"/>
  <c r="C33" i="2"/>
  <c r="C31" i="10" s="1"/>
  <c r="T100" i="4" l="1"/>
  <c r="W97" i="4"/>
  <c r="T104" i="4"/>
  <c r="W101" i="4"/>
  <c r="T102" i="4"/>
  <c r="W99" i="4"/>
  <c r="M35" i="4" s="1"/>
  <c r="D33" i="2"/>
  <c r="I33" i="2" s="1"/>
  <c r="E33" i="2"/>
  <c r="D31" i="10" s="1"/>
  <c r="C34" i="2"/>
  <c r="C32" i="10" s="1"/>
  <c r="W104" i="4" l="1"/>
  <c r="T107" i="4"/>
  <c r="T105" i="4"/>
  <c r="W102" i="4"/>
  <c r="M36" i="4" s="1"/>
  <c r="T103" i="4"/>
  <c r="W100" i="4"/>
  <c r="D34" i="2"/>
  <c r="I34" i="2" s="1"/>
  <c r="E34" i="2"/>
  <c r="D32" i="10" s="1"/>
  <c r="C35" i="2"/>
  <c r="C33" i="10" s="1"/>
  <c r="T106" i="4" l="1"/>
  <c r="W103" i="4"/>
  <c r="W105" i="4"/>
  <c r="M37" i="4" s="1"/>
  <c r="T108" i="4"/>
  <c r="T110" i="4"/>
  <c r="W107" i="4"/>
  <c r="D35" i="2"/>
  <c r="I35" i="2" s="1"/>
  <c r="E35" i="2"/>
  <c r="D33" i="10" s="1"/>
  <c r="C36" i="2"/>
  <c r="C34" i="10" s="1"/>
  <c r="W108" i="4" l="1"/>
  <c r="M38" i="4" s="1"/>
  <c r="T111" i="4"/>
  <c r="T113" i="4"/>
  <c r="W110" i="4"/>
  <c r="W106" i="4"/>
  <c r="T109" i="4"/>
  <c r="D36" i="2"/>
  <c r="I36" i="2" s="1"/>
  <c r="E36" i="2"/>
  <c r="D34" i="10" s="1"/>
  <c r="C37" i="2"/>
  <c r="C35" i="10" s="1"/>
  <c r="T112" i="4" l="1"/>
  <c r="W109" i="4"/>
  <c r="T116" i="4"/>
  <c r="W113" i="4"/>
  <c r="W111" i="4"/>
  <c r="M39" i="4" s="1"/>
  <c r="T114" i="4"/>
  <c r="D37" i="2"/>
  <c r="I37" i="2" s="1"/>
  <c r="E37" i="2"/>
  <c r="D35" i="10" s="1"/>
  <c r="C38" i="2"/>
  <c r="C36" i="10" s="1"/>
  <c r="T117" i="4" l="1"/>
  <c r="W114" i="4"/>
  <c r="M40" i="4" s="1"/>
  <c r="T119" i="4"/>
  <c r="W116" i="4"/>
  <c r="T115" i="4"/>
  <c r="W112" i="4"/>
  <c r="D38" i="2"/>
  <c r="I38" i="2" s="1"/>
  <c r="E38" i="2"/>
  <c r="D36" i="10" s="1"/>
  <c r="C39" i="2"/>
  <c r="C37" i="10" s="1"/>
  <c r="T122" i="4" l="1"/>
  <c r="W119" i="4"/>
  <c r="T118" i="4"/>
  <c r="W115" i="4"/>
  <c r="T120" i="4"/>
  <c r="W117" i="4"/>
  <c r="M41" i="4" s="1"/>
  <c r="D39" i="2"/>
  <c r="I39" i="2" s="1"/>
  <c r="E39" i="2"/>
  <c r="D37" i="10" s="1"/>
  <c r="C40" i="2"/>
  <c r="C38" i="10" s="1"/>
  <c r="T123" i="4" l="1"/>
  <c r="W120" i="4"/>
  <c r="M42" i="4" s="1"/>
  <c r="T121" i="4"/>
  <c r="W118" i="4"/>
  <c r="W122" i="4"/>
  <c r="T125" i="4"/>
  <c r="D40" i="2"/>
  <c r="I40" i="2" s="1"/>
  <c r="E40" i="2"/>
  <c r="D38" i="10" s="1"/>
  <c r="C41" i="2"/>
  <c r="W121" i="4" l="1"/>
  <c r="T124" i="4"/>
  <c r="W125" i="4"/>
  <c r="T128" i="4"/>
  <c r="W123" i="4"/>
  <c r="M43" i="4" s="1"/>
  <c r="T126" i="4"/>
  <c r="D41" i="2"/>
  <c r="I41" i="2" s="1"/>
  <c r="E41" i="2"/>
  <c r="C42" i="2"/>
  <c r="T129" i="4" l="1"/>
  <c r="W126" i="4"/>
  <c r="M44" i="4" s="1"/>
  <c r="W128" i="4"/>
  <c r="T131" i="4"/>
  <c r="W131" i="4" s="1"/>
  <c r="W124" i="4"/>
  <c r="T127" i="4"/>
  <c r="D42" i="2"/>
  <c r="I42" i="2" s="1"/>
  <c r="E42" i="2"/>
  <c r="C43" i="2"/>
  <c r="W127" i="4" l="1"/>
  <c r="T130" i="4"/>
  <c r="W130" i="4" s="1"/>
  <c r="W129" i="4"/>
  <c r="M45" i="4" s="1"/>
  <c r="T132" i="4"/>
  <c r="W132" i="4" s="1"/>
  <c r="D43" i="2"/>
  <c r="I43" i="2" s="1"/>
  <c r="E43" i="2"/>
  <c r="C44" i="2"/>
  <c r="W2" i="4" l="1"/>
  <c r="C12" i="1" s="1"/>
  <c r="P19" i="4"/>
  <c r="P21" i="4"/>
  <c r="P17" i="4"/>
  <c r="P22" i="4"/>
  <c r="P20" i="4"/>
  <c r="P15" i="4"/>
  <c r="P16" i="4"/>
  <c r="P24" i="4"/>
  <c r="P18" i="4"/>
  <c r="P23" i="4"/>
  <c r="P25" i="4"/>
  <c r="P27" i="4"/>
  <c r="P30" i="4"/>
  <c r="P29" i="4"/>
  <c r="P26" i="4"/>
  <c r="P28" i="4"/>
  <c r="P31" i="4"/>
  <c r="P32" i="4"/>
  <c r="P33" i="4"/>
  <c r="P35" i="4"/>
  <c r="P34" i="4"/>
  <c r="P38" i="4"/>
  <c r="P39" i="4"/>
  <c r="P40" i="4"/>
  <c r="P37" i="4"/>
  <c r="P36" i="4"/>
  <c r="P41" i="4"/>
  <c r="P42" i="4"/>
  <c r="M46" i="4"/>
  <c r="R46" i="4" s="1"/>
  <c r="P44" i="4"/>
  <c r="P46" i="4"/>
  <c r="P43" i="4"/>
  <c r="P47" i="4"/>
  <c r="P45" i="4"/>
  <c r="P48" i="4"/>
  <c r="D44" i="2"/>
  <c r="I44" i="2" s="1"/>
  <c r="E44" i="2"/>
  <c r="C45" i="2"/>
  <c r="D45" i="2" l="1"/>
  <c r="I45" i="2" s="1"/>
  <c r="E45" i="2"/>
  <c r="C46" i="2"/>
  <c r="D46" i="2" l="1"/>
  <c r="I46" i="2" s="1"/>
  <c r="E46" i="2"/>
  <c r="R5" i="4" l="1"/>
  <c r="N5" i="4" l="1"/>
  <c r="Q5" i="4" s="1"/>
  <c r="J5" i="4" l="1"/>
  <c r="I5" i="4"/>
  <c r="J6" i="2" s="1"/>
  <c r="O5" i="4"/>
  <c r="X6" i="2" l="1"/>
  <c r="K6" i="2"/>
  <c r="H5" i="1"/>
  <c r="H6" i="1" l="1"/>
  <c r="J6" i="1" l="1"/>
  <c r="G6" i="1" s="1"/>
  <c r="D6" i="4"/>
  <c r="C5" i="4"/>
  <c r="B5" i="4"/>
  <c r="M6" i="2"/>
  <c r="K5" i="4" l="1"/>
  <c r="D7" i="4"/>
  <c r="AE6" i="2"/>
  <c r="B6" i="4"/>
  <c r="C6" i="4"/>
  <c r="H7" i="2"/>
  <c r="H6" i="2"/>
  <c r="D8" i="4" l="1"/>
  <c r="B7" i="4"/>
  <c r="C7" i="4"/>
  <c r="H8" i="2"/>
  <c r="N6" i="2" l="1"/>
  <c r="S6" i="2" s="1"/>
  <c r="B8" i="4"/>
  <c r="D9" i="4"/>
  <c r="C8" i="4"/>
  <c r="H9" i="2"/>
  <c r="D10" i="4" l="1"/>
  <c r="B9" i="4"/>
  <c r="C9" i="4"/>
  <c r="H10" i="2"/>
  <c r="J5" i="1"/>
  <c r="R6" i="2" l="1"/>
  <c r="AJ6" i="2"/>
  <c r="G5" i="1"/>
  <c r="C10" i="4"/>
  <c r="B10" i="4"/>
  <c r="D11" i="4"/>
  <c r="H11" i="2"/>
  <c r="C11" i="4" l="1"/>
  <c r="D12" i="4"/>
  <c r="B11" i="4"/>
  <c r="H12" i="2"/>
  <c r="D13" i="4" l="1"/>
  <c r="C12" i="4"/>
  <c r="B12" i="4"/>
  <c r="H13" i="2"/>
  <c r="D14" i="4" l="1"/>
  <c r="B13" i="4"/>
  <c r="C13" i="4"/>
  <c r="H14" i="2"/>
  <c r="H15" i="2"/>
  <c r="D15" i="4" l="1"/>
  <c r="B14" i="4"/>
  <c r="C14" i="4"/>
  <c r="H16" i="2"/>
  <c r="D16" i="4" l="1"/>
  <c r="B15" i="4"/>
  <c r="C15" i="4"/>
  <c r="H17" i="2"/>
  <c r="D17" i="4" l="1"/>
  <c r="B16" i="4"/>
  <c r="C16" i="4"/>
  <c r="H18" i="2"/>
  <c r="D18" i="4" l="1"/>
  <c r="D19" i="4" s="1"/>
  <c r="C17" i="4"/>
  <c r="B17" i="4"/>
  <c r="H19" i="2"/>
  <c r="B18" i="4" l="1"/>
  <c r="C18" i="4"/>
  <c r="C19" i="4"/>
  <c r="D20" i="4"/>
  <c r="B19" i="4"/>
  <c r="H20" i="2"/>
  <c r="D21" i="4" l="1"/>
  <c r="B20" i="4"/>
  <c r="C20" i="4"/>
  <c r="H21" i="2"/>
  <c r="D22" i="4" l="1"/>
  <c r="B21" i="4"/>
  <c r="C21" i="4"/>
  <c r="H22" i="2"/>
  <c r="C22" i="4" l="1"/>
  <c r="B22" i="4"/>
  <c r="D23" i="4"/>
  <c r="H23" i="2"/>
  <c r="B23" i="4" l="1"/>
  <c r="C23" i="4"/>
  <c r="D24" i="4"/>
  <c r="H24" i="2"/>
  <c r="D25" i="4" l="1"/>
  <c r="B24" i="4"/>
  <c r="C24" i="4"/>
  <c r="H25" i="2"/>
  <c r="B25" i="4" l="1"/>
  <c r="D26" i="4"/>
  <c r="C25" i="4"/>
  <c r="H26" i="2"/>
  <c r="D27" i="4" l="1"/>
  <c r="B26" i="4"/>
  <c r="C26" i="4"/>
  <c r="H27" i="2"/>
  <c r="D28" i="4" l="1"/>
  <c r="C27" i="4"/>
  <c r="B27" i="4"/>
  <c r="H28" i="2"/>
  <c r="C28" i="4" l="1"/>
  <c r="B28" i="4"/>
  <c r="D29" i="4"/>
  <c r="H29" i="2"/>
  <c r="D30" i="4" l="1"/>
  <c r="B29" i="4"/>
  <c r="C29" i="4"/>
  <c r="H30" i="2"/>
  <c r="D31" i="4" l="1"/>
  <c r="C30" i="4"/>
  <c r="B30" i="4"/>
  <c r="H31" i="2"/>
  <c r="D32" i="4" l="1"/>
  <c r="C31" i="4"/>
  <c r="B31" i="4"/>
  <c r="B32" i="4"/>
  <c r="D33" i="4"/>
  <c r="H32" i="2"/>
  <c r="C32" i="4" l="1"/>
  <c r="D34" i="4"/>
  <c r="C33" i="4"/>
  <c r="B33" i="4"/>
  <c r="H33" i="2"/>
  <c r="C34" i="4" l="1"/>
  <c r="B34" i="4"/>
  <c r="D35" i="4"/>
  <c r="H34" i="2"/>
  <c r="C35" i="4" l="1"/>
  <c r="B35" i="4"/>
  <c r="D36" i="4"/>
  <c r="H35" i="2"/>
  <c r="D37" i="4" l="1"/>
  <c r="C36" i="4"/>
  <c r="B36" i="4"/>
  <c r="H36" i="2"/>
  <c r="C37" i="4" l="1"/>
  <c r="B37" i="4"/>
  <c r="D38" i="4"/>
  <c r="H37" i="2"/>
  <c r="D39" i="4" l="1"/>
  <c r="B38" i="4"/>
  <c r="C38" i="4"/>
  <c r="H38" i="2"/>
  <c r="C39" i="4" l="1"/>
  <c r="B39" i="4"/>
  <c r="D40" i="4"/>
  <c r="H39" i="2"/>
  <c r="C40" i="4" l="1"/>
  <c r="B40" i="4"/>
  <c r="D41" i="4"/>
  <c r="H40" i="2"/>
  <c r="D42" i="4" l="1"/>
  <c r="C41" i="4"/>
  <c r="B41" i="4"/>
  <c r="H41" i="2"/>
  <c r="C42" i="4" l="1"/>
  <c r="B42" i="4"/>
  <c r="D43" i="4"/>
  <c r="H42" i="2"/>
  <c r="B43" i="4" l="1"/>
  <c r="D44" i="4"/>
  <c r="C43" i="4"/>
  <c r="H43" i="2"/>
  <c r="D45" i="4" l="1"/>
  <c r="D46" i="4" s="1"/>
  <c r="C44" i="4"/>
  <c r="B44" i="4"/>
  <c r="H44" i="2"/>
  <c r="C46" i="4" l="1"/>
  <c r="D47" i="4"/>
  <c r="C45" i="4"/>
  <c r="B45" i="4"/>
  <c r="H45" i="2"/>
  <c r="C47" i="4" l="1"/>
  <c r="D48" i="4"/>
  <c r="C48" i="4" s="1"/>
  <c r="H46" i="2"/>
  <c r="H7" i="1" l="1"/>
  <c r="J7" i="1" l="1"/>
  <c r="G7" i="1" l="1"/>
  <c r="Z6" i="2"/>
  <c r="AA6" i="2" s="1"/>
  <c r="T6" i="2" l="1"/>
  <c r="U6" i="2" s="1"/>
  <c r="R11" i="4" l="1"/>
  <c r="R37" i="4"/>
  <c r="R44" i="4"/>
  <c r="R15" i="4"/>
  <c r="R38" i="4"/>
  <c r="R16" i="4"/>
  <c r="R31" i="4"/>
  <c r="R23" i="4"/>
  <c r="R30" i="4"/>
  <c r="R6" i="4"/>
  <c r="R43" i="4"/>
  <c r="R21" i="4"/>
  <c r="R27" i="4"/>
  <c r="R7" i="4"/>
  <c r="R17" i="4"/>
  <c r="R20" i="4"/>
  <c r="R12" i="4"/>
  <c r="R36" i="4"/>
  <c r="R33" i="4"/>
  <c r="R10" i="4"/>
  <c r="R13" i="4"/>
  <c r="R28" i="4"/>
  <c r="R18" i="4"/>
  <c r="R42" i="4"/>
  <c r="R45" i="4"/>
  <c r="R8" i="4"/>
  <c r="R19" i="4"/>
  <c r="R40" i="4"/>
  <c r="R41" i="4"/>
  <c r="R14" i="4"/>
  <c r="R25" i="4"/>
  <c r="R22" i="4"/>
  <c r="R9" i="4"/>
  <c r="R24" i="4"/>
  <c r="R29" i="4"/>
  <c r="R32" i="4"/>
  <c r="R34" i="4"/>
  <c r="R39" i="4"/>
  <c r="R35" i="4"/>
  <c r="R26" i="4"/>
  <c r="N6" i="4" l="1"/>
  <c r="J6" i="4" l="1"/>
  <c r="I6" i="4"/>
  <c r="O6" i="4"/>
  <c r="N7" i="4" l="1"/>
  <c r="K6" i="4"/>
  <c r="J7" i="4" l="1"/>
  <c r="I7" i="4"/>
  <c r="J7" i="2" s="1"/>
  <c r="AB6" i="2"/>
  <c r="AC6" i="2" s="1"/>
  <c r="O7" i="4"/>
  <c r="X7" i="2" l="1"/>
  <c r="K7" i="2"/>
  <c r="K7" i="4"/>
  <c r="N8" i="4" l="1"/>
  <c r="J8" i="4" l="1"/>
  <c r="I8" i="4"/>
  <c r="J8" i="2" s="1"/>
  <c r="O8" i="4"/>
  <c r="Q8" i="4" s="1"/>
  <c r="K8" i="4" l="1"/>
  <c r="N9" i="4" l="1"/>
  <c r="J9" i="4" l="1"/>
  <c r="I9" i="4"/>
  <c r="J9" i="2" s="1"/>
  <c r="O9" i="4"/>
  <c r="Q9" i="4" s="1"/>
  <c r="K9" i="4" l="1"/>
  <c r="N10" i="4" l="1"/>
  <c r="J10" i="4" l="1"/>
  <c r="I10" i="4"/>
  <c r="J10" i="2" s="1"/>
  <c r="O10" i="4"/>
  <c r="Q10" i="4" s="1"/>
  <c r="K10" i="4" l="1"/>
  <c r="N11" i="4" l="1"/>
  <c r="J11" i="4" l="1"/>
  <c r="I11" i="4"/>
  <c r="J11" i="2" s="1"/>
  <c r="O11" i="4"/>
  <c r="Q11" i="4" s="1"/>
  <c r="K11" i="4" l="1"/>
  <c r="N12" i="4" l="1"/>
  <c r="J12" i="4" l="1"/>
  <c r="I12" i="4"/>
  <c r="J12" i="2" s="1"/>
  <c r="O12" i="4"/>
  <c r="Q12" i="4" s="1"/>
  <c r="K12" i="4" l="1"/>
  <c r="N13" i="4" l="1"/>
  <c r="J13" i="4" l="1"/>
  <c r="I13" i="4"/>
  <c r="J13" i="2" s="1"/>
  <c r="O13" i="4"/>
  <c r="Q13" i="4" s="1"/>
  <c r="K13" i="4" l="1"/>
  <c r="N14" i="4" l="1"/>
  <c r="J14" i="4" l="1"/>
  <c r="I14" i="4"/>
  <c r="J14" i="2" s="1"/>
  <c r="O14" i="4"/>
  <c r="Q14" i="4" s="1"/>
  <c r="K14" i="4" l="1"/>
  <c r="N15" i="4" l="1"/>
  <c r="J15" i="4" l="1"/>
  <c r="I15" i="4"/>
  <c r="J15" i="2" s="1"/>
  <c r="O15" i="4"/>
  <c r="Q15" i="4" s="1"/>
  <c r="K15" i="4" l="1"/>
  <c r="N16" i="4" l="1"/>
  <c r="J16" i="4" l="1"/>
  <c r="I16" i="4"/>
  <c r="J16" i="2" s="1"/>
  <c r="O16" i="4"/>
  <c r="Q16" i="4" s="1"/>
  <c r="K16" i="4" l="1"/>
  <c r="N17" i="4" l="1"/>
  <c r="O17" i="4" l="1"/>
  <c r="Q17" i="4" s="1"/>
  <c r="J17" i="4"/>
  <c r="I17" i="4"/>
  <c r="J17" i="2" s="1"/>
  <c r="K17" i="4" l="1"/>
  <c r="N18" i="4" l="1"/>
  <c r="I18" i="4" l="1"/>
  <c r="J18" i="2" s="1"/>
  <c r="J18" i="4"/>
  <c r="O18" i="4"/>
  <c r="Q18" i="4" s="1"/>
  <c r="K18" i="4" l="1"/>
  <c r="N19" i="4" l="1"/>
  <c r="J19" i="4" l="1"/>
  <c r="O19" i="4"/>
  <c r="Q19" i="4" s="1"/>
  <c r="I19" i="4"/>
  <c r="J19" i="2" s="1"/>
  <c r="K19" i="4" l="1"/>
  <c r="N20" i="4" l="1"/>
  <c r="J20" i="4" l="1"/>
  <c r="I20" i="4"/>
  <c r="J20" i="2" s="1"/>
  <c r="O20" i="4"/>
  <c r="Q20" i="4" s="1"/>
  <c r="K20" i="4" l="1"/>
  <c r="N21" i="4" l="1"/>
  <c r="I21" i="4" l="1"/>
  <c r="J21" i="2" s="1"/>
  <c r="O21" i="4"/>
  <c r="Q21" i="4" s="1"/>
  <c r="J21" i="4"/>
  <c r="K21" i="4" l="1"/>
  <c r="N22" i="4" l="1"/>
  <c r="J22" i="4" l="1"/>
  <c r="I22" i="4"/>
  <c r="J22" i="2" s="1"/>
  <c r="O22" i="4"/>
  <c r="Q22" i="4" s="1"/>
  <c r="K22" i="4" l="1"/>
  <c r="N23" i="4" l="1"/>
  <c r="I23" i="4" l="1"/>
  <c r="J23" i="2" s="1"/>
  <c r="O23" i="4"/>
  <c r="Q23" i="4" s="1"/>
  <c r="J23" i="4"/>
  <c r="K23" i="4" l="1"/>
  <c r="N24" i="4" l="1"/>
  <c r="I24" i="4" l="1"/>
  <c r="J24" i="2" s="1"/>
  <c r="O24" i="4"/>
  <c r="Q24" i="4" s="1"/>
  <c r="J24" i="4"/>
  <c r="K24" i="4" l="1"/>
  <c r="N25" i="4" l="1"/>
  <c r="J25" i="4" l="1"/>
  <c r="O25" i="4"/>
  <c r="Q25" i="4" s="1"/>
  <c r="I25" i="4"/>
  <c r="J25" i="2" s="1"/>
  <c r="K25" i="2" s="1"/>
  <c r="K25" i="4" l="1"/>
  <c r="N26" i="4" l="1"/>
  <c r="J26" i="4" l="1"/>
  <c r="O26" i="4"/>
  <c r="Q26" i="4" s="1"/>
  <c r="I26" i="4"/>
  <c r="J26" i="2" s="1"/>
  <c r="K26" i="2" s="1"/>
  <c r="K26" i="4" l="1"/>
  <c r="N27" i="4" l="1"/>
  <c r="J27" i="4" l="1"/>
  <c r="I27" i="4"/>
  <c r="J27" i="2" s="1"/>
  <c r="K27" i="2" s="1"/>
  <c r="O27" i="4"/>
  <c r="Q27" i="4" s="1"/>
  <c r="K27" i="4" l="1"/>
  <c r="N28" i="4" l="1"/>
  <c r="I28" i="4" l="1"/>
  <c r="J28" i="2" s="1"/>
  <c r="K28" i="2" s="1"/>
  <c r="O28" i="4"/>
  <c r="Q28" i="4" s="1"/>
  <c r="J28" i="4"/>
  <c r="K28" i="4" l="1"/>
  <c r="N29" i="4" l="1"/>
  <c r="J29" i="4" l="1"/>
  <c r="O29" i="4"/>
  <c r="Q29" i="4" s="1"/>
  <c r="I29" i="4"/>
  <c r="J29" i="2" s="1"/>
  <c r="K29" i="2" s="1"/>
  <c r="K29" i="4" l="1"/>
  <c r="N30" i="4" l="1"/>
  <c r="J30" i="4" l="1"/>
  <c r="I30" i="4"/>
  <c r="J30" i="2" s="1"/>
  <c r="K30" i="2" s="1"/>
  <c r="O30" i="4"/>
  <c r="Q30" i="4" s="1"/>
  <c r="K30" i="4" l="1"/>
  <c r="N31" i="4" l="1"/>
  <c r="I31" i="4" l="1"/>
  <c r="J31" i="2" s="1"/>
  <c r="K31" i="2" s="1"/>
  <c r="O31" i="4"/>
  <c r="Q31" i="4" s="1"/>
  <c r="J31" i="4"/>
  <c r="K31" i="4" l="1"/>
  <c r="N32" i="4" l="1"/>
  <c r="I32" i="4" l="1"/>
  <c r="J32" i="2" s="1"/>
  <c r="K32" i="2" s="1"/>
  <c r="O32" i="4"/>
  <c r="Q32" i="4" s="1"/>
  <c r="J32" i="4"/>
  <c r="K32" i="4" l="1"/>
  <c r="N33" i="4" l="1"/>
  <c r="J33" i="4" l="1"/>
  <c r="O33" i="4"/>
  <c r="Q33" i="4" s="1"/>
  <c r="I33" i="4"/>
  <c r="J33" i="2" s="1"/>
  <c r="K33" i="2" s="1"/>
  <c r="K33" i="4" l="1"/>
  <c r="N34" i="4" l="1"/>
  <c r="J34" i="4" l="1"/>
  <c r="O34" i="4"/>
  <c r="Q34" i="4" s="1"/>
  <c r="I34" i="4"/>
  <c r="J34" i="2" s="1"/>
  <c r="K34" i="2" s="1"/>
  <c r="K34" i="4" l="1"/>
  <c r="N35" i="4" l="1"/>
  <c r="J35" i="4" l="1"/>
  <c r="O35" i="4"/>
  <c r="Q35" i="4" s="1"/>
  <c r="I35" i="4"/>
  <c r="J35" i="2" s="1"/>
  <c r="K35" i="2" s="1"/>
  <c r="K35" i="4" l="1"/>
  <c r="N36" i="4" l="1"/>
  <c r="J36" i="4" l="1"/>
  <c r="O36" i="4"/>
  <c r="Q36" i="4" s="1"/>
  <c r="I36" i="4"/>
  <c r="J36" i="2" s="1"/>
  <c r="K36" i="2" s="1"/>
  <c r="K36" i="4" l="1"/>
  <c r="N37" i="4" l="1"/>
  <c r="J37" i="4" l="1"/>
  <c r="I37" i="4"/>
  <c r="J37" i="2" s="1"/>
  <c r="K37" i="2" s="1"/>
  <c r="O37" i="4"/>
  <c r="Q37" i="4" s="1"/>
  <c r="K37" i="4" l="1"/>
  <c r="N38" i="4"/>
  <c r="J38" i="4" l="1"/>
  <c r="O38" i="4"/>
  <c r="Q38" i="4" s="1"/>
  <c r="I38" i="4"/>
  <c r="J38" i="2" s="1"/>
  <c r="K38" i="2" s="1"/>
  <c r="K38" i="4" l="1"/>
  <c r="N39" i="4"/>
  <c r="J39" i="4" l="1"/>
  <c r="I39" i="4"/>
  <c r="J39" i="2" s="1"/>
  <c r="K39" i="2" s="1"/>
  <c r="O39" i="4"/>
  <c r="Q39" i="4" s="1"/>
  <c r="K39" i="4" l="1"/>
  <c r="N40" i="4"/>
  <c r="J40" i="4" l="1"/>
  <c r="I40" i="4"/>
  <c r="J40" i="2" s="1"/>
  <c r="K40" i="2" s="1"/>
  <c r="O40" i="4"/>
  <c r="Q40" i="4" s="1"/>
  <c r="K40" i="4" l="1"/>
  <c r="N41" i="4" l="1"/>
  <c r="J41" i="4" l="1"/>
  <c r="I41" i="4"/>
  <c r="J41" i="2" s="1"/>
  <c r="K41" i="2" s="1"/>
  <c r="O41" i="4"/>
  <c r="Q41" i="4" s="1"/>
  <c r="K41" i="4" l="1"/>
  <c r="N42" i="4" l="1"/>
  <c r="J42" i="4" l="1"/>
  <c r="I42" i="4"/>
  <c r="J42" i="2" s="1"/>
  <c r="K42" i="2" s="1"/>
  <c r="O42" i="4"/>
  <c r="Q42" i="4" s="1"/>
  <c r="K42" i="4" l="1"/>
  <c r="N43" i="4" l="1"/>
  <c r="J43" i="4" l="1"/>
  <c r="I43" i="4"/>
  <c r="J43" i="2" s="1"/>
  <c r="K43" i="2" s="1"/>
  <c r="O43" i="4"/>
  <c r="Q43" i="4" s="1"/>
  <c r="K43" i="4" l="1"/>
  <c r="N44" i="4" l="1"/>
  <c r="J44" i="4" l="1"/>
  <c r="I44" i="4"/>
  <c r="J44" i="2" s="1"/>
  <c r="K44" i="2" s="1"/>
  <c r="O44" i="4"/>
  <c r="Q44" i="4" s="1"/>
  <c r="K44" i="4" l="1"/>
  <c r="N45" i="4" l="1"/>
  <c r="J45" i="4" l="1"/>
  <c r="I45" i="4"/>
  <c r="J45" i="2" s="1"/>
  <c r="K45" i="2" s="1"/>
  <c r="O45" i="4"/>
  <c r="Q45" i="4" s="1"/>
  <c r="K45" i="4" l="1"/>
  <c r="N46" i="4" l="1"/>
  <c r="I46" i="4" l="1"/>
  <c r="J46" i="2" s="1"/>
  <c r="K46" i="2" s="1"/>
  <c r="J46" i="4"/>
  <c r="O46" i="4"/>
  <c r="Q46" i="4" s="1"/>
  <c r="N47" i="4" l="1"/>
  <c r="K46" i="4"/>
  <c r="O47" i="4" l="1"/>
  <c r="Q47" i="4" s="1"/>
  <c r="I47" i="4"/>
  <c r="J47" i="4"/>
  <c r="N48" i="4" l="1"/>
  <c r="K47" i="4"/>
  <c r="O48" i="4" l="1"/>
  <c r="Q48" i="4" s="1"/>
  <c r="I48" i="4"/>
  <c r="J48" i="4"/>
  <c r="K48" i="4" l="1"/>
  <c r="I2" i="4" l="1"/>
  <c r="AF6" i="2" l="1"/>
  <c r="Z7" i="2" l="1"/>
  <c r="AG6" i="2"/>
  <c r="M7" i="2"/>
  <c r="AK6" i="2"/>
  <c r="AH6" i="2" l="1"/>
  <c r="AL6" i="2"/>
  <c r="N7" i="2"/>
  <c r="AE7" i="2"/>
  <c r="AM6" i="2" l="1"/>
  <c r="S7" i="2"/>
  <c r="AA7" i="2"/>
  <c r="AJ7" i="2"/>
  <c r="AF7" i="2" l="1"/>
  <c r="R7" i="2"/>
  <c r="T7" i="2"/>
  <c r="U7" i="2" s="1"/>
  <c r="AB7" i="2" l="1"/>
  <c r="AC7" i="2" s="1"/>
  <c r="Z8" i="2" s="1"/>
  <c r="P7" i="2"/>
  <c r="AK7" i="2"/>
  <c r="M8" i="2" l="1"/>
  <c r="F7" i="2"/>
  <c r="E5" i="10" s="1"/>
  <c r="AG7" i="2"/>
  <c r="AL7" i="2"/>
  <c r="AH7" i="2" l="1"/>
  <c r="AE8" i="2" s="1"/>
  <c r="N8" i="2"/>
  <c r="O8" i="2" s="1"/>
  <c r="K8" i="2" s="1"/>
  <c r="AM7" i="2"/>
  <c r="AJ8" i="2" s="1"/>
  <c r="P8" i="2" l="1"/>
  <c r="F8" i="2" s="1"/>
  <c r="E6" i="10" s="1"/>
  <c r="R8" i="2"/>
  <c r="AA8" i="2"/>
  <c r="AF8" i="2" s="1"/>
  <c r="AK8" i="2" s="1"/>
  <c r="S8" i="2"/>
  <c r="X8" i="2" s="1"/>
  <c r="T8" i="2"/>
  <c r="U8" i="2" s="1"/>
  <c r="AB8" i="2"/>
  <c r="M9" i="2" l="1"/>
  <c r="AC8" i="2"/>
  <c r="Z9" i="2" s="1"/>
  <c r="AG8" i="2"/>
  <c r="N9" i="2"/>
  <c r="AH8" i="2" l="1"/>
  <c r="O9" i="2"/>
  <c r="K9" i="2" s="1"/>
  <c r="AL8" i="2"/>
  <c r="S9" i="2"/>
  <c r="AA9" i="2"/>
  <c r="R9" i="2"/>
  <c r="AE9" i="2" l="1"/>
  <c r="P9" i="2"/>
  <c r="F9" i="2" s="1"/>
  <c r="E7" i="10" s="1"/>
  <c r="AM8" i="2"/>
  <c r="AJ9" i="2" s="1"/>
  <c r="AF9" i="2"/>
  <c r="AB9" i="2" l="1"/>
  <c r="AC9" i="2" s="1"/>
  <c r="Z10" i="2" s="1"/>
  <c r="M10" i="2"/>
  <c r="T9" i="2"/>
  <c r="U9" i="2" s="1"/>
  <c r="X9" i="2" s="1"/>
  <c r="AG9" i="2" s="1"/>
  <c r="AK9" i="2"/>
  <c r="N10" i="2"/>
  <c r="O10" i="2" s="1"/>
  <c r="K10" i="2" l="1"/>
  <c r="AH9" i="2"/>
  <c r="AE10" i="2" s="1"/>
  <c r="AL9" i="2"/>
  <c r="S10" i="2"/>
  <c r="AA10" i="2"/>
  <c r="R10" i="2"/>
  <c r="AM9" i="2" l="1"/>
  <c r="AJ10" i="2" s="1"/>
  <c r="P10" i="2"/>
  <c r="F10" i="2" s="1"/>
  <c r="E8" i="10" s="1"/>
  <c r="AF10" i="2"/>
  <c r="T10" i="2"/>
  <c r="U10" i="2" s="1"/>
  <c r="X10" i="2" s="1"/>
  <c r="AB10" i="2"/>
  <c r="AC10" i="2" s="1"/>
  <c r="AK10" i="2" l="1"/>
  <c r="M11" i="2"/>
  <c r="AG10" i="2"/>
  <c r="AL10" i="2"/>
  <c r="Z11" i="2"/>
  <c r="AH10" i="2" l="1"/>
  <c r="N11" i="2"/>
  <c r="O11" i="2" s="1"/>
  <c r="K11" i="2" s="1"/>
  <c r="AM10" i="2"/>
  <c r="AJ11" i="2" s="1"/>
  <c r="AE11" i="2"/>
  <c r="P11" i="2" l="1"/>
  <c r="AA11" i="2"/>
  <c r="R11" i="2"/>
  <c r="S11" i="2"/>
  <c r="T11" i="2"/>
  <c r="U11" i="2" s="1"/>
  <c r="AF11" i="2"/>
  <c r="AK11" i="2" s="1"/>
  <c r="X11" i="2" l="1"/>
  <c r="AB11" i="2"/>
  <c r="AC11" i="2" s="1"/>
  <c r="Z12" i="2" s="1"/>
  <c r="F11" i="2"/>
  <c r="E9" i="10" s="1"/>
  <c r="M12" i="2"/>
  <c r="N12" i="2" l="1"/>
  <c r="S12" i="2" s="1"/>
  <c r="AG11" i="2"/>
  <c r="AL11" i="2"/>
  <c r="R12" i="2" l="1"/>
  <c r="AA12" i="2"/>
  <c r="AH11" i="2"/>
  <c r="AM11" i="2"/>
  <c r="AJ12" i="2" s="1"/>
  <c r="O12" i="2"/>
  <c r="P12" i="2" l="1"/>
  <c r="F12" i="2" s="1"/>
  <c r="E10" i="10" s="1"/>
  <c r="K12" i="2"/>
  <c r="AE12" i="2"/>
  <c r="AF12" i="2" s="1"/>
  <c r="AB12" i="2"/>
  <c r="AC12" i="2" s="1"/>
  <c r="Z13" i="2" s="1"/>
  <c r="AK12" i="2"/>
  <c r="T12" i="2" l="1"/>
  <c r="U12" i="2" s="1"/>
  <c r="X12" i="2" s="1"/>
  <c r="AG12" i="2" s="1"/>
  <c r="M13" i="2"/>
  <c r="N13" i="2" s="1"/>
  <c r="S13" i="2" s="1"/>
  <c r="AL12" i="2" l="1"/>
  <c r="AA13" i="2"/>
  <c r="O13" i="2"/>
  <c r="P13" i="2" s="1"/>
  <c r="F13" i="2" s="1"/>
  <c r="E11" i="10" s="1"/>
  <c r="R13" i="2"/>
  <c r="AH12" i="2"/>
  <c r="AM12" i="2"/>
  <c r="AJ13" i="2" s="1"/>
  <c r="K13" i="2" l="1"/>
  <c r="M14" i="2"/>
  <c r="AE13" i="2"/>
  <c r="N14" i="2"/>
  <c r="O14" i="2" s="1"/>
  <c r="AB13" i="2"/>
  <c r="AC13" i="2" s="1"/>
  <c r="AF13" i="2"/>
  <c r="T13" i="2"/>
  <c r="U13" i="2" s="1"/>
  <c r="X13" i="2" s="1"/>
  <c r="S14" i="2" l="1"/>
  <c r="R14" i="2"/>
  <c r="P14" i="2"/>
  <c r="AG13" i="2"/>
  <c r="Z14" i="2"/>
  <c r="K14" i="2" s="1"/>
  <c r="AK13" i="2"/>
  <c r="AH13" i="2" l="1"/>
  <c r="F14" i="2"/>
  <c r="E12" i="10" s="1"/>
  <c r="M15" i="2"/>
  <c r="AA14" i="2"/>
  <c r="AL13" i="2"/>
  <c r="N15" i="2" l="1"/>
  <c r="O15" i="2" s="1"/>
  <c r="AM13" i="2"/>
  <c r="AJ14" i="2" s="1"/>
  <c r="AE14" i="2"/>
  <c r="S15" i="2" l="1"/>
  <c r="R15" i="2"/>
  <c r="P15" i="2"/>
  <c r="AB14" i="2"/>
  <c r="AC14" i="2" s="1"/>
  <c r="AF14" i="2"/>
  <c r="AK14" i="2" s="1"/>
  <c r="T14" i="2"/>
  <c r="U14" i="2" s="1"/>
  <c r="X14" i="2" s="1"/>
  <c r="F15" i="2" l="1"/>
  <c r="E13" i="10" s="1"/>
  <c r="M16" i="2"/>
  <c r="Z15" i="2"/>
  <c r="K15" i="2" s="1"/>
  <c r="AG14" i="2"/>
  <c r="AH14" i="2" l="1"/>
  <c r="N16" i="2"/>
  <c r="O16" i="2" s="1"/>
  <c r="AA15" i="2"/>
  <c r="AL14" i="2"/>
  <c r="S16" i="2" l="1"/>
  <c r="R16" i="2"/>
  <c r="AM14" i="2"/>
  <c r="AJ15" i="2" s="1"/>
  <c r="AE15" i="2"/>
  <c r="AB15" i="2" l="1"/>
  <c r="AC15" i="2" s="1"/>
  <c r="T15" i="2"/>
  <c r="U15" i="2" s="1"/>
  <c r="X15" i="2" s="1"/>
  <c r="AF15" i="2"/>
  <c r="AK15" i="2" s="1"/>
  <c r="AG15" i="2" l="1"/>
  <c r="Z16" i="2"/>
  <c r="K16" i="2" s="1"/>
  <c r="AH15" i="2" l="1"/>
  <c r="AA16" i="2"/>
  <c r="AL15" i="2"/>
  <c r="AM15" i="2" l="1"/>
  <c r="AJ16" i="2" s="1"/>
  <c r="AE16" i="2"/>
  <c r="AF16" i="2" l="1"/>
  <c r="AK16" i="2" s="1"/>
  <c r="T16" i="2"/>
  <c r="U16" i="2" s="1"/>
  <c r="X16" i="2" s="1"/>
  <c r="J2" i="2" l="1"/>
  <c r="P16" i="2"/>
  <c r="F16" i="2" s="1"/>
  <c r="E14" i="10" s="1"/>
  <c r="M17" i="2" l="1"/>
  <c r="AB16" i="2"/>
  <c r="AC16" i="2" s="1"/>
  <c r="Z17" i="2" s="1"/>
  <c r="N17" i="2" l="1"/>
  <c r="O17" i="2" s="1"/>
  <c r="K17" i="2" s="1"/>
  <c r="AG16" i="2"/>
  <c r="AL16" i="2"/>
  <c r="AH16" i="2" l="1"/>
  <c r="AM16" i="2"/>
  <c r="AJ17" i="2" s="1"/>
  <c r="S17" i="2"/>
  <c r="R17" i="2"/>
  <c r="AA17" i="2"/>
  <c r="AE17" i="2" l="1"/>
  <c r="AF17" i="2" s="1"/>
  <c r="AK17" i="2" s="1"/>
  <c r="P17" i="2"/>
  <c r="F17" i="2" s="1"/>
  <c r="E15" i="10" s="1"/>
  <c r="AB17" i="2"/>
  <c r="AC17" i="2" s="1"/>
  <c r="Z18" i="2" s="1"/>
  <c r="T17" i="2" l="1"/>
  <c r="U17" i="2" s="1"/>
  <c r="X17" i="2" s="1"/>
  <c r="AG17" i="2" s="1"/>
  <c r="M18" i="2"/>
  <c r="AL17" i="2" l="1"/>
  <c r="AH17" i="2"/>
  <c r="AM17" i="2"/>
  <c r="AJ18" i="2" s="1"/>
  <c r="N18" i="2"/>
  <c r="O18" i="2" s="1"/>
  <c r="K18" i="2" s="1"/>
  <c r="AE18" i="2" l="1"/>
  <c r="T18" i="2"/>
  <c r="U18" i="2" s="1"/>
  <c r="R18" i="2"/>
  <c r="AA18" i="2"/>
  <c r="AF18" i="2" s="1"/>
  <c r="AK18" i="2" s="1"/>
  <c r="S18" i="2"/>
  <c r="X18" i="2" s="1"/>
  <c r="AB18" i="2" l="1"/>
  <c r="AC18" i="2" s="1"/>
  <c r="Z19" i="2" s="1"/>
  <c r="P18" i="2"/>
  <c r="F18" i="2" s="1"/>
  <c r="E16" i="10" s="1"/>
  <c r="AL18" i="2"/>
  <c r="AG18" i="2"/>
  <c r="AH18" i="2" l="1"/>
  <c r="AM18" i="2"/>
  <c r="AJ19" i="2" s="1"/>
  <c r="M19" i="2"/>
  <c r="N19" i="2"/>
  <c r="AE19" i="2" l="1"/>
  <c r="T19" i="2"/>
  <c r="U19" i="2" s="1"/>
  <c r="O19" i="2"/>
  <c r="K19" i="2" s="1"/>
  <c r="AA19" i="2"/>
  <c r="AF19" i="2" s="1"/>
  <c r="AK19" i="2" s="1"/>
  <c r="R19" i="2"/>
  <c r="S19" i="2"/>
  <c r="X19" i="2" l="1"/>
  <c r="AL19" i="2" s="1"/>
  <c r="P19" i="2"/>
  <c r="M20" i="2" s="1"/>
  <c r="AB19" i="2"/>
  <c r="AC19" i="2" s="1"/>
  <c r="Z20" i="2" s="1"/>
  <c r="N20" i="2"/>
  <c r="O20" i="2" s="1"/>
  <c r="F19" i="2"/>
  <c r="E17" i="10" s="1"/>
  <c r="K20" i="2" l="1"/>
  <c r="AG19" i="2"/>
  <c r="AH19" i="2" s="1"/>
  <c r="AM19" i="2"/>
  <c r="AJ20" i="2" s="1"/>
  <c r="R20" i="2"/>
  <c r="S20" i="2"/>
  <c r="AA20" i="2"/>
  <c r="AE20" i="2" l="1"/>
  <c r="AF20" i="2" s="1"/>
  <c r="AK20" i="2" s="1"/>
  <c r="T20" i="2"/>
  <c r="U20" i="2" s="1"/>
  <c r="X20" i="2" s="1"/>
  <c r="AL20" i="2" s="1"/>
  <c r="P20" i="2"/>
  <c r="M21" i="2" s="1"/>
  <c r="AB20" i="2" l="1"/>
  <c r="AC20" i="2" s="1"/>
  <c r="Z21" i="2" s="1"/>
  <c r="AM20" i="2"/>
  <c r="AJ21" i="2" s="1"/>
  <c r="N21" i="2"/>
  <c r="S21" i="2" s="1"/>
  <c r="AG20" i="2"/>
  <c r="F20" i="2"/>
  <c r="E18" i="10" s="1"/>
  <c r="AH20" i="2" l="1"/>
  <c r="R21" i="2"/>
  <c r="AA21" i="2"/>
  <c r="O21" i="2"/>
  <c r="P21" i="2" l="1"/>
  <c r="F21" i="2" s="1"/>
  <c r="E19" i="10" s="1"/>
  <c r="K21" i="2"/>
  <c r="AE21" i="2"/>
  <c r="AF21" i="2" s="1"/>
  <c r="AK21" i="2" s="1"/>
  <c r="M22" i="2" l="1"/>
  <c r="N22" i="2" s="1"/>
  <c r="S22" i="2" s="1"/>
  <c r="AB21" i="2"/>
  <c r="AC21" i="2" s="1"/>
  <c r="Z22" i="2" s="1"/>
  <c r="T21" i="2"/>
  <c r="U21" i="2" s="1"/>
  <c r="X21" i="2" s="1"/>
  <c r="AL21" i="2" s="1"/>
  <c r="AM21" i="2" s="1"/>
  <c r="AJ22" i="2" s="1"/>
  <c r="O22" i="2" l="1"/>
  <c r="K22" i="2" s="1"/>
  <c r="AA22" i="2"/>
  <c r="R22" i="2"/>
  <c r="AG21" i="2"/>
  <c r="AH21" i="2" s="1"/>
  <c r="P22" i="2"/>
  <c r="F22" i="2" s="1"/>
  <c r="E20" i="10" s="1"/>
  <c r="AE22" i="2" l="1"/>
  <c r="T22" i="2" s="1"/>
  <c r="U22" i="2" s="1"/>
  <c r="X22" i="2" s="1"/>
  <c r="M23" i="2"/>
  <c r="N23" i="2" s="1"/>
  <c r="S23" i="2" s="1"/>
  <c r="AF22" i="2" l="1"/>
  <c r="AK22" i="2" s="1"/>
  <c r="AB22" i="2"/>
  <c r="AC22" i="2" s="1"/>
  <c r="Z23" i="2" s="1"/>
  <c r="AA23" i="2" s="1"/>
  <c r="AG22" i="2"/>
  <c r="AL22" i="2"/>
  <c r="R23" i="2"/>
  <c r="O23" i="2"/>
  <c r="P23" i="2" l="1"/>
  <c r="F23" i="2" s="1"/>
  <c r="E21" i="10" s="1"/>
  <c r="K23" i="2"/>
  <c r="AM22" i="2"/>
  <c r="AJ23" i="2" s="1"/>
  <c r="AH22" i="2"/>
  <c r="M24" i="2"/>
  <c r="N24" i="2" s="1"/>
  <c r="AE23" i="2" l="1"/>
  <c r="AB23" i="2" s="1"/>
  <c r="AC23" i="2" s="1"/>
  <c r="Z24" i="2" s="1"/>
  <c r="S24" i="2"/>
  <c r="R24" i="2"/>
  <c r="O24" i="2"/>
  <c r="AF23" i="2" l="1"/>
  <c r="AK23" i="2" s="1"/>
  <c r="K24" i="2"/>
  <c r="T23" i="2"/>
  <c r="U23" i="2" s="1"/>
  <c r="X23" i="2" s="1"/>
  <c r="AL23" i="2" s="1"/>
  <c r="AM23" i="2" s="1"/>
  <c r="AJ24" i="2" s="1"/>
  <c r="AA24" i="2"/>
  <c r="P24" i="2"/>
  <c r="F24" i="2" s="1"/>
  <c r="E22" i="10" s="1"/>
  <c r="AG23" i="2" l="1"/>
  <c r="AH23" i="2" s="1"/>
  <c r="M25" i="2"/>
  <c r="N25" i="2"/>
  <c r="AE24" i="2" l="1"/>
  <c r="AF24" i="2"/>
  <c r="AK24" i="2" s="1"/>
  <c r="O25" i="2"/>
  <c r="S25" i="2"/>
  <c r="R25" i="2"/>
  <c r="T24" i="2" l="1"/>
  <c r="U24" i="2" s="1"/>
  <c r="X24" i="2" s="1"/>
  <c r="AB24" i="2"/>
  <c r="AC24" i="2" s="1"/>
  <c r="Z25" i="2" s="1"/>
  <c r="AA25" i="2" s="1"/>
  <c r="P25" i="2"/>
  <c r="AG24" i="2" l="1"/>
  <c r="AH24" i="2" s="1"/>
  <c r="AL24" i="2"/>
  <c r="M26" i="2"/>
  <c r="F25" i="2"/>
  <c r="E23" i="10" s="1"/>
  <c r="AE25" i="2" l="1"/>
  <c r="AM24" i="2"/>
  <c r="AJ25" i="2" s="1"/>
  <c r="T1" i="2" s="1"/>
  <c r="AF25" i="2"/>
  <c r="N26" i="2"/>
  <c r="O26" i="2" s="1"/>
  <c r="AK25" i="2" l="1"/>
  <c r="AB25" i="2"/>
  <c r="T25" i="2"/>
  <c r="U25" i="2" s="1"/>
  <c r="X25" i="2" s="1"/>
  <c r="S26" i="2"/>
  <c r="R26" i="2"/>
  <c r="AC25" i="2" l="1"/>
  <c r="Z26" i="2" s="1"/>
  <c r="AA26" i="2" s="1"/>
  <c r="AG25" i="2"/>
  <c r="AL25" i="2"/>
  <c r="P26" i="2"/>
  <c r="V1" i="2" l="1"/>
  <c r="W1" i="2" s="1"/>
  <c r="AM25" i="2"/>
  <c r="AJ26" i="2" s="1"/>
  <c r="AH25" i="2"/>
  <c r="M27" i="2"/>
  <c r="F26" i="2"/>
  <c r="E24" i="10" s="1"/>
  <c r="AE26" i="2" l="1"/>
  <c r="T26" i="2" s="1"/>
  <c r="U26" i="2" s="1"/>
  <c r="X26" i="2" s="1"/>
  <c r="N27" i="2"/>
  <c r="O27" i="2" s="1"/>
  <c r="AB26" i="2" l="1"/>
  <c r="AC26" i="2" s="1"/>
  <c r="Z27" i="2" s="1"/>
  <c r="AF26" i="2"/>
  <c r="AK26" i="2" s="1"/>
  <c r="AL26" i="2"/>
  <c r="AM26" i="2" s="1"/>
  <c r="AJ27" i="2" s="1"/>
  <c r="AG26" i="2"/>
  <c r="AH26" i="2" s="1"/>
  <c r="AE27" i="2" s="1"/>
  <c r="T27" i="2" s="1"/>
  <c r="U27" i="2" s="1"/>
  <c r="S27" i="2"/>
  <c r="AA27" i="2"/>
  <c r="R27" i="2"/>
  <c r="P27" i="2"/>
  <c r="F27" i="2" s="1"/>
  <c r="E25" i="10" s="1"/>
  <c r="AB27" i="2" l="1"/>
  <c r="AC27" i="2" s="1"/>
  <c r="Z28" i="2" s="1"/>
  <c r="AF27" i="2"/>
  <c r="AK27" i="2" s="1"/>
  <c r="X27" i="2"/>
  <c r="AL27" i="2" s="1"/>
  <c r="AM27" i="2" s="1"/>
  <c r="AJ28" i="2" s="1"/>
  <c r="M28" i="2"/>
  <c r="N28" i="2"/>
  <c r="AG27" i="2" l="1"/>
  <c r="AH27" i="2" s="1"/>
  <c r="AE28" i="2" s="1"/>
  <c r="T28" i="2" s="1"/>
  <c r="U28" i="2" s="1"/>
  <c r="O28" i="2"/>
  <c r="S28" i="2"/>
  <c r="R28" i="2"/>
  <c r="AA28" i="2"/>
  <c r="X28" i="2" l="1"/>
  <c r="AF28" i="2"/>
  <c r="AB28" i="2"/>
  <c r="AC28" i="2" s="1"/>
  <c r="Z29" i="2" s="1"/>
  <c r="P28" i="2"/>
  <c r="AK28" i="2"/>
  <c r="F28" i="2" l="1"/>
  <c r="E26" i="10" s="1"/>
  <c r="M29" i="2"/>
  <c r="AL28" i="2"/>
  <c r="AM28" i="2" s="1"/>
  <c r="AJ29" i="2" s="1"/>
  <c r="AG28" i="2"/>
  <c r="AH28" i="2" s="1"/>
  <c r="AE29" i="2" s="1"/>
  <c r="T29" i="2" l="1"/>
  <c r="U29" i="2" s="1"/>
  <c r="N29" i="2"/>
  <c r="O29" i="2" s="1"/>
  <c r="AB29" i="2" l="1"/>
  <c r="P29" i="2"/>
  <c r="R29" i="2"/>
  <c r="S29" i="2"/>
  <c r="X29" i="2" s="1"/>
  <c r="AA29" i="2"/>
  <c r="AF29" i="2" s="1"/>
  <c r="AK29" i="2" s="1"/>
  <c r="AG29" i="2" l="1"/>
  <c r="AH29" i="2" s="1"/>
  <c r="AE30" i="2" s="1"/>
  <c r="AL29" i="2"/>
  <c r="AM29" i="2" s="1"/>
  <c r="AJ30" i="2" s="1"/>
  <c r="F29" i="2"/>
  <c r="E27" i="10" s="1"/>
  <c r="M30" i="2"/>
  <c r="AC29" i="2"/>
  <c r="Z30" i="2" s="1"/>
  <c r="N30" i="2" l="1"/>
  <c r="O30" i="2" s="1"/>
  <c r="T30" i="2"/>
  <c r="U30" i="2" s="1"/>
  <c r="R30" i="2" l="1"/>
  <c r="S30" i="2"/>
  <c r="X30" i="2" s="1"/>
  <c r="AA30" i="2"/>
  <c r="AL30" i="2" l="1"/>
  <c r="AB30" i="2"/>
  <c r="AC30" i="2" s="1"/>
  <c r="Z31" i="2" s="1"/>
  <c r="P30" i="2"/>
  <c r="AF30" i="2"/>
  <c r="AK30" i="2" s="1"/>
  <c r="AM30" i="2" l="1"/>
  <c r="AJ31" i="2" s="1"/>
  <c r="F30" i="2"/>
  <c r="E28" i="10" s="1"/>
  <c r="M31" i="2"/>
  <c r="AG30" i="2"/>
  <c r="AH30" i="2" s="1"/>
  <c r="AE31" i="2" s="1"/>
  <c r="T31" i="2" l="1"/>
  <c r="U31" i="2" s="1"/>
  <c r="N31" i="2"/>
  <c r="O31" i="2" s="1"/>
  <c r="S31" i="2" l="1"/>
  <c r="X31" i="2" s="1"/>
  <c r="R31" i="2"/>
  <c r="AA31" i="2"/>
  <c r="AF31" i="2" s="1"/>
  <c r="AK31" i="2" s="1"/>
  <c r="AL31" i="2" l="1"/>
  <c r="AM31" i="2" s="1"/>
  <c r="AJ32" i="2" s="1"/>
  <c r="AB31" i="2"/>
  <c r="AC31" i="2" s="1"/>
  <c r="Z32" i="2" s="1"/>
  <c r="P31" i="2"/>
  <c r="F31" i="2" l="1"/>
  <c r="E29" i="10" s="1"/>
  <c r="M32" i="2"/>
  <c r="AG31" i="2"/>
  <c r="AH31" i="2" s="1"/>
  <c r="AE32" i="2" s="1"/>
  <c r="T32" i="2" l="1"/>
  <c r="U32" i="2" s="1"/>
  <c r="N32" i="2"/>
  <c r="O32" i="2" s="1"/>
  <c r="R32" i="2" l="1"/>
  <c r="S32" i="2"/>
  <c r="X32" i="2" s="1"/>
  <c r="AA32" i="2"/>
  <c r="AF32" i="2" s="1"/>
  <c r="AK32" i="2" l="1"/>
  <c r="AB32" i="2"/>
  <c r="AC32" i="2" s="1"/>
  <c r="Z33" i="2" s="1"/>
  <c r="P32" i="2"/>
  <c r="AL32" i="2"/>
  <c r="AG32" i="2"/>
  <c r="AH32" i="2" s="1"/>
  <c r="AE33" i="2" s="1"/>
  <c r="AM32" i="2" l="1"/>
  <c r="AJ33" i="2" s="1"/>
  <c r="T33" i="2" s="1"/>
  <c r="U33" i="2" s="1"/>
  <c r="F32" i="2"/>
  <c r="E30" i="10" s="1"/>
  <c r="M33" i="2"/>
  <c r="N33" i="2" l="1"/>
  <c r="O33" i="2" s="1"/>
  <c r="R33" i="2" l="1"/>
  <c r="S33" i="2"/>
  <c r="X33" i="2" s="1"/>
  <c r="AA33" i="2"/>
  <c r="AF33" i="2" s="1"/>
  <c r="AK33" i="2" s="1"/>
  <c r="AG33" i="2" l="1"/>
  <c r="AH33" i="2" s="1"/>
  <c r="AE34" i="2" s="1"/>
  <c r="AB33" i="2"/>
  <c r="AC33" i="2" s="1"/>
  <c r="Z34" i="2" s="1"/>
  <c r="P33" i="2"/>
  <c r="AL33" i="2" l="1"/>
  <c r="AM33" i="2" s="1"/>
  <c r="AJ34" i="2" s="1"/>
  <c r="T34" i="2" s="1"/>
  <c r="U34" i="2" s="1"/>
  <c r="F33" i="2"/>
  <c r="E31" i="10" s="1"/>
  <c r="M34" i="2"/>
  <c r="N34" i="2" l="1"/>
  <c r="O34" i="2" s="1"/>
  <c r="S34" i="2" l="1"/>
  <c r="X34" i="2" s="1"/>
  <c r="R34" i="2"/>
  <c r="AA34" i="2"/>
  <c r="AF34" i="2" s="1"/>
  <c r="AK34" i="2" s="1"/>
  <c r="AB34" i="2" l="1"/>
  <c r="AC34" i="2" s="1"/>
  <c r="Z35" i="2" s="1"/>
  <c r="P34" i="2"/>
  <c r="AL34" i="2"/>
  <c r="AM34" i="2" s="1"/>
  <c r="AJ35" i="2" s="1"/>
  <c r="AG34" i="2"/>
  <c r="AH34" i="2" s="1"/>
  <c r="AE35" i="2" s="1"/>
  <c r="T35" i="2" l="1"/>
  <c r="U35" i="2" s="1"/>
  <c r="F34" i="2"/>
  <c r="E32" i="10" s="1"/>
  <c r="M35" i="2"/>
  <c r="N35" i="2" l="1"/>
  <c r="O35" i="2" s="1"/>
  <c r="R35" i="2" l="1"/>
  <c r="S35" i="2"/>
  <c r="X35" i="2" s="1"/>
  <c r="AA35" i="2"/>
  <c r="AF35" i="2" s="1"/>
  <c r="AK35" i="2" s="1"/>
  <c r="AL35" i="2" l="1"/>
  <c r="AM35" i="2" s="1"/>
  <c r="AJ36" i="2" s="1"/>
  <c r="AB35" i="2"/>
  <c r="AC35" i="2" s="1"/>
  <c r="Z36" i="2" s="1"/>
  <c r="P35" i="2"/>
  <c r="AG35" i="2"/>
  <c r="AH35" i="2" s="1"/>
  <c r="AE36" i="2" s="1"/>
  <c r="T36" i="2" l="1"/>
  <c r="U36" i="2" s="1"/>
  <c r="F35" i="2"/>
  <c r="E33" i="10" s="1"/>
  <c r="M36" i="2"/>
  <c r="N36" i="2" l="1"/>
  <c r="O36" i="2" s="1"/>
  <c r="S36" i="2" l="1"/>
  <c r="X36" i="2" s="1"/>
  <c r="R36" i="2"/>
  <c r="AA36" i="2"/>
  <c r="AF36" i="2" s="1"/>
  <c r="AK36" i="2" s="1"/>
  <c r="AB36" i="2" l="1"/>
  <c r="AC36" i="2" s="1"/>
  <c r="Z37" i="2" s="1"/>
  <c r="P36" i="2"/>
  <c r="AG36" i="2"/>
  <c r="AH36" i="2" s="1"/>
  <c r="AE37" i="2" s="1"/>
  <c r="AL36" i="2"/>
  <c r="AM36" i="2" s="1"/>
  <c r="AJ37" i="2" s="1"/>
  <c r="F36" i="2" l="1"/>
  <c r="E34" i="10" s="1"/>
  <c r="M37" i="2"/>
  <c r="T37" i="2"/>
  <c r="U37" i="2" s="1"/>
  <c r="N37" i="2" l="1"/>
  <c r="O37" i="2" s="1"/>
  <c r="AB37" i="2" l="1"/>
  <c r="P37" i="2"/>
  <c r="R37" i="2"/>
  <c r="S37" i="2"/>
  <c r="X37" i="2" s="1"/>
  <c r="AA37" i="2"/>
  <c r="AL37" i="2" l="1"/>
  <c r="AG37" i="2"/>
  <c r="F37" i="2"/>
  <c r="E35" i="10" s="1"/>
  <c r="M38" i="2"/>
  <c r="AF37" i="2"/>
  <c r="AC37" i="2"/>
  <c r="Z38" i="2" s="1"/>
  <c r="AK37" i="2" l="1"/>
  <c r="AM37" i="2" s="1"/>
  <c r="AJ38" i="2" s="1"/>
  <c r="N38" i="2"/>
  <c r="O38" i="2" s="1"/>
  <c r="AH37" i="2"/>
  <c r="AE38" i="2" s="1"/>
  <c r="T38" i="2" l="1"/>
  <c r="U38" i="2" s="1"/>
  <c r="S38" i="2"/>
  <c r="R38" i="2"/>
  <c r="AA38" i="2"/>
  <c r="AF38" i="2" s="1"/>
  <c r="X38" i="2" l="1"/>
  <c r="AK38" i="2"/>
  <c r="P38" i="2"/>
  <c r="AB38" i="2"/>
  <c r="AC38" i="2" s="1"/>
  <c r="Z39" i="2" s="1"/>
  <c r="AG38" i="2" l="1"/>
  <c r="AH38" i="2" s="1"/>
  <c r="AE39" i="2" s="1"/>
  <c r="AL38" i="2"/>
  <c r="AM38" i="2" s="1"/>
  <c r="AJ39" i="2" s="1"/>
  <c r="F38" i="2"/>
  <c r="E36" i="10" s="1"/>
  <c r="M39" i="2"/>
  <c r="N39" i="2" l="1"/>
  <c r="O39" i="2" s="1"/>
  <c r="T39" i="2"/>
  <c r="U39" i="2" s="1"/>
  <c r="S39" i="2" l="1"/>
  <c r="X39" i="2" s="1"/>
  <c r="R39" i="2"/>
  <c r="AA39" i="2"/>
  <c r="AG39" i="2" l="1"/>
  <c r="P39" i="2"/>
  <c r="AB39" i="2"/>
  <c r="AC39" i="2" s="1"/>
  <c r="Z40" i="2" s="1"/>
  <c r="AF39" i="2"/>
  <c r="AH39" i="2" l="1"/>
  <c r="AE40" i="2" s="1"/>
  <c r="AK39" i="2"/>
  <c r="F39" i="2"/>
  <c r="E37" i="10" s="1"/>
  <c r="M40" i="2"/>
  <c r="AL39" i="2"/>
  <c r="AM39" i="2" l="1"/>
  <c r="AJ40" i="2" s="1"/>
  <c r="N40" i="2"/>
  <c r="O40" i="2" s="1"/>
  <c r="R40" i="2" l="1"/>
  <c r="S40" i="2"/>
  <c r="AA40" i="2"/>
  <c r="AF40" i="2" s="1"/>
  <c r="T40" i="2"/>
  <c r="U40" i="2" s="1"/>
  <c r="X40" i="2" s="1"/>
  <c r="AB40" i="2" l="1"/>
  <c r="AC40" i="2" s="1"/>
  <c r="Z41" i="2" s="1"/>
  <c r="P40" i="2"/>
  <c r="AK40" i="2"/>
  <c r="AG40" i="2" l="1"/>
  <c r="AH40" i="2" s="1"/>
  <c r="AE41" i="2" s="1"/>
  <c r="AL40" i="2"/>
  <c r="AM40" i="2" s="1"/>
  <c r="AJ41" i="2" s="1"/>
  <c r="F40" i="2"/>
  <c r="E38" i="10" s="1"/>
  <c r="M41" i="2"/>
  <c r="N41" i="2" l="1"/>
  <c r="O41" i="2" s="1"/>
  <c r="T41" i="2"/>
  <c r="U41" i="2" s="1"/>
  <c r="S41" i="2" l="1"/>
  <c r="X41" i="2" s="1"/>
  <c r="R41" i="2"/>
  <c r="AA41" i="2"/>
  <c r="AF41" i="2" s="1"/>
  <c r="AG41" i="2" l="1"/>
  <c r="AH41" i="2" s="1"/>
  <c r="AE42" i="2" s="1"/>
  <c r="AB41" i="2"/>
  <c r="AC41" i="2" s="1"/>
  <c r="Z42" i="2" s="1"/>
  <c r="P41" i="2"/>
  <c r="AK41" i="2"/>
  <c r="F41" i="2" l="1"/>
  <c r="M42" i="2"/>
  <c r="AL41" i="2"/>
  <c r="AM41" i="2" s="1"/>
  <c r="AJ42" i="2" s="1"/>
  <c r="N42" i="2" l="1"/>
  <c r="O42" i="2" s="1"/>
  <c r="T42" i="2"/>
  <c r="U42" i="2" s="1"/>
  <c r="P42" i="2" l="1"/>
  <c r="AB42" i="2"/>
  <c r="S42" i="2"/>
  <c r="X42" i="2" s="1"/>
  <c r="R42" i="2"/>
  <c r="AA42" i="2"/>
  <c r="AF42" i="2" s="1"/>
  <c r="AK42" i="2" l="1"/>
  <c r="AC42" i="2"/>
  <c r="Z43" i="2" s="1"/>
  <c r="AG42" i="2"/>
  <c r="AH42" i="2" s="1"/>
  <c r="AE43" i="2" s="1"/>
  <c r="AL42" i="2"/>
  <c r="F42" i="2"/>
  <c r="M43" i="2"/>
  <c r="AM42" i="2" l="1"/>
  <c r="AJ43" i="2" s="1"/>
  <c r="T43" i="2" s="1"/>
  <c r="U43" i="2" s="1"/>
  <c r="N43" i="2"/>
  <c r="O43" i="2" s="1"/>
  <c r="R43" i="2" l="1"/>
  <c r="S43" i="2"/>
  <c r="X43" i="2" s="1"/>
  <c r="AA43" i="2"/>
  <c r="AF43" i="2" s="1"/>
  <c r="AG43" i="2" l="1"/>
  <c r="AH43" i="2" s="1"/>
  <c r="AE44" i="2" s="1"/>
  <c r="P43" i="2"/>
  <c r="AB43" i="2"/>
  <c r="AC43" i="2" s="1"/>
  <c r="Z44" i="2" s="1"/>
  <c r="AK43" i="2"/>
  <c r="F43" i="2" l="1"/>
  <c r="M44" i="2"/>
  <c r="AL43" i="2"/>
  <c r="AM43" i="2" s="1"/>
  <c r="AJ44" i="2" s="1"/>
  <c r="T44" i="2" l="1"/>
  <c r="U44" i="2" s="1"/>
  <c r="N44" i="2"/>
  <c r="O44" i="2" s="1"/>
  <c r="R44" i="2" l="1"/>
  <c r="S44" i="2"/>
  <c r="X44" i="2" s="1"/>
  <c r="AA44" i="2"/>
  <c r="AF44" i="2" s="1"/>
  <c r="AG44" i="2" l="1"/>
  <c r="AH44" i="2" s="1"/>
  <c r="AE45" i="2" s="1"/>
  <c r="AB44" i="2"/>
  <c r="AC44" i="2" s="1"/>
  <c r="Z45" i="2" s="1"/>
  <c r="P44" i="2"/>
  <c r="AK44" i="2"/>
  <c r="AL44" i="2" l="1"/>
  <c r="AM44" i="2" s="1"/>
  <c r="AJ45" i="2" s="1"/>
  <c r="F44" i="2"/>
  <c r="M45" i="2"/>
  <c r="T45" i="2" l="1"/>
  <c r="U45" i="2" s="1"/>
  <c r="N45" i="2"/>
  <c r="O45" i="2" s="1"/>
  <c r="S45" i="2" l="1"/>
  <c r="X45" i="2" s="1"/>
  <c r="R45" i="2"/>
  <c r="AA45" i="2"/>
  <c r="AF45" i="2" s="1"/>
  <c r="AK45" i="2" l="1"/>
  <c r="AB45" i="2"/>
  <c r="AC45" i="2" s="1"/>
  <c r="Z46" i="2" s="1"/>
  <c r="P45" i="2"/>
  <c r="F45" i="2" l="1"/>
  <c r="M46" i="2"/>
  <c r="Z2" i="2"/>
  <c r="AG45" i="2"/>
  <c r="AH45" i="2" s="1"/>
  <c r="AE46" i="2" s="1"/>
  <c r="AL45" i="2"/>
  <c r="AM45" i="2" s="1"/>
  <c r="AJ46" i="2" s="1"/>
  <c r="N46" i="2" l="1"/>
  <c r="AA46" i="2" s="1"/>
  <c r="AF46" i="2" s="1"/>
  <c r="AF2" i="2" s="1"/>
  <c r="T46" i="2"/>
  <c r="U46" i="2" s="1"/>
  <c r="AE2" i="2"/>
  <c r="C13" i="1" s="1"/>
  <c r="O46" i="2" l="1"/>
  <c r="AA2" i="2"/>
  <c r="AB46" i="2"/>
  <c r="AC46" i="2" s="1"/>
  <c r="S46" i="2"/>
  <c r="X46" i="2" s="1"/>
  <c r="R46" i="2"/>
  <c r="N2" i="2"/>
  <c r="AK46" i="2"/>
  <c r="P46" i="2" l="1"/>
  <c r="F46" i="2" s="1"/>
  <c r="AJ2" i="2"/>
  <c r="K2" i="2" l="1" a="1"/>
  <c r="K2" i="2" s="1"/>
  <c r="AG46" i="2"/>
  <c r="AH46" i="2" s="1"/>
  <c r="AL46" i="2"/>
  <c r="AM46"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<sst xmlns="http://schemas.openxmlformats.org/spreadsheetml/2006/main" count="3242" uniqueCount="106">
  <si>
    <t>Capital Structure</t>
  </si>
  <si>
    <t>Nominal</t>
  </si>
  <si>
    <t>A%</t>
  </si>
  <si>
    <t>D%</t>
  </si>
  <si>
    <t>T%</t>
  </si>
  <si>
    <t>Amort. Profile</t>
  </si>
  <si>
    <t>Year</t>
  </si>
  <si>
    <t>BoP</t>
  </si>
  <si>
    <t>Portfolio</t>
  </si>
  <si>
    <t>EoP</t>
  </si>
  <si>
    <t>Loss</t>
  </si>
  <si>
    <t>Amort.</t>
  </si>
  <si>
    <t>Amort</t>
  </si>
  <si>
    <t>Quarter</t>
  </si>
  <si>
    <t>Reduction Vect.</t>
  </si>
  <si>
    <t>Ptf. Amort Ratio</t>
  </si>
  <si>
    <t>Status</t>
  </si>
  <si>
    <t>Retained</t>
  </si>
  <si>
    <t>Placed</t>
  </si>
  <si>
    <t>Securitised Amount</t>
  </si>
  <si>
    <t>Disclaimer</t>
  </si>
  <si>
    <t>CPR</t>
  </si>
  <si>
    <t>Amortisation Profile</t>
  </si>
  <si>
    <t>Prepay</t>
  </si>
  <si>
    <t>Repay</t>
  </si>
  <si>
    <t>Outstd. BoP</t>
  </si>
  <si>
    <t>Outstanding EoP</t>
  </si>
  <si>
    <t>Initial Ptf</t>
  </si>
  <si>
    <t>No CPR</t>
  </si>
  <si>
    <t>No</t>
  </si>
  <si>
    <t>Clean-up call</t>
  </si>
  <si>
    <t>Input</t>
  </si>
  <si>
    <t>Junior Notes</t>
  </si>
  <si>
    <t>Mezzanine Notes</t>
  </si>
  <si>
    <t>Senior Notes</t>
  </si>
  <si>
    <t>Portfolio WAL</t>
  </si>
  <si>
    <t>Realised + Initial Losses
(%)</t>
  </si>
  <si>
    <t>Detachment of Mezzanine Tranche</t>
  </si>
  <si>
    <t>Period</t>
  </si>
  <si>
    <t>Reference Date</t>
  </si>
  <si>
    <t>Reference Period 
(# of Days)</t>
  </si>
  <si>
    <t>RONA
BoP</t>
  </si>
  <si>
    <t>Payment Date 
(30 / 12 BD)</t>
  </si>
  <si>
    <t>Total Loss</t>
  </si>
  <si>
    <t>RONA 
EoP</t>
  </si>
  <si>
    <t>Trigger</t>
  </si>
  <si>
    <t>Sequential Triggers</t>
  </si>
  <si>
    <t>Payment Date</t>
  </si>
  <si>
    <t>Final Reference Period</t>
  </si>
  <si>
    <t>Aggregate of Initial Loss</t>
  </si>
  <si>
    <t>Aggregate of Additional Possitive Loss</t>
  </si>
  <si>
    <t>Aggregate of Late Loss</t>
  </si>
  <si>
    <t>Total</t>
  </si>
  <si>
    <t>Aggregate of Additional Negative Loss</t>
  </si>
  <si>
    <t>Aggregate of Late Recovery Amount</t>
  </si>
  <si>
    <t>Payments by Protection Buyer</t>
  </si>
  <si>
    <t>Available Reductions Amounts</t>
  </si>
  <si>
    <t>Sequential Trigger</t>
  </si>
  <si>
    <t>Reference Period Cut-Off Date</t>
  </si>
  <si>
    <t>Assumptions</t>
  </si>
  <si>
    <t>Mezzanine WAL</t>
  </si>
  <si>
    <t>Reference Period Report Cut-Off Date
(+35 d)</t>
  </si>
  <si>
    <t>“IFRS9 performance status” other than 1</t>
  </si>
  <si>
    <t>WAL</t>
  </si>
  <si>
    <t>Loss Rate (yearly)</t>
  </si>
  <si>
    <t>Public Holidays Calendar</t>
  </si>
  <si>
    <t>Calendar</t>
  </si>
  <si>
    <t>Key</t>
  </si>
  <si>
    <r>
      <rPr>
        <b/>
        <i/>
        <u/>
        <sz val="10"/>
        <color theme="1"/>
        <rFont val="Source Sans Pro"/>
        <family val="2"/>
        <scheme val="minor"/>
      </rPr>
      <t xml:space="preserve">Note: </t>
    </r>
    <r>
      <rPr>
        <b/>
        <i/>
        <sz val="10"/>
        <color theme="1"/>
        <rFont val="Source Sans Pro"/>
        <family val="2"/>
        <scheme val="minor"/>
      </rPr>
      <t xml:space="preserve">
</t>
    </r>
    <r>
      <rPr>
        <i/>
        <sz val="10"/>
        <color theme="1"/>
        <rFont val="Source Sans Pro"/>
        <family val="2"/>
        <scheme val="minor"/>
      </rPr>
      <t>Not withstanding unforeseen events that may incur additional public holiday. For example, death or coronation of a Royal as observed in UK</t>
    </r>
  </si>
  <si>
    <t>B</t>
  </si>
  <si>
    <t>Business Day</t>
  </si>
  <si>
    <t>P</t>
  </si>
  <si>
    <t>Public Holiday</t>
  </si>
  <si>
    <t>Date:</t>
  </si>
  <si>
    <t>Day of the Week</t>
  </si>
  <si>
    <t>London:</t>
  </si>
  <si>
    <t>Barcelona:</t>
  </si>
  <si>
    <t>Madrid:</t>
  </si>
  <si>
    <t>Target:</t>
  </si>
  <si>
    <t>Total:</t>
  </si>
  <si>
    <t>W</t>
  </si>
  <si>
    <t>Weekend</t>
  </si>
  <si>
    <t>Metrics</t>
  </si>
  <si>
    <t>Total Publics</t>
  </si>
  <si>
    <t>Total Weekends</t>
  </si>
  <si>
    <t>Total Days Off</t>
  </si>
  <si>
    <t>DRAFT</t>
  </si>
  <si>
    <t>Payment Date 
(30 BD)</t>
  </si>
  <si>
    <t>Payment Date 
(12 BD)</t>
  </si>
  <si>
    <t>Senior Tranche Balance</t>
  </si>
  <si>
    <t>Mezzanine Tranche Balance</t>
  </si>
  <si>
    <t>Junior Tranche Balance</t>
  </si>
  <si>
    <t>BD Convention Count</t>
  </si>
  <si>
    <t>Flag Working Day</t>
  </si>
  <si>
    <t>Amorti. Profile (after Prepay)</t>
  </si>
  <si>
    <t>Yes</t>
  </si>
  <si>
    <t>RONA</t>
  </si>
  <si>
    <t>p</t>
  </si>
  <si>
    <t>Monthly Amortisation Profile</t>
  </si>
  <si>
    <t>Date</t>
  </si>
  <si>
    <t>Amount</t>
  </si>
  <si>
    <t>Amort Profile</t>
  </si>
  <si>
    <t>After replenishment</t>
  </si>
  <si>
    <t># of months</t>
  </si>
  <si>
    <t>Cum months</t>
  </si>
  <si>
    <t>Remaining Replenishment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</si>
</sst>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0.0%"/>
    <numFmt numFmtId="166" formatCode="0.0\ &quot;y&quot;"/>
    <numFmt numFmtId="167" formatCode="0.000%"/>
    <numFmt numFmtId="168" formatCode="0.0"/>
    <numFmt numFmtId="169" formatCode="0.0000%"/>
    <numFmt numFmtId="170" formatCode="&quot;WAL : &quot;0.00"/>
    <numFmt numFmtId="171" formatCode="_-* #,##0_-;\-* #,##0_-;_-* &quot;-&quot;??_-;_-@_-"/>
    <numFmt numFmtId="172" formatCode="_-* #,##0.00\ _€_-;\-* #,##0.00\ _€_-;_-* &quot;-&quot;??\ _€_-;_-@_-"/>
    <numFmt numFmtId="173" formatCode="#,##0.0"/>
    <numFmt numFmtId="174" formatCode="[$-409]mmm\-yy;@"/>
    <numFmt numFmtId="175" formatCode="#,##0;;\-"/>
    <numFmt numFmtId="176" formatCode="#,##0.0;\-#,##0.0;\-"/>
    <numFmt numFmtId="177" formatCode="#,##0.0;;\-"/>
    <numFmt numFmtId="178" formatCode="#,##0.0\ &quot;bps&quot;"/>
    <numFmt numFmtId="179" formatCode="#,##0;\-#,##0;\-"/>
  </numFmts>
  <fonts count="34" x14ac:knownFonts="1">
    <font>
      <sz val="10"/>
      <color theme="1"/>
      <name val="Source Sans Pro"/>
      <family val="2"/>
      <scheme val="minor"/>
    </font>
    <font>
      <sz val="11"/>
      <color theme="1"/>
      <name val="Source Sans Pro"/>
      <family val="2"/>
      <scheme val="minor"/>
    </font>
    <font>
      <sz val="11"/>
      <color theme="1"/>
      <name val="Source Sans Pro"/>
      <family val="2"/>
      <scheme val="minor"/>
    </font>
    <font>
      <sz val="11"/>
      <color theme="1"/>
      <name val="Source Sans Pro"/>
      <family val="2"/>
      <scheme val="minor"/>
    </font>
    <font>
      <sz val="11"/>
      <color theme="1"/>
      <name val="Source Sans Pro"/>
      <family val="2"/>
      <scheme val="minor"/>
    </font>
    <font>
      <sz val="10"/>
      <color theme="1"/>
      <name val="Source Sans Pro"/>
      <family val="2"/>
      <scheme val="minor"/>
    </font>
    <font>
      <b/>
      <sz val="10"/>
      <color theme="1"/>
      <name val="Source Sans Pro"/>
      <family val="2"/>
      <scheme val="minor"/>
    </font>
    <font>
      <b/>
      <u/>
      <sz val="12"/>
      <color theme="1"/>
      <name val="Source Sans Pro"/>
      <family val="2"/>
      <scheme val="minor"/>
    </font>
    <font>
      <sz val="10"/>
      <name val="Arial"/>
      <family val="2"/>
    </font>
    <font>
      <b/>
      <sz val="10"/>
      <name val="Source Sans Pro"/>
      <family val="2"/>
      <scheme val="minor"/>
    </font>
    <font>
      <sz val="10"/>
      <name val="Source Sans Pro"/>
      <family val="2"/>
      <scheme val="minor"/>
    </font>
    <font>
      <sz val="11"/>
      <color theme="1"/>
      <name val="Source Sans Pro"/>
      <family val="2"/>
      <scheme val="minor"/>
    </font>
    <font>
      <sz val="10"/>
      <color rgb="FF0000FF"/>
      <name val="Source Sans Pro"/>
      <family val="2"/>
      <scheme val="minor"/>
    </font>
    <font>
      <b/>
      <u/>
      <sz val="12"/>
      <name val="Source Sans Pro"/>
      <family val="2"/>
      <scheme val="minor"/>
    </font>
    <font>
      <b/>
      <sz val="10"/>
      <color theme="3"/>
      <name val="Source Sans Pro"/>
      <family val="2"/>
      <scheme val="minor"/>
    </font>
    <font>
      <sz val="10"/>
      <color theme="0"/>
      <name val="Source Sans Pro"/>
      <family val="2"/>
      <scheme val="minor"/>
    </font>
    <font>
      <b/>
      <sz val="11"/>
      <color theme="1"/>
      <name val="Source Sans Pro"/>
      <family val="2"/>
      <scheme val="minor"/>
    </font>
    <font>
      <sz val="11"/>
      <color indexed="8"/>
      <name val="Calibri"/>
      <family val="2"/>
    </font>
    <font>
      <sz val="10"/>
      <color rgb="FF000000"/>
      <name val="Arial"/>
      <family val="2"/>
    </font>
    <font>
      <sz val="8"/>
      <name val="Arial"/>
      <family val="2"/>
    </font>
    <font>
      <b/>
      <sz val="10"/>
      <color rgb="FFFFFFFF"/>
      <name val="Source Sans Pro"/>
      <family val="2"/>
      <scheme val="minor"/>
    </font>
    <font>
      <b/>
      <sz val="10"/>
      <color rgb="FF0000FF"/>
      <name val="Source Sans Pro"/>
      <family val="2"/>
      <scheme val="minor"/>
    </font>
    <font>
      <sz val="10"/>
      <color theme="1"/>
      <name val="Arial"/>
      <family val="2"/>
    </font>
    <font>
      <sz val="10"/>
      <color rgb="FFFF0000"/>
      <name val="Source Sans Pro"/>
      <family val="2"/>
      <scheme val="minor"/>
    </font>
    <font>
      <sz val="12"/>
      <color theme="1"/>
      <name val="Source Sans Pro"/>
      <family val="2"/>
      <scheme val="minor"/>
    </font>
    <font>
      <b/>
      <sz val="12"/>
      <color theme="1"/>
      <name val="Source Sans Pro"/>
      <family val="2"/>
      <scheme val="minor"/>
    </font>
    <font>
      <sz val="8"/>
      <color theme="1"/>
      <name val="Source Sans Pro"/>
      <family val="2"/>
      <scheme val="minor"/>
    </font>
    <font>
      <i/>
      <sz val="8"/>
      <color theme="1"/>
      <name val="Source Sans Pro"/>
      <family val="2"/>
      <scheme val="minor"/>
    </font>
    <font>
      <b/>
      <u/>
      <sz val="10"/>
      <color theme="1"/>
      <name val="Source Sans Pro"/>
      <family val="2"/>
      <scheme val="minor"/>
    </font>
    <font>
      <i/>
      <sz val="10"/>
      <color theme="1"/>
      <name val="Source Sans Pro"/>
      <family val="2"/>
      <scheme val="minor"/>
    </font>
    <font>
      <b/>
      <i/>
      <u/>
      <sz val="10"/>
      <color theme="1"/>
      <name val="Source Sans Pro"/>
      <family val="2"/>
      <scheme val="minor"/>
    </font>
    <font>
      <b/>
      <i/>
      <sz val="10"/>
      <color theme="1"/>
      <name val="Source Sans Pro"/>
      <family val="2"/>
      <scheme val="minor"/>
    </font>
    <font>
      <b/>
      <i/>
      <sz val="10"/>
      <color theme="0" tint="-0.499984740745262"/>
      <name val="Source Sans Pro"/>
      <family val="2"/>
      <scheme val="minor"/>
    </font>
    <font>
      <sz val="10"/>
      <color theme="0" tint="-0.499984740745262"/>
      <name val="Source Sans Pro"/>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1" tint="0.749961851863155"/>
      </top>
      <bottom style="thin">
        <color theme="1" tint="0.749961851863155"/>
      </bottom>
      <diagonal/>
    </border>
    <border>
      <left/>
      <right/>
      <top/>
      <bottom style="thin">
        <color theme="1" tint="0.749961851863155"/>
      </bottom>
      <diagonal/>
    </border>
    <border>
      <left/>
      <right/>
      <top style="thin">
        <color theme="7" tint="0.39994506668294322"/>
      </top>
      <bottom style="medium">
        <color theme="7" tint="0.39994506668294322"/>
      </bottom>
      <diagonal/>
    </border>
    <border>
      <left/>
      <right/>
      <top style="thin">
        <color theme="7" tint="0.39994506668294322"/>
      </top>
      <bottom style="thin">
        <color theme="7" tint="0.39994506668294322"/>
      </bottom>
      <diagonal/>
    </border>
    <border>
      <left/>
      <right/>
      <top style="thin">
        <color theme="7" tint="0.39994506668294322"/>
      </top>
      <bottom style="medium">
        <color theme="7" tint="0.39991454817346722"/>
      </bottom>
      <diagonal/>
    </border>
    <border>
      <left style="thin">
        <color theme="1" tint="0.749961851863155"/>
      </left>
      <right style="thin">
        <color theme="0" tint="-0.14996795556505021"/>
      </right>
      <top style="thin">
        <color theme="1" tint="0.749961851863155"/>
      </top>
      <bottom style="thin">
        <color theme="0" tint="-0.14996795556505021"/>
      </bottom>
      <diagonal/>
    </border>
    <border>
      <left style="thin">
        <color theme="0" tint="-0.14996795556505021"/>
      </left>
      <right style="thin">
        <color theme="1" tint="0.749961851863155"/>
      </right>
      <top style="thin">
        <color theme="1" tint="0.749961851863155"/>
      </top>
      <bottom style="thin">
        <color theme="0" tint="-0.14996795556505021"/>
      </bottom>
      <diagonal/>
    </border>
    <border>
      <left style="thin">
        <color theme="1" tint="0.749961851863155"/>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1" tint="0.749961851863155"/>
      </right>
      <top style="thin">
        <color theme="0" tint="-0.14996795556505021"/>
      </top>
      <bottom style="thin">
        <color theme="0" tint="-0.14996795556505021"/>
      </bottom>
      <diagonal/>
    </border>
    <border>
      <left style="thin">
        <color theme="1" tint="0.749961851863155"/>
      </left>
      <right style="thin">
        <color theme="0" tint="-0.14996795556505021"/>
      </right>
      <top style="thin">
        <color theme="0" tint="-0.14996795556505021"/>
      </top>
      <bottom style="thin">
        <color theme="1" tint="0.749961851863155"/>
      </bottom>
      <diagonal/>
    </border>
    <border>
      <left style="thin">
        <color theme="0" tint="-0.14996795556505021"/>
      </left>
      <right style="thin">
        <color theme="1" tint="0.749961851863155"/>
      </right>
      <top style="thin">
        <color theme="0" tint="-0.14996795556505021"/>
      </top>
      <bottom style="thin">
        <color theme="1" tint="0.749961851863155"/>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top style="thin">
        <color theme="0" tint="-0.249977111117893"/>
      </top>
      <bottom/>
      <diagonal/>
    </border>
    <border>
      <left/>
      <right/>
      <top style="thin">
        <color theme="0" tint="-0.249977111117893"/>
      </top>
      <bottom style="thin">
        <color theme="0" tint="-0.249977111117893"/>
      </bottom>
      <diagonal/>
    </border>
  </borders>
  <cellStyleXfs count="34">
    <xf numFmtId="0" fontId="0" fillId="0" borderId="0"/>
    <xf numFmtId="9" fontId="5" fillId="0" borderId="0" applyFont="0" applyFill="0" applyBorder="0" applyAlignment="0" applyProtection="0"/>
    <xf numFmtId="0" fontId="8" fillId="0" borderId="0"/>
    <xf numFmtId="9" fontId="11" fillId="0" borderId="0" applyFont="0" applyFill="0" applyBorder="0" applyAlignment="0" applyProtection="0"/>
    <xf numFmtId="43" fontId="5" fillId="0" borderId="0" applyFont="0" applyFill="0" applyBorder="0" applyAlignment="0" applyProtection="0"/>
    <xf numFmtId="0" fontId="8" fillId="0" borderId="0"/>
    <xf numFmtId="0" fontId="4" fillId="0" borderId="0"/>
    <xf numFmtId="172" fontId="4" fillId="0" borderId="0" applyFont="0" applyFill="0" applyBorder="0" applyAlignment="0" applyProtection="0"/>
    <xf numFmtId="9" fontId="4" fillId="0" borderId="0" applyFont="0" applyFill="0" applyBorder="0" applyAlignment="0" applyProtection="0"/>
    <xf numFmtId="0" fontId="3" fillId="0" borderId="0"/>
    <xf numFmtId="164"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8" fillId="0" borderId="0"/>
    <xf numFmtId="164" fontId="18" fillId="0" borderId="0" applyFont="0" applyFill="0" applyBorder="0" applyAlignment="0" applyProtection="0"/>
    <xf numFmtId="40" fontId="19" fillId="0" borderId="0"/>
    <xf numFmtId="9" fontId="8" fillId="0" borderId="0" applyFont="0" applyFill="0" applyBorder="0" applyAlignment="0" applyProtection="0"/>
    <xf numFmtId="164" fontId="5" fillId="0" borderId="0" applyFont="0" applyFill="0" applyBorder="0" applyAlignment="0" applyProtection="0"/>
    <xf numFmtId="0" fontId="3" fillId="0" borderId="0"/>
    <xf numFmtId="0" fontId="2" fillId="0" borderId="0"/>
    <xf numFmtId="172" fontId="2" fillId="0" borderId="0" applyFont="0" applyFill="0" applyBorder="0" applyAlignment="0" applyProtection="0"/>
    <xf numFmtId="9" fontId="2" fillId="0" borderId="0" applyFont="0" applyFill="0" applyBorder="0" applyAlignment="0" applyProtection="0"/>
    <xf numFmtId="0" fontId="22" fillId="0" borderId="0"/>
    <xf numFmtId="0" fontId="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4" fillId="0" borderId="0"/>
  </cellStyleXfs>
  <cellXfs count="151">
    <xf numFmtId="0" fontId="0" fillId="0" borderId="0" xfId="0"/>
    <xf numFmtId="0" fontId="7" fillId="0" borderId="0" xfId="0" applyFont="1"/>
    <xf numFmtId="0" fontId="9" fillId="2" borderId="1" xfId="2" applyFont="1" applyFill="1" applyBorder="1"/>
    <xf numFmtId="0" fontId="9" fillId="3" borderId="2" xfId="2" applyFont="1" applyFill="1" applyBorder="1" applyAlignment="1">
      <alignment horizontal="center" vertical="center"/>
    </xf>
    <xf numFmtId="0" fontId="9" fillId="3" borderId="2" xfId="2" applyFont="1" applyFill="1" applyBorder="1" applyAlignment="1">
      <alignment horizontal="left" indent="2"/>
    </xf>
    <xf numFmtId="3" fontId="10" fillId="0" borderId="3" xfId="2" applyNumberFormat="1" applyFont="1" applyBorder="1" applyAlignment="1">
      <alignment horizontal="center" vertical="center"/>
    </xf>
    <xf numFmtId="10" fontId="10" fillId="0" borderId="3" xfId="3" applyNumberFormat="1" applyFont="1" applyBorder="1" applyAlignment="1">
      <alignment horizontal="center" vertical="center"/>
    </xf>
    <xf numFmtId="10" fontId="10" fillId="0" borderId="3" xfId="2" applyNumberFormat="1" applyFont="1" applyBorder="1" applyAlignment="1">
      <alignment horizontal="center" vertical="center"/>
    </xf>
    <xf numFmtId="0" fontId="13" fillId="0" borderId="0" xfId="2" applyFont="1" applyAlignment="1">
      <alignment vertical="center"/>
    </xf>
    <xf numFmtId="9" fontId="0" fillId="0" borderId="0" xfId="1" applyFont="1"/>
    <xf numFmtId="2" fontId="0" fillId="0" borderId="0" xfId="0" applyNumberFormat="1"/>
    <xf numFmtId="10" fontId="0" fillId="0" borderId="0" xfId="1" applyNumberFormat="1" applyFont="1"/>
    <xf numFmtId="3" fontId="0" fillId="0" borderId="0" xfId="0" applyNumberFormat="1"/>
    <xf numFmtId="0" fontId="6" fillId="0" borderId="0" xfId="0" applyFont="1" applyAlignment="1">
      <alignment horizontal="center" vertical="center" wrapText="1"/>
    </xf>
    <xf numFmtId="0" fontId="6" fillId="3" borderId="5" xfId="0" applyFont="1" applyFill="1" applyBorder="1"/>
    <xf numFmtId="0" fontId="0" fillId="3" borderId="5" xfId="0" applyFill="1" applyBorder="1"/>
    <xf numFmtId="0" fontId="6" fillId="0" borderId="4" xfId="0" applyFont="1" applyBorder="1" applyAlignment="1">
      <alignment horizontal="center" vertical="center" wrapText="1"/>
    </xf>
    <xf numFmtId="0" fontId="12" fillId="0" borderId="0" xfId="0" applyFont="1"/>
    <xf numFmtId="14" fontId="0" fillId="0" borderId="0" xfId="0" applyNumberFormat="1"/>
    <xf numFmtId="0" fontId="6" fillId="0" borderId="6" xfId="0" applyFont="1" applyBorder="1" applyAlignment="1">
      <alignment horizontal="center" vertical="center" wrapText="1"/>
    </xf>
    <xf numFmtId="9" fontId="0" fillId="0" borderId="0" xfId="1" applyFont="1" applyBorder="1" applyAlignment="1">
      <alignment horizontal="center" vertical="center"/>
    </xf>
    <xf numFmtId="9" fontId="0" fillId="0" borderId="0" xfId="0" applyNumberFormat="1" applyAlignment="1">
      <alignment horizontal="center"/>
    </xf>
    <xf numFmtId="168" fontId="0" fillId="0" borderId="0" xfId="0" applyNumberFormat="1"/>
    <xf numFmtId="0" fontId="0" fillId="0" borderId="0" xfId="0" applyAlignment="1">
      <alignment horizontal="center"/>
    </xf>
    <xf numFmtId="0" fontId="0" fillId="0" borderId="0" xfId="0" applyAlignment="1">
      <alignment wrapText="1"/>
    </xf>
    <xf numFmtId="170" fontId="14" fillId="0" borderId="0" xfId="1" applyNumberFormat="1" applyFont="1" applyAlignment="1">
      <alignment horizontal="center"/>
    </xf>
    <xf numFmtId="167" fontId="0" fillId="0" borderId="0" xfId="1" applyNumberFormat="1" applyFont="1"/>
    <xf numFmtId="165" fontId="15" fillId="0" borderId="0" xfId="0" applyNumberFormat="1" applyFont="1"/>
    <xf numFmtId="0" fontId="0" fillId="0" borderId="0" xfId="0" applyAlignment="1">
      <alignment horizontal="left" vertical="center" wrapText="1"/>
    </xf>
    <xf numFmtId="43" fontId="0" fillId="0" borderId="0" xfId="4" applyFont="1"/>
    <xf numFmtId="171" fontId="0" fillId="0" borderId="0" xfId="4" applyNumberFormat="1" applyFont="1"/>
    <xf numFmtId="2" fontId="6" fillId="0" borderId="0" xfId="0" applyNumberFormat="1" applyFont="1" applyAlignment="1">
      <alignment horizontal="center" vertical="center"/>
    </xf>
    <xf numFmtId="0" fontId="16" fillId="4" borderId="0" xfId="6" applyFont="1" applyFill="1"/>
    <xf numFmtId="0" fontId="4" fillId="4" borderId="0" xfId="6" applyFill="1"/>
    <xf numFmtId="0" fontId="4" fillId="0" borderId="0" xfId="6"/>
    <xf numFmtId="165" fontId="12" fillId="0" borderId="0" xfId="0" applyNumberFormat="1" applyFont="1" applyAlignment="1">
      <alignment horizontal="center"/>
    </xf>
    <xf numFmtId="10" fontId="0" fillId="0" borderId="0" xfId="0" applyNumberFormat="1"/>
    <xf numFmtId="169" fontId="0" fillId="0" borderId="0" xfId="0" applyNumberFormat="1"/>
    <xf numFmtId="0" fontId="6" fillId="0" borderId="0" xfId="0" applyFont="1" applyAlignment="1">
      <alignment vertical="center"/>
    </xf>
    <xf numFmtId="10" fontId="6" fillId="0" borderId="0" xfId="1" applyNumberFormat="1" applyFont="1" applyAlignment="1">
      <alignment horizontal="center"/>
    </xf>
    <xf numFmtId="3" fontId="6" fillId="0" borderId="0" xfId="0" applyNumberFormat="1" applyFont="1" applyAlignment="1">
      <alignment horizontal="center" vertical="center" wrapText="1"/>
    </xf>
    <xf numFmtId="165" fontId="10" fillId="0" borderId="0" xfId="0" applyNumberFormat="1" applyFont="1" applyAlignment="1">
      <alignment horizontal="center"/>
    </xf>
    <xf numFmtId="2" fontId="0" fillId="0" borderId="0" xfId="0" applyNumberFormat="1" applyAlignment="1">
      <alignment horizontal="center"/>
    </xf>
    <xf numFmtId="0" fontId="6" fillId="3" borderId="7" xfId="0" applyFont="1" applyFill="1" applyBorder="1"/>
    <xf numFmtId="0" fontId="6" fillId="3" borderId="9" xfId="0" applyFont="1" applyFill="1" applyBorder="1"/>
    <xf numFmtId="0" fontId="6" fillId="3" borderId="11" xfId="0" applyFont="1" applyFill="1" applyBorder="1"/>
    <xf numFmtId="0" fontId="0" fillId="0" borderId="0" xfId="0" quotePrefix="1"/>
    <xf numFmtId="0" fontId="6" fillId="0" borderId="0" xfId="0" applyFont="1"/>
    <xf numFmtId="174" fontId="20" fillId="0" borderId="0" xfId="15" applyNumberFormat="1" applyFont="1" applyAlignment="1">
      <alignment horizontal="center" vertical="center" wrapText="1"/>
    </xf>
    <xf numFmtId="175" fontId="6" fillId="0" borderId="0" xfId="0" applyNumberFormat="1" applyFont="1"/>
    <xf numFmtId="176" fontId="6" fillId="0" borderId="0" xfId="0" applyNumberFormat="1" applyFont="1"/>
    <xf numFmtId="176" fontId="0" fillId="0" borderId="0" xfId="0" applyNumberFormat="1"/>
    <xf numFmtId="175" fontId="0" fillId="0" borderId="0" xfId="0" applyNumberFormat="1"/>
    <xf numFmtId="179" fontId="6" fillId="0" borderId="0" xfId="0" applyNumberFormat="1" applyFont="1"/>
    <xf numFmtId="0" fontId="0" fillId="0" borderId="0" xfId="0" applyAlignment="1">
      <alignment horizontal="left" indent="1"/>
    </xf>
    <xf numFmtId="177" fontId="0" fillId="0" borderId="0" xfId="0" applyNumberFormat="1"/>
    <xf numFmtId="173" fontId="6" fillId="0" borderId="0" xfId="0" applyNumberFormat="1" applyFont="1"/>
    <xf numFmtId="178" fontId="6" fillId="0" borderId="0" xfId="0" applyNumberFormat="1" applyFont="1"/>
    <xf numFmtId="165" fontId="0" fillId="0" borderId="0" xfId="0" applyNumberFormat="1"/>
    <xf numFmtId="9" fontId="15" fillId="0" borderId="0" xfId="0" applyNumberFormat="1" applyFont="1"/>
    <xf numFmtId="10" fontId="0" fillId="0" borderId="0" xfId="0" applyNumberFormat="1" applyAlignment="1">
      <alignment horizontal="center"/>
    </xf>
    <xf numFmtId="165" fontId="0" fillId="0" borderId="0" xfId="1" applyNumberFormat="1" applyFont="1" applyBorder="1" applyAlignment="1">
      <alignment horizontal="center" vertical="center"/>
    </xf>
    <xf numFmtId="165" fontId="23" fillId="0" borderId="0" xfId="0" applyNumberFormat="1" applyFont="1" applyAlignment="1">
      <alignment horizontal="center"/>
    </xf>
    <xf numFmtId="3" fontId="10" fillId="0" borderId="0" xfId="0" applyNumberFormat="1" applyFont="1"/>
    <xf numFmtId="10" fontId="10" fillId="0" borderId="0" xfId="1" applyNumberFormat="1" applyFont="1" applyBorder="1" applyAlignment="1">
      <alignment horizontal="center" vertical="center"/>
    </xf>
    <xf numFmtId="10" fontId="6" fillId="0" borderId="0" xfId="0" applyNumberFormat="1" applyFont="1" applyAlignment="1">
      <alignment horizontal="center" vertical="center" wrapText="1"/>
    </xf>
    <xf numFmtId="1" fontId="0" fillId="0" borderId="0" xfId="0" applyNumberFormat="1" applyAlignment="1">
      <alignment horizontal="center"/>
    </xf>
    <xf numFmtId="14" fontId="0" fillId="0" borderId="0" xfId="0" applyNumberFormat="1" applyAlignment="1">
      <alignment horizontal="center"/>
    </xf>
    <xf numFmtId="10" fontId="0" fillId="0" borderId="0" xfId="1" applyNumberFormat="1" applyFont="1" applyAlignment="1">
      <alignment horizontal="center"/>
    </xf>
    <xf numFmtId="3" fontId="0" fillId="0" borderId="0" xfId="0" applyNumberFormat="1" applyAlignment="1">
      <alignment horizontal="center"/>
    </xf>
    <xf numFmtId="0" fontId="1" fillId="0" borderId="0" xfId="6" applyFont="1"/>
    <xf numFmtId="0" fontId="21" fillId="0" borderId="4" xfId="0" applyFont="1" applyBorder="1" applyAlignment="1">
      <alignment horizontal="center" vertical="center" wrapText="1"/>
    </xf>
    <xf numFmtId="0" fontId="12" fillId="0" borderId="0" xfId="0" applyFont="1" applyAlignment="1">
      <alignment horizontal="center"/>
    </xf>
    <xf numFmtId="171" fontId="12" fillId="0" borderId="0" xfId="4" applyNumberFormat="1" applyFont="1"/>
    <xf numFmtId="9" fontId="12" fillId="0" borderId="0" xfId="0" applyNumberFormat="1" applyFont="1" applyAlignment="1">
      <alignment horizontal="center"/>
    </xf>
    <xf numFmtId="171" fontId="10" fillId="0" borderId="10" xfId="4" applyNumberFormat="1" applyFont="1" applyBorder="1" applyAlignment="1">
      <alignment horizontal="right"/>
    </xf>
    <xf numFmtId="0" fontId="10" fillId="0" borderId="0" xfId="0" applyFont="1"/>
    <xf numFmtId="166" fontId="10" fillId="0" borderId="1" xfId="2" applyNumberFormat="1" applyFont="1" applyBorder="1"/>
    <xf numFmtId="9" fontId="10" fillId="0" borderId="3" xfId="2" applyNumberFormat="1" applyFont="1" applyBorder="1" applyAlignment="1">
      <alignment horizontal="center" vertical="center"/>
    </xf>
    <xf numFmtId="10" fontId="10" fillId="0" borderId="2" xfId="2" applyNumberFormat="1" applyFont="1" applyBorder="1" applyAlignment="1">
      <alignment horizontal="center" vertical="center"/>
    </xf>
    <xf numFmtId="9" fontId="12" fillId="0" borderId="10" xfId="1" applyFont="1" applyBorder="1" applyAlignment="1">
      <alignment horizontal="right"/>
    </xf>
    <xf numFmtId="9" fontId="12" fillId="0" borderId="12" xfId="1" applyFont="1" applyBorder="1" applyAlignment="1">
      <alignment horizontal="right"/>
    </xf>
    <xf numFmtId="10" fontId="12" fillId="0" borderId="10" xfId="1" applyNumberFormat="1" applyFont="1" applyBorder="1" applyAlignment="1">
      <alignment horizontal="right"/>
    </xf>
    <xf numFmtId="0" fontId="24" fillId="0" borderId="0" xfId="33" applyAlignment="1">
      <alignment vertical="center"/>
    </xf>
    <xf numFmtId="0" fontId="5" fillId="0" borderId="0" xfId="33" applyFont="1" applyAlignment="1">
      <alignment vertical="center"/>
    </xf>
    <xf numFmtId="0" fontId="25" fillId="0" borderId="0" xfId="33" applyFont="1" applyAlignment="1">
      <alignment vertical="center"/>
    </xf>
    <xf numFmtId="0" fontId="26" fillId="0" borderId="0" xfId="33" applyFont="1" applyAlignment="1">
      <alignment vertical="center"/>
    </xf>
    <xf numFmtId="0" fontId="24" fillId="0" borderId="0" xfId="33"/>
    <xf numFmtId="0" fontId="5" fillId="0" borderId="0" xfId="33" applyFont="1"/>
    <xf numFmtId="0" fontId="25" fillId="0" borderId="13" xfId="33" applyFont="1" applyBorder="1"/>
    <xf numFmtId="0" fontId="5" fillId="0" borderId="13" xfId="33" applyFont="1" applyBorder="1"/>
    <xf numFmtId="0" fontId="27" fillId="0" borderId="0" xfId="33" applyFont="1"/>
    <xf numFmtId="0" fontId="28" fillId="0" borderId="0" xfId="33" applyFont="1"/>
    <xf numFmtId="0" fontId="29" fillId="0" borderId="0" xfId="33" applyFont="1"/>
    <xf numFmtId="0" fontId="6" fillId="0" borderId="14" xfId="33" applyFont="1" applyBorder="1" applyAlignment="1">
      <alignment vertical="center"/>
    </xf>
    <xf numFmtId="0" fontId="32" fillId="0" borderId="14" xfId="33" applyFont="1" applyBorder="1" applyAlignment="1">
      <alignment horizontal="left" vertical="center"/>
    </xf>
    <xf numFmtId="0" fontId="6" fillId="0" borderId="15" xfId="33" applyFont="1" applyBorder="1" applyAlignment="1">
      <alignment vertical="center"/>
    </xf>
    <xf numFmtId="15" fontId="5" fillId="0" borderId="14" xfId="33" applyNumberFormat="1" applyFont="1" applyBorder="1" applyAlignment="1">
      <alignment horizontal="left" vertical="center"/>
    </xf>
    <xf numFmtId="12" fontId="33" fillId="0" borderId="14" xfId="33" applyNumberFormat="1" applyFont="1" applyBorder="1" applyAlignment="1">
      <alignment horizontal="left" vertical="center"/>
    </xf>
    <xf numFmtId="0" fontId="5" fillId="0" borderId="14" xfId="33" applyFont="1" applyBorder="1" applyAlignment="1">
      <alignment horizontal="center" vertical="center"/>
    </xf>
    <xf numFmtId="0" fontId="6" fillId="0" borderId="0" xfId="33" applyFont="1"/>
    <xf numFmtId="0" fontId="31" fillId="3" borderId="16" xfId="33" applyFont="1" applyFill="1" applyBorder="1"/>
    <xf numFmtId="0" fontId="31" fillId="3" borderId="16" xfId="33" applyFont="1" applyFill="1" applyBorder="1" applyAlignment="1">
      <alignment horizontal="center" vertical="center"/>
    </xf>
    <xf numFmtId="0" fontId="31" fillId="3" borderId="0" xfId="33" applyFont="1" applyFill="1"/>
    <xf numFmtId="0" fontId="31" fillId="3" borderId="0" xfId="33" applyFont="1" applyFill="1" applyAlignment="1">
      <alignment horizontal="center" vertical="center"/>
    </xf>
    <xf numFmtId="0" fontId="6" fillId="0" borderId="17" xfId="33" applyFont="1" applyBorder="1"/>
    <xf numFmtId="0" fontId="6" fillId="0" borderId="17" xfId="33" applyFont="1" applyBorder="1" applyAlignment="1">
      <alignment horizontal="center" vertical="center"/>
    </xf>
    <xf numFmtId="0" fontId="6" fillId="0" borderId="14" xfId="33" applyFont="1" applyBorder="1" applyAlignment="1">
      <alignment horizontal="center" vertical="center"/>
    </xf>
    <xf numFmtId="0" fontId="6" fillId="0" borderId="14" xfId="33" applyFont="1" applyBorder="1" applyAlignment="1">
      <alignment vertical="center" wrapText="1"/>
    </xf>
    <xf numFmtId="0" fontId="5" fillId="0" borderId="14" xfId="33" applyFont="1" applyBorder="1" applyAlignment="1">
      <alignment horizontal="center" vertical="center" wrapText="1"/>
    </xf>
    <xf numFmtId="0" fontId="6" fillId="0" borderId="14" xfId="33" applyFont="1" applyBorder="1" applyAlignment="1">
      <alignment horizontal="center" vertical="center" wrapText="1"/>
    </xf>
    <xf numFmtId="171" fontId="12" fillId="0" borderId="0" xfId="4" applyNumberFormat="1" applyFont="1" applyAlignment="1">
      <alignment horizontal="center"/>
    </xf>
    <xf numFmtId="15" fontId="5" fillId="0" borderId="14" xfId="0" applyNumberFormat="1" applyFont="1" applyBorder="1" applyAlignment="1">
      <alignment horizontal="left" vertical="center"/>
    </xf>
    <xf numFmtId="12" fontId="33" fillId="0" borderId="14" xfId="0" applyNumberFormat="1" applyFont="1" applyBorder="1" applyAlignment="1">
      <alignment horizontal="left" vertical="center"/>
    </xf>
    <xf numFmtId="0" fontId="5" fillId="0" borderId="14" xfId="0" applyFont="1" applyBorder="1" applyAlignment="1">
      <alignment horizontal="center" vertical="center"/>
    </xf>
    <xf numFmtId="4" fontId="10" fillId="0" borderId="0" xfId="0" applyNumberFormat="1" applyFont="1"/>
    <xf numFmtId="14" fontId="6" fillId="0" borderId="0" xfId="0" applyNumberFormat="1" applyFont="1" applyAlignment="1">
      <alignment vertical="center"/>
    </xf>
    <xf numFmtId="10" fontId="6" fillId="0" borderId="0" xfId="0" applyNumberFormat="1" applyFont="1" applyAlignment="1">
      <alignment vertical="center"/>
    </xf>
    <xf numFmtId="4" fontId="0" fillId="0" borderId="0" xfId="0" applyNumberFormat="1"/>
    <xf numFmtId="14" fontId="10" fillId="0" borderId="0" xfId="0" applyNumberFormat="1" applyFont="1"/>
    <xf numFmtId="10" fontId="6" fillId="0" borderId="0" xfId="1" applyNumberFormat="1" applyFont="1" applyAlignment="1">
      <alignment vertical="center"/>
    </xf>
    <xf numFmtId="43" fontId="10" fillId="0" borderId="0" xfId="4" applyFont="1"/>
    <xf numFmtId="43" fontId="6" fillId="0" borderId="0" xfId="4" applyFont="1" applyAlignment="1">
      <alignment vertical="center"/>
    </xf>
    <xf numFmtId="14" fontId="5" fillId="0" borderId="0" xfId="33" applyNumberFormat="1" applyFont="1"/>
    <xf numFmtId="15" fontId="5" fillId="5" borderId="14" xfId="33" applyNumberFormat="1" applyFont="1" applyFill="1" applyBorder="1" applyAlignment="1">
      <alignment horizontal="left" vertical="center"/>
    </xf>
    <xf numFmtId="10" fontId="12" fillId="0" borderId="0" xfId="0" applyNumberFormat="1" applyFont="1" applyAlignment="1">
      <alignment horizontal="center"/>
    </xf>
    <xf numFmtId="171" fontId="10" fillId="0" borderId="0" xfId="4" applyNumberFormat="1" applyFont="1"/>
    <xf numFmtId="10" fontId="6" fillId="0" borderId="0" xfId="1" applyNumberFormat="1" applyFont="1" applyFill="1" applyAlignment="1">
      <alignment vertical="center"/>
    </xf>
    <xf numFmtId="166" fontId="12" fillId="0" borderId="8" xfId="0" applyNumberFormat="1" applyFont="1" applyBorder="1"/>
    <xf numFmtId="4" fontId="0" fillId="0" borderId="0" xfId="1" applyNumberFormat="1" applyFont="1"/>
    <xf numFmtId="0" fontId="29" fillId="0" borderId="0" xfId="33" applyFont="1" applyAlignment="1">
      <alignment horizontal="left" vertical="top" wrapText="1"/>
    </xf>
    <xf numFmtId="0" fontId="5" fillId="0" borderId="0" xfId="33" applyFont="1" applyAlignment="1">
      <alignment horizontal="left" vertical="top" wrapText="1"/>
    </xf>
    <xf numFmtId="3" fontId="0" fillId="0" borderId="0" xfId="0" applyNumberFormat="1" applyAlignment="1">
      <alignment wrapText="1"/>
    </xf>
    <xf numFmtId="0" fontId="0" fillId="0" borderId="0" xfId="0" applyFill="1" applyAlignment="1">
      <alignment horizontal="center"/>
    </xf>
    <xf numFmtId="14" fontId="0" fillId="0" borderId="0" xfId="0" applyNumberFormat="1" applyFill="1"/>
    <xf numFmtId="1" fontId="0" fillId="0" borderId="0" xfId="0" applyNumberFormat="1" applyFill="1" applyAlignment="1">
      <alignment horizontal="center"/>
    </xf>
    <xf numFmtId="14" fontId="0" fillId="0" borderId="0" xfId="0" applyNumberFormat="1" applyFill="1" applyAlignment="1">
      <alignment horizontal="center"/>
    </xf>
    <xf numFmtId="9" fontId="0" fillId="0" borderId="0" xfId="1" applyFont="1" applyFill="1"/>
    <xf numFmtId="0" fontId="0" fillId="0" borderId="0" xfId="0" applyFill="1"/>
    <xf numFmtId="4" fontId="10" fillId="0" borderId="0" xfId="0" applyNumberFormat="1" applyFont="1" applyFill="1"/>
    <xf numFmtId="10" fontId="0" fillId="0" borderId="0" xfId="1" applyNumberFormat="1" applyFont="1" applyFill="1"/>
    <xf numFmtId="167" fontId="0" fillId="0" borderId="0" xfId="1" applyNumberFormat="1" applyFont="1" applyFill="1"/>
    <xf numFmtId="3" fontId="0" fillId="0" borderId="0" xfId="0" applyNumberFormat="1" applyFill="1"/>
    <xf numFmtId="10" fontId="0" fillId="0" borderId="0" xfId="1" applyNumberFormat="1" applyFont="1" applyFill="1" applyAlignment="1">
      <alignment horizontal="center"/>
    </xf>
    <xf numFmtId="3" fontId="0" fillId="0" borderId="0" xfId="0" applyNumberFormat="1" applyFill="1" applyAlignment="1">
      <alignment horizontal="center"/>
    </xf>
    <xf numFmtId="10" fontId="0" fillId="0" borderId="0" xfId="0" applyNumberFormat="1" applyFill="1" applyAlignment="1">
      <alignment horizontal="center"/>
    </xf>
    <xf numFmtId="171" fontId="0" fillId="0" borderId="0" xfId="4" applyNumberFormat="1" applyFont="1" applyFill="1"/>
    <xf numFmtId="4" fontId="0" fillId="0" borderId="0" xfId="0" applyNumberFormat="1" applyFill="1"/>
    <xf numFmtId="4" fontId="0" fillId="0" borderId="0" xfId="0" applyNumberFormat="1" applyFill="1" applyAlignment="1">
      <alignment wrapText="1"/>
    </xf>
    <xf numFmtId="3" fontId="10" fillId="0" borderId="0" xfId="0" applyNumberFormat="1" applyFont="1" applyFill="1"/>
    <xf numFmtId="0" fontId="6" fillId="0" borderId="4" xfId="0" applyFont="1" applyFill="1" applyBorder="1" applyAlignment="1">
      <alignment horizontal="center" vertical="center" wrapText="1"/>
    </xf>
  </cellXfs>
  <cellStyles count="34">
    <cellStyle name="Comma 16" xfId="30" xr:uid="{C6254AE3-59F1-4EA2-8BFF-B24653D1E3BE}"/>
    <cellStyle name="Comma 2" xfId="7" xr:uid="{FB770D5B-EB8D-4C47-96BC-F5588B4AE392}"/>
    <cellStyle name="Comma 2 2" xfId="14" xr:uid="{7EDBE618-3022-4F44-80A5-9B2B1B0A0603}"/>
    <cellStyle name="Comma 2 3" xfId="27" xr:uid="{66F0D9BB-850F-4E8B-9419-466EBF3AC990}"/>
    <cellStyle name="Comma 2 3 3 2 3" xfId="10" xr:uid="{E3E3C7EC-666E-4D48-8866-A841A825DC6D}"/>
    <cellStyle name="Comma 3" xfId="17" xr:uid="{98734AC4-9EED-4E16-97F4-4D7A29FB775D}"/>
    <cellStyle name="Comma 4" xfId="20" xr:uid="{8FD3DCB6-F672-49F4-AF44-D7C23AB8E0C3}"/>
    <cellStyle name="Millares" xfId="4" builtinId="3"/>
    <cellStyle name="Millares 2" xfId="28" xr:uid="{CE2920F5-66FC-4D9E-A89C-3005BC7161D9}"/>
    <cellStyle name="Millares 3" xfId="31" xr:uid="{626B454E-3921-4F7A-841F-0376C60EE1CA}"/>
    <cellStyle name="Normal" xfId="0" builtinId="0"/>
    <cellStyle name="Normal 2" xfId="6" xr:uid="{DCDF95ED-5FCA-4095-9711-3A2617CE4724}"/>
    <cellStyle name="Normal 2 2" xfId="2" xr:uid="{A2717C66-D144-4168-964B-754655C83FF6}"/>
    <cellStyle name="Normal 2 2 2" xfId="23" xr:uid="{8C0CAFE6-D3FB-4C9B-A548-75CDF823109E}"/>
    <cellStyle name="Normal 2 2 3" xfId="25" xr:uid="{4CE14AFC-DB95-429E-B513-B3C737D2266A}"/>
    <cellStyle name="Normal 2 3" xfId="18" xr:uid="{4B9B3529-93C7-4FA6-8E0E-7EC6E95D6A5A}"/>
    <cellStyle name="Normal 27" xfId="22" xr:uid="{79D1B935-B464-422F-AA76-1D5327E79C14}"/>
    <cellStyle name="Normal 3" xfId="5" xr:uid="{C0D0D7B7-DF12-4555-9D72-E27CDB6E3037}"/>
    <cellStyle name="Normal 3 2" xfId="13" xr:uid="{906A9002-DA69-422E-B9C8-1A6629E3FCE4}"/>
    <cellStyle name="Normal 4" xfId="9" xr:uid="{1A01D908-992B-4EDF-87B1-B0C193500577}"/>
    <cellStyle name="Normal 5" xfId="19" xr:uid="{15D0DF5B-160F-47CB-AA1E-E9896102B9B5}"/>
    <cellStyle name="Normal 6" xfId="33" xr:uid="{BDA4C711-B610-4456-8E73-340137E1E5CE}"/>
    <cellStyle name="Normal_Tableaux présentation 12-2013" xfId="15" xr:uid="{B89CC146-695F-4119-B4B8-C5A540D820BD}"/>
    <cellStyle name="Percent 18" xfId="24" xr:uid="{71433160-90AA-4073-814D-B695C18EB0A9}"/>
    <cellStyle name="Percent 2" xfId="3" xr:uid="{D4984572-E746-456C-861E-E0228EE79306}"/>
    <cellStyle name="Percent 2 2" xfId="32" xr:uid="{AEE05415-759B-471D-836D-6B8CA91BF6CE}"/>
    <cellStyle name="Percent 2 2 2 2 2" xfId="11" xr:uid="{C257CBE5-5DDF-491B-AB82-8EB2CD5B5AAA}"/>
    <cellStyle name="Percent 2 3" xfId="26" xr:uid="{40BB314E-5CBD-4E03-9F60-90F4887D1071}"/>
    <cellStyle name="Percent 3" xfId="8" xr:uid="{E815EE9A-BE9C-4AA4-ACD4-2F30ED1948D0}"/>
    <cellStyle name="Percent 4" xfId="12" xr:uid="{64150844-421C-4851-9046-FD787D976E81}"/>
    <cellStyle name="Percent 5" xfId="21" xr:uid="{932EE4F2-DAF8-4862-B41C-383B53077F33}"/>
    <cellStyle name="Porcentaje" xfId="1" builtinId="5"/>
    <cellStyle name="Porcentaje 2" xfId="29" xr:uid="{24D199F4-7909-45A1-96B3-850A15026042}"/>
    <cellStyle name="Pourcentage 2" xfId="16" xr:uid="{CFBB2044-55F2-4F63-843C-442E84D44546}"/>
  </cellStyles>
  <dxfs count="2">
    <dxf>
      <font>
        <b/>
        <i val="0"/>
      </font>
      <fill>
        <patternFill>
          <bgColor theme="3" tint="0.79998168889431442"/>
        </patternFill>
      </fill>
    </dxf>
    <dxf>
      <font>
        <b/>
        <i val="0"/>
      </font>
      <fill>
        <patternFill>
          <bgColor theme="3" tint="0.79998168889431442"/>
        </patternFill>
      </fill>
    </dxf>
  </dxfs>
  <tableStyles count="0" defaultTableStyle="TableStyleMedium2" defaultPivotStyle="PivotStyleLight16"/>
  <colors>
    <mruColors>
      <color rgb="FF0000FF"/>
      <color rgb="FF0066FF"/>
      <color rgb="FFE60028"/>
      <color rgb="FFFFEFF1"/>
      <color rgb="FFFFE5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sheetMetadata" Target="metadata.xml"/>
  <Relationship Id="rId11" Type="http://schemas.openxmlformats.org/officeDocument/2006/relationships/calcChain" Target="calcChain.xml"/>
  <Relationship Id="rId12" Type="http://schemas.openxmlformats.org/officeDocument/2006/relationships/customXml" Target="../customXml/item1.xml"/>
  <Relationship Id="rId13" Type="http://schemas.openxmlformats.org/officeDocument/2006/relationships/customXml" Target="../customXml/item2.xml"/>
  <Relationship Id="rId14" Type="http://schemas.openxmlformats.org/officeDocument/2006/relationships/customXml" Target="../customXml/item3.xml"/>
  <Relationship Id="rId15" Type="http://schemas.openxmlformats.org/officeDocument/2006/relationships/customXml" Target="../customXml/item4.xml"/>
  <Relationship Id="rId16" Type="http://schemas.openxmlformats.org/officeDocument/2006/relationships/customXml" Target="../customXml/item5.xml"/>
  <Relationship Id="rId17" Type="http://schemas.openxmlformats.org/officeDocument/2006/relationships/customXml" Target="../customXml/item6.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tyles" Target="styles.xml"/>
  <Relationship Id="rId9"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5</xdr:col>
      <xdr:colOff>94161</xdr:colOff>
      <xdr:row>2</xdr:row>
      <xdr:rowOff>166725</xdr:rowOff>
    </xdr:to>
    <xdr:pic>
      <xdr:nvPicPr>
        <xdr:cNvPr id="2" name="Picture 1" descr="Z:\CAOE-LOC-DTP-UKD\_DTP Bureau\Main Administration\Logos\SG logos\zzz NEW SG LOGOS 2015\PPTX\SG CIB\SOCTSCIB104_13_PPTX OnScreen Landscape.emf">
          <a:extLst>
            <a:ext uri="{FF2B5EF4-FFF2-40B4-BE49-F238E27FC236}">
              <a16:creationId xmlns:a16="http://schemas.microsoft.com/office/drawing/2014/main" id="{1556D82E-741A-4848-9134-E6C4A65481C0}"/>
            </a:ext>
          </a:extLst>
        </xdr:cNvPr>
        <xdr:cNvPicPr/>
      </xdr:nvPicPr>
      <xdr:blipFill>
        <a:blip xmlns:r="http://schemas.openxmlformats.org/officeDocument/2006/relationships" r:embed="rId1" cstate="print"/>
        <a:srcRect r="70290"/>
        <a:stretch>
          <a:fillRect/>
        </a:stretch>
      </xdr:blipFill>
      <xdr:spPr bwMode="auto">
        <a:xfrm>
          <a:off x="733425" y="238125"/>
          <a:ext cx="2408736" cy="309600"/>
        </a:xfrm>
        <a:prstGeom prst="rect">
          <a:avLst/>
        </a:prstGeom>
        <a:noFill/>
        <a:ln w="9525">
          <a:noFill/>
          <a:miter lim="800000"/>
          <a:headEnd/>
          <a:tailEnd/>
        </a:ln>
      </xdr:spPr>
    </xdr:pic>
    <xdr:clientData/>
  </xdr:twoCellAnchor>
  <xdr:twoCellAnchor>
    <xdr:from>
      <xdr:col>1</xdr:col>
      <xdr:colOff>9525</xdr:colOff>
      <xdr:row>6</xdr:row>
      <xdr:rowOff>28574</xdr:rowOff>
    </xdr:from>
    <xdr:to>
      <xdr:col>18</xdr:col>
      <xdr:colOff>0</xdr:colOff>
      <xdr:row>32</xdr:row>
      <xdr:rowOff>180975</xdr:rowOff>
    </xdr:to>
    <xdr:sp macro="" textlink="">
      <xdr:nvSpPr>
        <xdr:cNvPr id="3" name="TextBox 2">
          <a:extLst>
            <a:ext uri="{FF2B5EF4-FFF2-40B4-BE49-F238E27FC236}">
              <a16:creationId xmlns:a16="http://schemas.microsoft.com/office/drawing/2014/main" id="{7E09EDC7-7CDE-4EA1-AB24-19D2C01D39AB}"/>
            </a:ext>
          </a:extLst>
        </xdr:cNvPr>
        <xdr:cNvSpPr txBox="1"/>
      </xdr:nvSpPr>
      <xdr:spPr>
        <a:xfrm>
          <a:off x="542925" y="1171574"/>
          <a:ext cx="9058275" cy="5105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This model is provided to Caixabank and is subject to the disclaimer included in this document .</a:t>
          </a:r>
        </a:p>
        <a:p>
          <a:r>
            <a:rPr lang="en-GB" sz="1100">
              <a:solidFill>
                <a:schemeClr val="dk1"/>
              </a:solidFill>
              <a:latin typeface="+mn-lt"/>
              <a:ea typeface="+mn-ea"/>
              <a:cs typeface="+mn-cs"/>
            </a:rPr>
            <a:t>Any prices or levels contained herein are preliminary and indicative only and do not represent bids or offers. </a:t>
          </a:r>
          <a:r>
            <a:rPr lang="en-US" sz="1100">
              <a:solidFill>
                <a:schemeClr val="dk1"/>
              </a:solidFill>
              <a:latin typeface="+mn-lt"/>
              <a:ea typeface="+mn-ea"/>
              <a:cs typeface="+mn-cs"/>
            </a:rPr>
            <a:t>In addition, you have and shall accrue no rights in any intellectual property in or to the model or the underlying computer program.</a:t>
          </a:r>
        </a:p>
        <a:p>
          <a:r>
            <a:rPr lang="en-US" sz="1100">
              <a:solidFill>
                <a:schemeClr val="dk1"/>
              </a:solidFill>
              <a:latin typeface="+mn-lt"/>
              <a:ea typeface="+mn-ea"/>
              <a:cs typeface="+mn-cs"/>
            </a:rPr>
            <a:t>The model is based on a certain predetermined set of assumptions and methodologies. The results from or generated by the model (the “Results”) are dependent on your correct use of the model and your inputting of accurate information within the model.</a:t>
          </a:r>
        </a:p>
        <a:p>
          <a:r>
            <a:rPr lang="en-US" sz="1100">
              <a:solidFill>
                <a:schemeClr val="dk1"/>
              </a:solidFill>
              <a:latin typeface="+mn-lt"/>
              <a:ea typeface="+mn-ea"/>
              <a:cs typeface="+mn-cs"/>
            </a:rPr>
            <a:t>The model has not been developed for or tested for use in every possible combination or configuration or information technology or operating environment and is not necessarily free from errors and defects (whether substantial or otherwise and whether due to human error or mechanical error). It is your sole responsibility to satisfy yourself prior to using the model that the model will meet those purposes and requirements. The model is provided “as is” without warranty of any kind, and Societe Generale accepts no liability in respect of your use of the model. Societe Generale makes no representation or warranty, express or implied, to you or any other person or entity as to the accuracy, results, timeliness or completeness for any particular purpose with respect to the model.</a:t>
          </a:r>
        </a:p>
        <a:p>
          <a:r>
            <a:rPr lang="en-US" sz="1100">
              <a:solidFill>
                <a:schemeClr val="dk1"/>
              </a:solidFill>
              <a:latin typeface="+mn-lt"/>
              <a:ea typeface="+mn-ea"/>
              <a:cs typeface="+mn-cs"/>
            </a:rPr>
            <a:t>Societe Generale is not acting as a financial advisor in providing the model and the Results are not a recommendation to buy, hold or sell, any securities or asset or to enter into any transaction. Neither Societe Generale nor you intend to create a fiduciary relationship between Societe Generale and you.</a:t>
          </a:r>
        </a:p>
        <a:p>
          <a:r>
            <a:rPr lang="en-US" sz="1100">
              <a:solidFill>
                <a:schemeClr val="dk1"/>
              </a:solidFill>
              <a:latin typeface="+mn-lt"/>
              <a:ea typeface="+mn-ea"/>
              <a:cs typeface="+mn-cs"/>
            </a:rPr>
            <a:t> </a:t>
          </a:r>
        </a:p>
        <a:p>
          <a:r>
            <a:rPr lang="en-US" sz="1100">
              <a:solidFill>
                <a:schemeClr val="dk1"/>
              </a:solidFill>
              <a:latin typeface="+mn-lt"/>
              <a:ea typeface="+mn-ea"/>
              <a:cs typeface="+mn-cs"/>
            </a:rPr>
            <a:t>The model may contain statements that are not purely historical in nature, but are “forward looking statements”. These may include, among other things, projections, forecasts, estimates of income, estimates of financing, yield, return, future performance targets, expected payment dates, sample or pro forma portfolio structures or portfolio composition, scenario analysis. These forward looking statements may be based upon certain assumptions. Actual events are difficult to predict and are beyond Societe Generale’s control. Actual events may differ from those assumed. All forward looking statements included are based on information available on the date the model is sent to you. Societe Generale does not assume any duty to update any forward looking statement. Some important factor could cause actual results to differ materially from those is any forward looking statements including the actual composition of the portfolio, prepayment rates, loss ratios and delinquency ratios.  Accordingly, there can be no assurance that any forward looking statements will materialize or that actual returns or results will not be materially lower than those presented.        </a:t>
          </a:r>
        </a:p>
        <a:p>
          <a:r>
            <a:rPr lang="en-US" sz="1100">
              <a:solidFill>
                <a:schemeClr val="dk1"/>
              </a:solidFill>
              <a:latin typeface="+mn-lt"/>
              <a:ea typeface="+mn-ea"/>
              <a:cs typeface="+mn-cs"/>
            </a:rPr>
            <a:t> </a:t>
          </a:r>
        </a:p>
        <a:p>
          <a:r>
            <a:rPr lang="en-US" sz="1100">
              <a:solidFill>
                <a:schemeClr val="dk1"/>
              </a:solidFill>
              <a:latin typeface="+mn-lt"/>
              <a:ea typeface="+mn-ea"/>
              <a:cs typeface="+mn-cs"/>
            </a:rPr>
            <a:t>This model herein is confidential and may not be published, reproduced, redistributed, disclosed or passed on (in whole or in part) to any other person and may not be used for any other purpose, without the prior written consent of Societe Generale.</a:t>
          </a:r>
        </a:p>
        <a:p>
          <a:r>
            <a:rPr lang="en-US" sz="1100">
              <a:solidFill>
                <a:schemeClr val="dk1"/>
              </a:solidFill>
              <a:latin typeface="+mn-lt"/>
              <a:ea typeface="+mn-ea"/>
              <a:cs typeface="+mn-cs"/>
            </a:rPr>
            <a:t>Société Générale is authorized and regulated by the </a:t>
          </a:r>
          <a:r>
            <a:rPr lang="en-US" sz="1100" i="1">
              <a:solidFill>
                <a:schemeClr val="dk1"/>
              </a:solidFill>
              <a:latin typeface="+mn-lt"/>
              <a:ea typeface="+mn-ea"/>
              <a:cs typeface="+mn-cs"/>
            </a:rPr>
            <a:t>Autorité de Contrôle Prudentiel et de Résolution</a:t>
          </a:r>
          <a:r>
            <a:rPr lang="en-US" sz="1100">
              <a:solidFill>
                <a:schemeClr val="dk1"/>
              </a:solidFill>
              <a:latin typeface="+mn-lt"/>
              <a:ea typeface="+mn-ea"/>
              <a:cs typeface="+mn-cs"/>
            </a:rPr>
            <a:t> and, in the United Kingdom, by the Prudential Regulation Authority and subject to limited regulation by the Financial Conduct Authority and Prudential Regulation Authority.</a:t>
          </a:r>
        </a:p>
        <a:p>
          <a:r>
            <a:rPr lang="en-US" sz="1100">
              <a:solidFill>
                <a:schemeClr val="dk1"/>
              </a:solidFill>
              <a:latin typeface="+mn-lt"/>
              <a:ea typeface="+mn-ea"/>
              <a:cs typeface="+mn-cs"/>
            </a:rPr>
            <a:t>Your receipt and use of this material constitutes notice and acceptance of the foregoing. </a:t>
          </a:r>
        </a:p>
        <a:p>
          <a:endParaRPr lang="en-US" sz="1100"/>
        </a:p>
      </xdr:txBody>
    </xdr:sp>
    <xdr:clientData/>
  </xdr:twoCellAnchor>
</xdr:wsDr>
</file>

<file path=xl/theme/theme1.xml><?xml version="1.0" encoding="utf-8"?>
<a:theme xmlns:a="http://schemas.openxmlformats.org/drawingml/2006/main" name="ThemeSG_2019">
  <a:themeElements>
    <a:clrScheme name="SG Theme Color 2018">
      <a:dk1>
        <a:srgbClr val="010101"/>
      </a:dk1>
      <a:lt1>
        <a:sysClr val="window" lastClr="FFFFFF"/>
      </a:lt1>
      <a:dk2>
        <a:srgbClr val="E55F50"/>
      </a:dk2>
      <a:lt2>
        <a:srgbClr val="E9041E"/>
      </a:lt2>
      <a:accent1>
        <a:srgbClr val="610F15"/>
      </a:accent1>
      <a:accent2>
        <a:srgbClr val="581D39"/>
      </a:accent2>
      <a:accent3>
        <a:srgbClr val="303A3C"/>
      </a:accent3>
      <a:accent4>
        <a:srgbClr val="292D3F"/>
      </a:accent4>
      <a:accent5>
        <a:srgbClr val="4D385E"/>
      </a:accent5>
      <a:accent6>
        <a:srgbClr val="EB2D90"/>
      </a:accent6>
      <a:hlink>
        <a:srgbClr val="E9041E"/>
      </a:hlink>
      <a:folHlink>
        <a:srgbClr val="E9041E"/>
      </a:folHlink>
    </a:clrScheme>
    <a:fontScheme name="SG Group 2018 Theme">
      <a:majorFont>
        <a:latin typeface="Montserrat ExtraBold"/>
        <a:ea typeface=""/>
        <a:cs typeface=""/>
      </a:majorFont>
      <a:minorFont>
        <a:latin typeface="Source Sans Pr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wrap="square" lIns="0" tIns="0" rIns="0" bIns="0">
        <a:spAutoFit/>
      </a:bodyPr>
      <a:lstStyle>
        <a:defPPr>
          <a:spcBef>
            <a:spcPts val="1200"/>
          </a:spcBef>
          <a:defRPr sz="1200" dirty="0">
            <a:ea typeface="Source Sans Pro" pitchFamily="34" charset="0"/>
          </a:defRPr>
        </a:defPPr>
      </a:lstStyle>
    </a:spDef>
    <a:lnDef>
      <a:spPr>
        <a:ln w="635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36000" tIns="36000" rIns="36000" bIns="36000" rtlCol="0">
        <a:spAutoFit/>
      </a:bodyPr>
      <a:lstStyle>
        <a:defPPr>
          <a:defRPr sz="900" dirty="0" err="1" smtClean="0">
            <a:latin typeface="Arial" pitchFamily="34" charset="0"/>
            <a:cs typeface="Arial" pitchFamily="34" charset="0"/>
          </a:defRPr>
        </a:defPPr>
      </a:lstStyle>
    </a:txDef>
  </a:objectDefaults>
  <a:extraClrSchemeLst/>
  <a:extLst>
    <a:ext uri="{05A4C25C-085E-4340-85A3-A5531E510DB2}">
      <thm15:themeFamily xmlns:thm15="http://schemas.microsoft.com/office/thememl/2012/main" name="ThemeSG_2019" id="{643333E1-4588-49E0-9B8A-0552CEA40B71}" vid="{56D02333-7BB7-4695-BC98-A6A88A160797}"/>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1765C-FF43-4647-9C52-166DDBA692F0}">
  <sheetPr codeName="Sheet2"/>
  <dimension ref="B4:R5"/>
  <sheetViews>
    <sheetView showGridLines="0" tabSelected="1" workbookViewId="0"/>
  </sheetViews>
  <sheetFormatPr baseColWidth="10" defaultColWidth="9.33203125" defaultRowHeight="15" x14ac:dyDescent="0.25"/>
  <cols>
    <col min="1" max="16384" width="9.33203125" style="34"/>
  </cols>
  <sheetData>
    <row r="4" spans="2:18" x14ac:dyDescent="0.25">
      <c r="J4" s="70"/>
    </row>
    <row r="5" spans="2:18" x14ac:dyDescent="0.25">
      <c r="B5" s="32" t="s">
        <v>20</v>
      </c>
      <c r="C5" s="33"/>
      <c r="D5" s="33"/>
      <c r="E5" s="33"/>
      <c r="F5" s="33"/>
      <c r="G5" s="33"/>
      <c r="H5" s="33"/>
      <c r="I5" s="33"/>
      <c r="J5" s="33"/>
      <c r="K5" s="33"/>
      <c r="L5" s="33"/>
      <c r="M5" s="33"/>
      <c r="N5" s="33"/>
      <c r="O5" s="33"/>
      <c r="P5" s="33"/>
      <c r="Q5" s="33"/>
      <c r="R5" s="33"/>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5468B-9CAD-48FD-8D3C-D1E5D5AEC3F1}">
  <sheetPr codeName="Hoja1"/>
  <dimension ref="B3:AX38"/>
  <sheetViews>
    <sheetView showGridLines="0" workbookViewId="0">
      <selection activeCell="T4" sqref="T4:T6"/>
    </sheetView>
  </sheetViews>
  <sheetFormatPr baseColWidth="10" defaultColWidth="9" defaultRowHeight="13.5" x14ac:dyDescent="0.25"/>
  <cols>
    <col min="1" max="1" width="3.5" customWidth="1"/>
    <col min="3" max="3" width="14.83203125" bestFit="1" customWidth="1"/>
    <col min="4" max="4" width="21" customWidth="1"/>
    <col min="5" max="5" width="14" bestFit="1" customWidth="1"/>
    <col min="6" max="11" width="16.83203125" customWidth="1"/>
    <col min="12" max="12" width="28.83203125" customWidth="1"/>
    <col min="13" max="13" width="14.83203125" customWidth="1"/>
    <col min="14" max="14" width="11.6640625" bestFit="1" customWidth="1"/>
    <col min="15" max="15" width="26.6640625" customWidth="1"/>
    <col min="16" max="16" width="24.1640625" customWidth="1"/>
    <col min="17" max="17" width="17.83203125" customWidth="1"/>
    <col min="18" max="18" width="13" bestFit="1" customWidth="1"/>
    <col min="19" max="19" width="20.6640625" customWidth="1"/>
    <col min="20" max="20" width="22" customWidth="1"/>
  </cols>
  <sheetData>
    <row r="3" spans="2:50" ht="41.25" thickBot="1" x14ac:dyDescent="0.3">
      <c r="B3" s="71" t="s">
        <v>31</v>
      </c>
      <c r="C3" s="16" t="s">
        <v>39</v>
      </c>
      <c r="D3" s="16" t="s">
        <v>58</v>
      </c>
      <c r="E3" s="16" t="s">
        <v>47</v>
      </c>
      <c r="F3" s="71" t="s">
        <v>48</v>
      </c>
      <c r="G3" s="71" t="s">
        <v>96</v>
      </c>
      <c r="H3" s="71" t="s">
        <v>89</v>
      </c>
      <c r="I3" s="71" t="s">
        <v>90</v>
      </c>
      <c r="J3" s="71" t="s">
        <v>91</v>
      </c>
      <c r="K3" s="71" t="s">
        <v>49</v>
      </c>
      <c r="L3" s="71" t="s">
        <v>50</v>
      </c>
      <c r="M3" s="71" t="s">
        <v>51</v>
      </c>
      <c r="N3" s="16" t="s">
        <v>52</v>
      </c>
      <c r="O3" s="71" t="s">
        <v>53</v>
      </c>
      <c r="P3" s="71" t="s">
        <v>54</v>
      </c>
      <c r="Q3" s="16" t="s">
        <v>55</v>
      </c>
      <c r="R3" s="16" t="s">
        <v>43</v>
      </c>
      <c r="S3" s="71" t="s">
        <v>56</v>
      </c>
      <c r="T3" s="71" t="s">
        <v>62</v>
      </c>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row>
    <row r="4" spans="2:50" x14ac:dyDescent="0.25">
      <c r="C4" s="18">
        <f>CashFlows!C6</f>
        <v>45412</v>
      </c>
      <c r="F4" s="17"/>
      <c r="G4" s="17"/>
      <c r="H4" s="17"/>
      <c r="I4" s="17"/>
      <c r="J4" s="17"/>
      <c r="K4" s="17"/>
      <c r="L4" s="17"/>
      <c r="M4" s="17"/>
      <c r="O4" s="17"/>
      <c r="P4" s="17"/>
      <c r="S4" s="17"/>
      <c r="T4" s="74">
        <v>0</v>
      </c>
    </row>
    <row r="5" spans="2:50" x14ac:dyDescent="0.25">
      <c r="B5" s="72" t="s">
        <v>95</v>
      </c>
      <c r="C5" s="18">
        <f>CashFlows!C7</f>
        <v>45626</v>
      </c>
      <c r="D5" s="18">
        <f>CashFlows!E7</f>
        <v>45661</v>
      </c>
      <c r="E5" s="18">
        <f>CashFlows!F7</f>
        <v>45679</v>
      </c>
      <c r="F5" s="72" t="s">
        <v>29</v>
      </c>
      <c r="G5" s="111">
        <v>2000000000</v>
      </c>
      <c r="H5" s="111">
        <v>1850000000</v>
      </c>
      <c r="I5" s="111">
        <v>140000000</v>
      </c>
      <c r="J5" s="111">
        <v>10000000</v>
      </c>
      <c r="K5" s="73">
        <v>0</v>
      </c>
      <c r="L5" s="73">
        <v>0</v>
      </c>
      <c r="M5" s="73">
        <v>0</v>
      </c>
      <c r="N5" s="30">
        <f>SUM(K5:M5)</f>
        <v>0</v>
      </c>
      <c r="O5" s="73">
        <v>0</v>
      </c>
      <c r="P5" s="73">
        <v>0</v>
      </c>
      <c r="Q5" s="30">
        <f>O5+P5</f>
        <v>0</v>
      </c>
      <c r="R5" s="30">
        <f>N5-Q5</f>
        <v>0</v>
      </c>
      <c r="S5" s="73">
        <v>0</v>
      </c>
      <c r="T5" s="125">
        <v>1.2189288334999999E-2</v>
      </c>
    </row>
    <row r="6" spans="2:50" x14ac:dyDescent="0.25">
      <c r="B6" s="72" t="s">
        <v>95</v>
      </c>
      <c r="C6" s="18">
        <f>CashFlows!C8</f>
        <v>45716</v>
      </c>
      <c r="D6" s="18">
        <f>CashFlows!E8</f>
        <v>45751</v>
      </c>
      <c r="E6" s="18">
        <f ca="1">CashFlows!F8</f>
        <v>45771</v>
      </c>
      <c r="F6" s="72" t="s">
        <v>29</v>
      </c>
      <c r="G6" s="111">
        <v>2000000000</v>
      </c>
      <c r="H6" s="111">
        <v>1850000000</v>
      </c>
      <c r="I6" s="111">
        <v>140000000</v>
      </c>
      <c r="J6" s="111">
        <v>10000000</v>
      </c>
      <c r="K6" s="73">
        <v>0</v>
      </c>
      <c r="L6" s="73">
        <v>0</v>
      </c>
      <c r="M6" s="73">
        <v>0</v>
      </c>
      <c r="N6" s="30">
        <f t="shared" ref="N6:N38" si="0">SUM(K6:M6)</f>
        <v>0</v>
      </c>
      <c r="O6" s="73">
        <v>0</v>
      </c>
      <c r="P6" s="73">
        <v>0</v>
      </c>
      <c r="Q6" s="30">
        <f t="shared" ref="Q6:Q38" si="1">O6+P6</f>
        <v>0</v>
      </c>
      <c r="R6" s="30">
        <f t="shared" ref="R6:R38" si="2">N6-Q6</f>
        <v>0</v>
      </c>
      <c r="S6" s="73">
        <v>0</v>
      </c>
      <c r="T6" s="125">
        <v>1.4800000000000001E-2</v>
      </c>
    </row>
    <row r="7" spans="2:50" x14ac:dyDescent="0.25">
      <c r="B7" s="72" t="s">
        <v>29</v>
      </c>
      <c r="C7" s="18">
        <f>CashFlows!C9</f>
        <v>45808</v>
      </c>
      <c r="D7" s="18">
        <f>CashFlows!E9</f>
        <v>45843</v>
      </c>
      <c r="E7" s="18">
        <f ca="1">CashFlows!F9</f>
        <v>45860</v>
      </c>
      <c r="F7" s="72" t="s">
        <v>29</v>
      </c>
      <c r="G7" s="111"/>
      <c r="H7" s="111"/>
      <c r="I7" s="111"/>
      <c r="J7" s="111"/>
      <c r="K7" s="73"/>
      <c r="L7" s="73"/>
      <c r="M7" s="73"/>
      <c r="N7" s="30">
        <f t="shared" si="0"/>
        <v>0</v>
      </c>
      <c r="O7" s="73"/>
      <c r="P7" s="73"/>
      <c r="Q7" s="30">
        <f t="shared" si="1"/>
        <v>0</v>
      </c>
      <c r="R7" s="30">
        <f t="shared" si="2"/>
        <v>0</v>
      </c>
      <c r="S7" s="73"/>
      <c r="T7" s="74">
        <v>0</v>
      </c>
    </row>
    <row r="8" spans="2:50" x14ac:dyDescent="0.25">
      <c r="B8" s="72" t="s">
        <v>29</v>
      </c>
      <c r="C8" s="18">
        <f>CashFlows!C10</f>
        <v>45900</v>
      </c>
      <c r="D8" s="18">
        <f>CashFlows!E10</f>
        <v>45935</v>
      </c>
      <c r="E8" s="18">
        <f ca="1">CashFlows!F10</f>
        <v>45951</v>
      </c>
      <c r="F8" s="72" t="s">
        <v>29</v>
      </c>
      <c r="G8" s="111"/>
      <c r="H8" s="111"/>
      <c r="I8" s="111"/>
      <c r="J8" s="111"/>
      <c r="K8" s="73"/>
      <c r="L8" s="73"/>
      <c r="M8" s="73"/>
      <c r="N8" s="30">
        <f t="shared" si="0"/>
        <v>0</v>
      </c>
      <c r="O8" s="73"/>
      <c r="P8" s="73"/>
      <c r="Q8" s="30">
        <f t="shared" si="1"/>
        <v>0</v>
      </c>
      <c r="R8" s="30">
        <f t="shared" si="2"/>
        <v>0</v>
      </c>
      <c r="S8" s="73"/>
      <c r="T8" s="74">
        <v>0</v>
      </c>
    </row>
    <row r="9" spans="2:50" x14ac:dyDescent="0.25">
      <c r="B9" s="72" t="s">
        <v>29</v>
      </c>
      <c r="C9" s="18">
        <f>CashFlows!C11</f>
        <v>45991</v>
      </c>
      <c r="D9" s="18">
        <f>CashFlows!E11</f>
        <v>46026</v>
      </c>
      <c r="E9" s="18">
        <f ca="1">CashFlows!F11</f>
        <v>46043</v>
      </c>
      <c r="F9" s="72" t="s">
        <v>29</v>
      </c>
      <c r="G9" s="111"/>
      <c r="H9" s="111"/>
      <c r="I9" s="111"/>
      <c r="J9" s="111"/>
      <c r="K9" s="73"/>
      <c r="L9" s="73"/>
      <c r="M9" s="73"/>
      <c r="N9" s="30">
        <f t="shared" si="0"/>
        <v>0</v>
      </c>
      <c r="O9" s="73"/>
      <c r="P9" s="73"/>
      <c r="Q9" s="30">
        <f t="shared" si="1"/>
        <v>0</v>
      </c>
      <c r="R9" s="30">
        <f t="shared" si="2"/>
        <v>0</v>
      </c>
      <c r="S9" s="73"/>
      <c r="T9" s="74">
        <v>0</v>
      </c>
    </row>
    <row r="10" spans="2:50" x14ac:dyDescent="0.25">
      <c r="B10" s="72" t="s">
        <v>29</v>
      </c>
      <c r="C10" s="18">
        <f>CashFlows!C12</f>
        <v>46081</v>
      </c>
      <c r="D10" s="18">
        <f>CashFlows!E12</f>
        <v>46116</v>
      </c>
      <c r="E10" s="18">
        <f ca="1">CashFlows!F12</f>
        <v>46134</v>
      </c>
      <c r="F10" s="72" t="s">
        <v>29</v>
      </c>
      <c r="G10" s="111"/>
      <c r="H10" s="111"/>
      <c r="I10" s="111"/>
      <c r="J10" s="111"/>
      <c r="K10" s="73"/>
      <c r="L10" s="73"/>
      <c r="M10" s="73"/>
      <c r="N10" s="30">
        <f t="shared" si="0"/>
        <v>0</v>
      </c>
      <c r="O10" s="73"/>
      <c r="P10" s="73"/>
      <c r="Q10" s="30">
        <f t="shared" si="1"/>
        <v>0</v>
      </c>
      <c r="R10" s="30">
        <f t="shared" si="2"/>
        <v>0</v>
      </c>
      <c r="S10" s="73"/>
      <c r="T10" s="74">
        <v>0</v>
      </c>
    </row>
    <row r="11" spans="2:50" x14ac:dyDescent="0.25">
      <c r="B11" s="72" t="s">
        <v>29</v>
      </c>
      <c r="C11" s="18">
        <f>CashFlows!C13</f>
        <v>46173</v>
      </c>
      <c r="D11" s="18">
        <f>CashFlows!E13</f>
        <v>46208</v>
      </c>
      <c r="E11" s="18">
        <f ca="1">CashFlows!F13</f>
        <v>46224</v>
      </c>
      <c r="F11" s="72" t="s">
        <v>29</v>
      </c>
      <c r="G11" s="111"/>
      <c r="H11" s="111"/>
      <c r="I11" s="111"/>
      <c r="J11" s="111"/>
      <c r="K11" s="73"/>
      <c r="L11" s="73"/>
      <c r="M11" s="73"/>
      <c r="N11" s="30">
        <f t="shared" si="0"/>
        <v>0</v>
      </c>
      <c r="O11" s="73"/>
      <c r="P11" s="73"/>
      <c r="Q11" s="30">
        <f t="shared" si="1"/>
        <v>0</v>
      </c>
      <c r="R11" s="30">
        <f t="shared" si="2"/>
        <v>0</v>
      </c>
      <c r="S11" s="73"/>
      <c r="T11" s="74">
        <v>0</v>
      </c>
    </row>
    <row r="12" spans="2:50" x14ac:dyDescent="0.25">
      <c r="B12" s="72" t="s">
        <v>29</v>
      </c>
      <c r="C12" s="18">
        <f>CashFlows!C14</f>
        <v>46265</v>
      </c>
      <c r="D12" s="18">
        <f>CashFlows!E14</f>
        <v>46300</v>
      </c>
      <c r="E12" s="18">
        <f ca="1">CashFlows!F14</f>
        <v>46316</v>
      </c>
      <c r="F12" s="72" t="s">
        <v>29</v>
      </c>
      <c r="G12" s="111"/>
      <c r="H12" s="111"/>
      <c r="I12" s="111"/>
      <c r="J12" s="111"/>
      <c r="K12" s="73"/>
      <c r="L12" s="73"/>
      <c r="M12" s="73"/>
      <c r="N12" s="30">
        <f t="shared" si="0"/>
        <v>0</v>
      </c>
      <c r="O12" s="73"/>
      <c r="P12" s="73"/>
      <c r="Q12" s="30">
        <f t="shared" si="1"/>
        <v>0</v>
      </c>
      <c r="R12" s="30">
        <f t="shared" si="2"/>
        <v>0</v>
      </c>
      <c r="S12" s="73"/>
      <c r="T12" s="74">
        <v>0</v>
      </c>
    </row>
    <row r="13" spans="2:50" x14ac:dyDescent="0.25">
      <c r="B13" s="72" t="s">
        <v>29</v>
      </c>
      <c r="C13" s="18">
        <f>CashFlows!C15</f>
        <v>46356</v>
      </c>
      <c r="D13" s="18">
        <f>CashFlows!E15</f>
        <v>46391</v>
      </c>
      <c r="E13" s="18">
        <f ca="1">CashFlows!F15</f>
        <v>46407</v>
      </c>
      <c r="F13" s="72" t="s">
        <v>29</v>
      </c>
      <c r="G13" s="111"/>
      <c r="H13" s="111"/>
      <c r="I13" s="111"/>
      <c r="J13" s="111"/>
      <c r="K13" s="73"/>
      <c r="L13" s="73"/>
      <c r="M13" s="73"/>
      <c r="N13" s="30">
        <f t="shared" si="0"/>
        <v>0</v>
      </c>
      <c r="O13" s="73"/>
      <c r="P13" s="73"/>
      <c r="Q13" s="30">
        <f t="shared" si="1"/>
        <v>0</v>
      </c>
      <c r="R13" s="30">
        <f t="shared" si="2"/>
        <v>0</v>
      </c>
      <c r="S13" s="73"/>
      <c r="T13" s="74">
        <v>0</v>
      </c>
    </row>
    <row r="14" spans="2:50" x14ac:dyDescent="0.25">
      <c r="B14" s="72" t="s">
        <v>29</v>
      </c>
      <c r="C14" s="18">
        <f>CashFlows!C16</f>
        <v>46446</v>
      </c>
      <c r="D14" s="18">
        <f>CashFlows!E16</f>
        <v>46481</v>
      </c>
      <c r="E14" s="18">
        <f ca="1">CashFlows!F16</f>
        <v>46497</v>
      </c>
      <c r="F14" s="72" t="s">
        <v>29</v>
      </c>
      <c r="G14" s="111"/>
      <c r="H14" s="111"/>
      <c r="I14" s="111"/>
      <c r="J14" s="111"/>
      <c r="K14" s="73"/>
      <c r="L14" s="73"/>
      <c r="M14" s="73"/>
      <c r="N14" s="30">
        <f t="shared" si="0"/>
        <v>0</v>
      </c>
      <c r="O14" s="73"/>
      <c r="P14" s="73"/>
      <c r="Q14" s="30">
        <f t="shared" si="1"/>
        <v>0</v>
      </c>
      <c r="R14" s="30">
        <f t="shared" si="2"/>
        <v>0</v>
      </c>
      <c r="S14" s="73"/>
      <c r="T14" s="74">
        <v>0</v>
      </c>
    </row>
    <row r="15" spans="2:50" x14ac:dyDescent="0.25">
      <c r="B15" s="72" t="s">
        <v>29</v>
      </c>
      <c r="C15" s="18">
        <f>CashFlows!C17</f>
        <v>46538</v>
      </c>
      <c r="D15" s="18">
        <f>CashFlows!E17</f>
        <v>46573</v>
      </c>
      <c r="E15" s="18">
        <f ca="1">CashFlows!F17</f>
        <v>46588</v>
      </c>
      <c r="F15" s="72" t="s">
        <v>29</v>
      </c>
      <c r="G15" s="111"/>
      <c r="H15" s="111"/>
      <c r="I15" s="111"/>
      <c r="J15" s="111"/>
      <c r="K15" s="73"/>
      <c r="L15" s="73"/>
      <c r="M15" s="73"/>
      <c r="N15" s="30">
        <f t="shared" si="0"/>
        <v>0</v>
      </c>
      <c r="O15" s="73"/>
      <c r="P15" s="73"/>
      <c r="Q15" s="30">
        <f t="shared" si="1"/>
        <v>0</v>
      </c>
      <c r="R15" s="30">
        <f t="shared" si="2"/>
        <v>0</v>
      </c>
      <c r="S15" s="73"/>
      <c r="T15" s="74">
        <v>0</v>
      </c>
    </row>
    <row r="16" spans="2:50" x14ac:dyDescent="0.25">
      <c r="B16" s="72" t="s">
        <v>29</v>
      </c>
      <c r="C16" s="18">
        <f>CashFlows!C18</f>
        <v>46630</v>
      </c>
      <c r="D16" s="18">
        <f>CashFlows!E18</f>
        <v>46665</v>
      </c>
      <c r="E16" s="18">
        <f ca="1">CashFlows!F18</f>
        <v>46681</v>
      </c>
      <c r="F16" s="72" t="s">
        <v>29</v>
      </c>
      <c r="G16" s="111"/>
      <c r="H16" s="111"/>
      <c r="I16" s="111"/>
      <c r="J16" s="111"/>
      <c r="K16" s="73"/>
      <c r="L16" s="73"/>
      <c r="M16" s="73"/>
      <c r="N16" s="30">
        <f t="shared" si="0"/>
        <v>0</v>
      </c>
      <c r="O16" s="73"/>
      <c r="P16" s="73"/>
      <c r="Q16" s="30">
        <f t="shared" si="1"/>
        <v>0</v>
      </c>
      <c r="R16" s="30">
        <f t="shared" si="2"/>
        <v>0</v>
      </c>
      <c r="S16" s="73"/>
      <c r="T16" s="74">
        <v>0</v>
      </c>
    </row>
    <row r="17" spans="2:20" x14ac:dyDescent="0.25">
      <c r="B17" s="72" t="s">
        <v>29</v>
      </c>
      <c r="C17" s="18">
        <f>CashFlows!C19</f>
        <v>46721</v>
      </c>
      <c r="D17" s="18">
        <f>CashFlows!E19</f>
        <v>46756</v>
      </c>
      <c r="E17" s="18">
        <f ca="1">CashFlows!F19</f>
        <v>46772</v>
      </c>
      <c r="F17" s="72" t="s">
        <v>29</v>
      </c>
      <c r="G17" s="111"/>
      <c r="H17" s="111"/>
      <c r="I17" s="111"/>
      <c r="J17" s="111"/>
      <c r="K17" s="73"/>
      <c r="L17" s="73"/>
      <c r="M17" s="73"/>
      <c r="N17" s="30">
        <f t="shared" si="0"/>
        <v>0</v>
      </c>
      <c r="O17" s="73"/>
      <c r="P17" s="73"/>
      <c r="Q17" s="30">
        <f t="shared" si="1"/>
        <v>0</v>
      </c>
      <c r="R17" s="30">
        <f t="shared" si="2"/>
        <v>0</v>
      </c>
      <c r="S17" s="73"/>
      <c r="T17" s="74">
        <v>0</v>
      </c>
    </row>
    <row r="18" spans="2:20" x14ac:dyDescent="0.25">
      <c r="B18" s="72" t="s">
        <v>29</v>
      </c>
      <c r="C18" s="18">
        <f>CashFlows!C20</f>
        <v>46812</v>
      </c>
      <c r="D18" s="18">
        <f>CashFlows!E20</f>
        <v>46847</v>
      </c>
      <c r="E18" s="18">
        <f ca="1">CashFlows!F20</f>
        <v>46867</v>
      </c>
      <c r="F18" s="72" t="s">
        <v>29</v>
      </c>
      <c r="G18" s="111"/>
      <c r="H18" s="111"/>
      <c r="I18" s="111"/>
      <c r="J18" s="111"/>
      <c r="K18" s="73"/>
      <c r="L18" s="73"/>
      <c r="M18" s="73"/>
      <c r="N18" s="30">
        <f t="shared" si="0"/>
        <v>0</v>
      </c>
      <c r="O18" s="73"/>
      <c r="P18" s="73"/>
      <c r="Q18" s="30">
        <f t="shared" si="1"/>
        <v>0</v>
      </c>
      <c r="R18" s="30">
        <f t="shared" si="2"/>
        <v>0</v>
      </c>
      <c r="S18" s="73"/>
      <c r="T18" s="74">
        <v>0</v>
      </c>
    </row>
    <row r="19" spans="2:20" x14ac:dyDescent="0.25">
      <c r="B19" s="72" t="s">
        <v>29</v>
      </c>
      <c r="C19" s="18">
        <f>CashFlows!C21</f>
        <v>46904</v>
      </c>
      <c r="D19" s="18">
        <f>CashFlows!E21</f>
        <v>46939</v>
      </c>
      <c r="E19" s="18">
        <f ca="1">CashFlows!F21</f>
        <v>46954</v>
      </c>
      <c r="F19" s="72" t="s">
        <v>29</v>
      </c>
      <c r="G19" s="111"/>
      <c r="H19" s="111"/>
      <c r="I19" s="111"/>
      <c r="J19" s="111"/>
      <c r="K19" s="73"/>
      <c r="L19" s="73"/>
      <c r="M19" s="73"/>
      <c r="N19" s="30">
        <f t="shared" si="0"/>
        <v>0</v>
      </c>
      <c r="O19" s="73"/>
      <c r="P19" s="73"/>
      <c r="Q19" s="30">
        <f t="shared" si="1"/>
        <v>0</v>
      </c>
      <c r="R19" s="30">
        <f t="shared" si="2"/>
        <v>0</v>
      </c>
      <c r="S19" s="73"/>
      <c r="T19" s="74">
        <v>0</v>
      </c>
    </row>
    <row r="20" spans="2:20" x14ac:dyDescent="0.25">
      <c r="B20" s="72" t="s">
        <v>29</v>
      </c>
      <c r="C20" s="18">
        <f>CashFlows!C22</f>
        <v>46996</v>
      </c>
      <c r="D20" s="18">
        <f>CashFlows!E22</f>
        <v>47031</v>
      </c>
      <c r="E20" s="18">
        <f ca="1">CashFlows!F22</f>
        <v>47049</v>
      </c>
      <c r="F20" s="72" t="s">
        <v>29</v>
      </c>
      <c r="G20" s="111"/>
      <c r="H20" s="111"/>
      <c r="I20" s="111"/>
      <c r="J20" s="111"/>
      <c r="K20" s="73"/>
      <c r="L20" s="73"/>
      <c r="M20" s="73"/>
      <c r="N20" s="30">
        <f t="shared" si="0"/>
        <v>0</v>
      </c>
      <c r="O20" s="73"/>
      <c r="P20" s="73"/>
      <c r="Q20" s="30">
        <f t="shared" si="1"/>
        <v>0</v>
      </c>
      <c r="R20" s="30">
        <f t="shared" si="2"/>
        <v>0</v>
      </c>
      <c r="S20" s="73"/>
      <c r="T20" s="74">
        <v>0</v>
      </c>
    </row>
    <row r="21" spans="2:20" x14ac:dyDescent="0.25">
      <c r="B21" s="72" t="s">
        <v>29</v>
      </c>
      <c r="C21" s="18">
        <f>CashFlows!C23</f>
        <v>47087</v>
      </c>
      <c r="D21" s="18">
        <f>CashFlows!E23</f>
        <v>47122</v>
      </c>
      <c r="E21" s="18">
        <f ca="1">CashFlows!F23</f>
        <v>47139</v>
      </c>
      <c r="F21" s="72" t="s">
        <v>29</v>
      </c>
      <c r="G21" s="111"/>
      <c r="H21" s="111"/>
      <c r="I21" s="111"/>
      <c r="J21" s="111"/>
      <c r="K21" s="73"/>
      <c r="L21" s="73"/>
      <c r="M21" s="73"/>
      <c r="N21" s="30">
        <f t="shared" si="0"/>
        <v>0</v>
      </c>
      <c r="O21" s="73"/>
      <c r="P21" s="73"/>
      <c r="Q21" s="30">
        <f t="shared" si="1"/>
        <v>0</v>
      </c>
      <c r="R21" s="30">
        <f t="shared" si="2"/>
        <v>0</v>
      </c>
      <c r="S21" s="73"/>
      <c r="T21" s="74">
        <v>0</v>
      </c>
    </row>
    <row r="22" spans="2:20" x14ac:dyDescent="0.25">
      <c r="B22" s="72" t="s">
        <v>29</v>
      </c>
      <c r="C22" s="18">
        <f>CashFlows!C24</f>
        <v>47177</v>
      </c>
      <c r="D22" s="18">
        <f>CashFlows!E24</f>
        <v>47212</v>
      </c>
      <c r="E22" s="18">
        <f ca="1">CashFlows!F24</f>
        <v>47227</v>
      </c>
      <c r="F22" s="72" t="s">
        <v>29</v>
      </c>
      <c r="G22" s="111"/>
      <c r="H22" s="111"/>
      <c r="I22" s="111"/>
      <c r="J22" s="111"/>
      <c r="K22" s="73"/>
      <c r="L22" s="73"/>
      <c r="M22" s="73"/>
      <c r="N22" s="30">
        <f t="shared" si="0"/>
        <v>0</v>
      </c>
      <c r="O22" s="73"/>
      <c r="P22" s="73"/>
      <c r="Q22" s="30">
        <f t="shared" si="1"/>
        <v>0</v>
      </c>
      <c r="R22" s="30">
        <f t="shared" si="2"/>
        <v>0</v>
      </c>
      <c r="S22" s="73"/>
      <c r="T22" s="74">
        <v>0</v>
      </c>
    </row>
    <row r="23" spans="2:20" x14ac:dyDescent="0.25">
      <c r="B23" s="72" t="s">
        <v>29</v>
      </c>
      <c r="C23" s="18">
        <f>CashFlows!C25</f>
        <v>47269</v>
      </c>
      <c r="D23" s="18">
        <f>CashFlows!E25</f>
        <v>47304</v>
      </c>
      <c r="E23" s="18">
        <f ca="1">CashFlows!F25</f>
        <v>47350</v>
      </c>
      <c r="F23" s="72" t="s">
        <v>29</v>
      </c>
      <c r="G23" s="111"/>
      <c r="H23" s="111"/>
      <c r="I23" s="111"/>
      <c r="J23" s="111"/>
      <c r="K23" s="73"/>
      <c r="L23" s="73"/>
      <c r="M23" s="73"/>
      <c r="N23" s="30">
        <f t="shared" si="0"/>
        <v>0</v>
      </c>
      <c r="O23" s="73"/>
      <c r="P23" s="73"/>
      <c r="Q23" s="30">
        <f t="shared" si="1"/>
        <v>0</v>
      </c>
      <c r="R23" s="30">
        <f t="shared" si="2"/>
        <v>0</v>
      </c>
      <c r="S23" s="73"/>
      <c r="T23" s="74">
        <v>0</v>
      </c>
    </row>
    <row r="24" spans="2:20" x14ac:dyDescent="0.25">
      <c r="B24" s="72" t="s">
        <v>29</v>
      </c>
      <c r="C24" s="18">
        <f>CashFlows!C26</f>
        <v>47361</v>
      </c>
      <c r="D24" s="18">
        <f>CashFlows!E26</f>
        <v>47396</v>
      </c>
      <c r="E24" s="18">
        <f ca="1">CashFlows!F26</f>
        <v>47443</v>
      </c>
      <c r="F24" s="72" t="s">
        <v>29</v>
      </c>
      <c r="G24" s="111"/>
      <c r="H24" s="111"/>
      <c r="I24" s="111"/>
      <c r="J24" s="111"/>
      <c r="K24" s="73"/>
      <c r="L24" s="73"/>
      <c r="M24" s="73"/>
      <c r="N24" s="30">
        <f t="shared" si="0"/>
        <v>0</v>
      </c>
      <c r="O24" s="73"/>
      <c r="P24" s="73"/>
      <c r="Q24" s="30">
        <f t="shared" si="1"/>
        <v>0</v>
      </c>
      <c r="R24" s="30">
        <f t="shared" si="2"/>
        <v>0</v>
      </c>
      <c r="S24" s="73"/>
      <c r="T24" s="74">
        <v>0</v>
      </c>
    </row>
    <row r="25" spans="2:20" x14ac:dyDescent="0.25">
      <c r="B25" s="72" t="s">
        <v>29</v>
      </c>
      <c r="C25" s="18">
        <f>CashFlows!C27</f>
        <v>47452</v>
      </c>
      <c r="D25" s="18">
        <f>CashFlows!E27</f>
        <v>47487</v>
      </c>
      <c r="E25" s="18">
        <f ca="1">CashFlows!F27</f>
        <v>47529</v>
      </c>
      <c r="F25" s="72" t="s">
        <v>29</v>
      </c>
      <c r="G25" s="111"/>
      <c r="H25" s="111"/>
      <c r="I25" s="111"/>
      <c r="J25" s="111"/>
      <c r="K25" s="73"/>
      <c r="L25" s="73"/>
      <c r="M25" s="73"/>
      <c r="N25" s="30">
        <f t="shared" si="0"/>
        <v>0</v>
      </c>
      <c r="O25" s="73"/>
      <c r="P25" s="73"/>
      <c r="Q25" s="30">
        <f t="shared" si="1"/>
        <v>0</v>
      </c>
      <c r="R25" s="30">
        <f t="shared" si="2"/>
        <v>0</v>
      </c>
      <c r="S25" s="73"/>
      <c r="T25" s="74">
        <v>0</v>
      </c>
    </row>
    <row r="26" spans="2:20" x14ac:dyDescent="0.25">
      <c r="B26" s="72" t="s">
        <v>29</v>
      </c>
      <c r="C26" s="18">
        <f>CashFlows!C28</f>
        <v>47542</v>
      </c>
      <c r="D26" s="18">
        <f>CashFlows!E28</f>
        <v>47577</v>
      </c>
      <c r="E26" s="18">
        <f ca="1">CashFlows!F28</f>
        <v>47631</v>
      </c>
      <c r="F26" s="72" t="s">
        <v>29</v>
      </c>
      <c r="G26" s="111"/>
      <c r="H26" s="111"/>
      <c r="I26" s="111"/>
      <c r="J26" s="111"/>
      <c r="K26" s="73"/>
      <c r="L26" s="73"/>
      <c r="M26" s="73"/>
      <c r="N26" s="30">
        <f t="shared" si="0"/>
        <v>0</v>
      </c>
      <c r="O26" s="73"/>
      <c r="P26" s="73"/>
      <c r="Q26" s="30">
        <f t="shared" si="1"/>
        <v>0</v>
      </c>
      <c r="R26" s="30">
        <f t="shared" si="2"/>
        <v>0</v>
      </c>
      <c r="S26" s="73"/>
      <c r="T26" s="74">
        <v>0</v>
      </c>
    </row>
    <row r="27" spans="2:20" x14ac:dyDescent="0.25">
      <c r="B27" s="72" t="s">
        <v>29</v>
      </c>
      <c r="C27" s="18">
        <f>CashFlows!C29</f>
        <v>47634</v>
      </c>
      <c r="D27" s="18">
        <f>CashFlows!E29</f>
        <v>47669</v>
      </c>
      <c r="E27" s="18">
        <f ca="1">CashFlows!F29</f>
        <v>47715</v>
      </c>
      <c r="F27" s="72" t="s">
        <v>29</v>
      </c>
      <c r="G27" s="111"/>
      <c r="H27" s="111"/>
      <c r="I27" s="111"/>
      <c r="J27" s="111"/>
      <c r="K27" s="73"/>
      <c r="L27" s="73"/>
      <c r="M27" s="73"/>
      <c r="N27" s="30">
        <f t="shared" si="0"/>
        <v>0</v>
      </c>
      <c r="O27" s="73"/>
      <c r="P27" s="73"/>
      <c r="Q27" s="30">
        <f t="shared" si="1"/>
        <v>0</v>
      </c>
      <c r="R27" s="30">
        <f t="shared" si="2"/>
        <v>0</v>
      </c>
      <c r="S27" s="73"/>
      <c r="T27" s="74">
        <v>0</v>
      </c>
    </row>
    <row r="28" spans="2:20" x14ac:dyDescent="0.25">
      <c r="B28" s="72" t="s">
        <v>29</v>
      </c>
      <c r="C28" s="18">
        <f>CashFlows!C30</f>
        <v>47726</v>
      </c>
      <c r="D28" s="18">
        <f>CashFlows!E30</f>
        <v>47761</v>
      </c>
      <c r="E28" s="18">
        <f ca="1">CashFlows!F30</f>
        <v>47806</v>
      </c>
      <c r="F28" s="72" t="s">
        <v>29</v>
      </c>
      <c r="G28" s="111"/>
      <c r="H28" s="111"/>
      <c r="I28" s="111"/>
      <c r="J28" s="111"/>
      <c r="K28" s="73"/>
      <c r="L28" s="73"/>
      <c r="M28" s="73"/>
      <c r="N28" s="30">
        <f t="shared" si="0"/>
        <v>0</v>
      </c>
      <c r="O28" s="73"/>
      <c r="P28" s="73"/>
      <c r="Q28" s="30">
        <f t="shared" si="1"/>
        <v>0</v>
      </c>
      <c r="R28" s="30">
        <f t="shared" si="2"/>
        <v>0</v>
      </c>
      <c r="S28" s="73"/>
      <c r="T28" s="74">
        <v>0</v>
      </c>
    </row>
    <row r="29" spans="2:20" x14ac:dyDescent="0.25">
      <c r="B29" s="72" t="s">
        <v>29</v>
      </c>
      <c r="C29" s="18">
        <f>CashFlows!C31</f>
        <v>47817</v>
      </c>
      <c r="D29" s="18">
        <f>CashFlows!E31</f>
        <v>47852</v>
      </c>
      <c r="E29" s="18">
        <f ca="1">CashFlows!F31</f>
        <v>47897</v>
      </c>
      <c r="F29" s="72" t="s">
        <v>29</v>
      </c>
      <c r="G29" s="111"/>
      <c r="H29" s="111"/>
      <c r="I29" s="111"/>
      <c r="J29" s="111"/>
      <c r="K29" s="73"/>
      <c r="L29" s="73"/>
      <c r="M29" s="73"/>
      <c r="N29" s="30">
        <f t="shared" si="0"/>
        <v>0</v>
      </c>
      <c r="O29" s="73"/>
      <c r="P29" s="73"/>
      <c r="Q29" s="30">
        <f t="shared" si="1"/>
        <v>0</v>
      </c>
      <c r="R29" s="30">
        <f t="shared" si="2"/>
        <v>0</v>
      </c>
      <c r="S29" s="73"/>
      <c r="T29" s="74">
        <v>0</v>
      </c>
    </row>
    <row r="30" spans="2:20" x14ac:dyDescent="0.25">
      <c r="B30" s="72" t="s">
        <v>29</v>
      </c>
      <c r="C30" s="18">
        <f>CashFlows!C32</f>
        <v>47907</v>
      </c>
      <c r="D30" s="18">
        <f>CashFlows!E32</f>
        <v>47942</v>
      </c>
      <c r="E30" s="18">
        <f ca="1">CashFlows!F32</f>
        <v>47996</v>
      </c>
      <c r="F30" s="72" t="s">
        <v>29</v>
      </c>
      <c r="G30" s="111"/>
      <c r="H30" s="111"/>
      <c r="I30" s="111"/>
      <c r="J30" s="111"/>
      <c r="K30" s="73"/>
      <c r="L30" s="73"/>
      <c r="M30" s="73"/>
      <c r="N30" s="30">
        <f t="shared" si="0"/>
        <v>0</v>
      </c>
      <c r="O30" s="73"/>
      <c r="P30" s="73"/>
      <c r="Q30" s="30">
        <f t="shared" si="1"/>
        <v>0</v>
      </c>
      <c r="R30" s="30">
        <f t="shared" si="2"/>
        <v>0</v>
      </c>
      <c r="S30" s="73"/>
      <c r="T30" s="74">
        <v>0</v>
      </c>
    </row>
    <row r="31" spans="2:20" x14ac:dyDescent="0.25">
      <c r="B31" s="72" t="s">
        <v>29</v>
      </c>
      <c r="C31" s="18">
        <f>CashFlows!C33</f>
        <v>47999</v>
      </c>
      <c r="D31" s="18">
        <f>CashFlows!E33</f>
        <v>48034</v>
      </c>
      <c r="E31" s="18">
        <f ca="1">CashFlows!F33</f>
        <v>48080</v>
      </c>
      <c r="F31" s="72" t="s">
        <v>29</v>
      </c>
      <c r="G31" s="111"/>
      <c r="H31" s="111"/>
      <c r="I31" s="111"/>
      <c r="J31" s="111"/>
      <c r="K31" s="73"/>
      <c r="L31" s="73"/>
      <c r="M31" s="73"/>
      <c r="N31" s="30">
        <f t="shared" si="0"/>
        <v>0</v>
      </c>
      <c r="O31" s="73"/>
      <c r="P31" s="73"/>
      <c r="Q31" s="30">
        <f t="shared" si="1"/>
        <v>0</v>
      </c>
      <c r="R31" s="30">
        <f t="shared" si="2"/>
        <v>0</v>
      </c>
      <c r="S31" s="73"/>
      <c r="T31" s="74">
        <v>0</v>
      </c>
    </row>
    <row r="32" spans="2:20" x14ac:dyDescent="0.25">
      <c r="B32" s="72" t="s">
        <v>29</v>
      </c>
      <c r="C32" s="18">
        <f>CashFlows!C34</f>
        <v>48091</v>
      </c>
      <c r="D32" s="18">
        <f>CashFlows!E34</f>
        <v>48126</v>
      </c>
      <c r="E32" s="18">
        <f ca="1">CashFlows!F34</f>
        <v>48170</v>
      </c>
      <c r="F32" s="72" t="s">
        <v>29</v>
      </c>
      <c r="G32" s="111"/>
      <c r="H32" s="111"/>
      <c r="I32" s="111"/>
      <c r="J32" s="111"/>
      <c r="K32" s="73"/>
      <c r="L32" s="73"/>
      <c r="M32" s="73"/>
      <c r="N32" s="30">
        <f t="shared" si="0"/>
        <v>0</v>
      </c>
      <c r="O32" s="73"/>
      <c r="P32" s="73"/>
      <c r="Q32" s="30">
        <f t="shared" si="1"/>
        <v>0</v>
      </c>
      <c r="R32" s="30">
        <f t="shared" si="2"/>
        <v>0</v>
      </c>
      <c r="S32" s="73"/>
      <c r="T32" s="74">
        <v>0</v>
      </c>
    </row>
    <row r="33" spans="2:20" x14ac:dyDescent="0.25">
      <c r="B33" s="72" t="s">
        <v>29</v>
      </c>
      <c r="C33" s="18">
        <f>CashFlows!C35</f>
        <v>48182</v>
      </c>
      <c r="D33" s="18">
        <f>CashFlows!E35</f>
        <v>48217</v>
      </c>
      <c r="E33" s="18">
        <f ca="1">CashFlows!F35</f>
        <v>48261</v>
      </c>
      <c r="F33" s="72" t="s">
        <v>29</v>
      </c>
      <c r="G33" s="111"/>
      <c r="H33" s="111"/>
      <c r="I33" s="111"/>
      <c r="J33" s="111"/>
      <c r="K33" s="73"/>
      <c r="L33" s="73"/>
      <c r="M33" s="73"/>
      <c r="N33" s="30">
        <f t="shared" si="0"/>
        <v>0</v>
      </c>
      <c r="O33" s="73"/>
      <c r="P33" s="73"/>
      <c r="Q33" s="30">
        <f t="shared" si="1"/>
        <v>0</v>
      </c>
      <c r="R33" s="30">
        <f t="shared" si="2"/>
        <v>0</v>
      </c>
      <c r="S33" s="73"/>
      <c r="T33" s="74">
        <v>0</v>
      </c>
    </row>
    <row r="34" spans="2:20" x14ac:dyDescent="0.25">
      <c r="B34" s="72" t="s">
        <v>29</v>
      </c>
      <c r="C34" s="18">
        <f>CashFlows!C36</f>
        <v>48273</v>
      </c>
      <c r="D34" s="18">
        <f>CashFlows!E36</f>
        <v>48308</v>
      </c>
      <c r="E34" s="18">
        <f ca="1">CashFlows!F36</f>
        <v>48353</v>
      </c>
      <c r="F34" s="72" t="s">
        <v>29</v>
      </c>
      <c r="G34" s="111"/>
      <c r="H34" s="111"/>
      <c r="I34" s="111"/>
      <c r="J34" s="111"/>
      <c r="K34" s="73"/>
      <c r="L34" s="73"/>
      <c r="M34" s="73"/>
      <c r="N34" s="30">
        <f t="shared" si="0"/>
        <v>0</v>
      </c>
      <c r="O34" s="73"/>
      <c r="P34" s="73"/>
      <c r="Q34" s="30">
        <f t="shared" si="1"/>
        <v>0</v>
      </c>
      <c r="R34" s="30">
        <f t="shared" si="2"/>
        <v>0</v>
      </c>
      <c r="S34" s="73"/>
      <c r="T34" s="74">
        <v>0</v>
      </c>
    </row>
    <row r="35" spans="2:20" x14ac:dyDescent="0.25">
      <c r="B35" s="72" t="s">
        <v>29</v>
      </c>
      <c r="C35" s="18">
        <f>CashFlows!C37</f>
        <v>48365</v>
      </c>
      <c r="D35" s="18">
        <f>CashFlows!E37</f>
        <v>48400</v>
      </c>
      <c r="E35" s="18">
        <f ca="1">CashFlows!F37</f>
        <v>48442</v>
      </c>
      <c r="F35" s="72" t="s">
        <v>29</v>
      </c>
      <c r="G35" s="111"/>
      <c r="H35" s="111"/>
      <c r="I35" s="111"/>
      <c r="J35" s="111"/>
      <c r="K35" s="73"/>
      <c r="L35" s="73"/>
      <c r="M35" s="73"/>
      <c r="N35" s="30">
        <f t="shared" si="0"/>
        <v>0</v>
      </c>
      <c r="O35" s="73"/>
      <c r="P35" s="73"/>
      <c r="Q35" s="30">
        <f t="shared" si="1"/>
        <v>0</v>
      </c>
      <c r="R35" s="30">
        <f t="shared" si="2"/>
        <v>0</v>
      </c>
      <c r="S35" s="73"/>
      <c r="T35" s="74">
        <v>0</v>
      </c>
    </row>
    <row r="36" spans="2:20" x14ac:dyDescent="0.25">
      <c r="B36" s="72" t="s">
        <v>29</v>
      </c>
      <c r="C36" s="18">
        <f>CashFlows!C38</f>
        <v>48457</v>
      </c>
      <c r="D36" s="18">
        <f>CashFlows!E38</f>
        <v>48492</v>
      </c>
      <c r="E36" s="18">
        <f ca="1">CashFlows!F38</f>
        <v>48537</v>
      </c>
      <c r="F36" s="72" t="s">
        <v>29</v>
      </c>
      <c r="G36" s="111"/>
      <c r="H36" s="111"/>
      <c r="I36" s="111"/>
      <c r="J36" s="111"/>
      <c r="K36" s="73"/>
      <c r="L36" s="73"/>
      <c r="M36" s="73"/>
      <c r="N36" s="30">
        <f t="shared" si="0"/>
        <v>0</v>
      </c>
      <c r="O36" s="73"/>
      <c r="P36" s="73"/>
      <c r="Q36" s="30">
        <f t="shared" si="1"/>
        <v>0</v>
      </c>
      <c r="R36" s="30">
        <f t="shared" si="2"/>
        <v>0</v>
      </c>
      <c r="S36" s="73"/>
      <c r="T36" s="74">
        <v>0</v>
      </c>
    </row>
    <row r="37" spans="2:20" x14ac:dyDescent="0.25">
      <c r="B37" s="72" t="s">
        <v>29</v>
      </c>
      <c r="C37" s="18">
        <f>CashFlows!C39</f>
        <v>48548</v>
      </c>
      <c r="D37" s="18">
        <f>CashFlows!E39</f>
        <v>48583</v>
      </c>
      <c r="E37" s="18">
        <f ca="1">CashFlows!F39</f>
        <v>48626</v>
      </c>
      <c r="F37" s="72" t="s">
        <v>29</v>
      </c>
      <c r="G37" s="111"/>
      <c r="H37" s="111"/>
      <c r="I37" s="111"/>
      <c r="J37" s="111"/>
      <c r="K37" s="73"/>
      <c r="L37" s="73"/>
      <c r="M37" s="73"/>
      <c r="N37" s="30">
        <f t="shared" si="0"/>
        <v>0</v>
      </c>
      <c r="O37" s="73"/>
      <c r="P37" s="73"/>
      <c r="Q37" s="30">
        <f t="shared" si="1"/>
        <v>0</v>
      </c>
      <c r="R37" s="30">
        <f t="shared" si="2"/>
        <v>0</v>
      </c>
      <c r="S37" s="73"/>
      <c r="T37" s="74">
        <v>0</v>
      </c>
    </row>
    <row r="38" spans="2:20" x14ac:dyDescent="0.25">
      <c r="B38" s="72" t="s">
        <v>29</v>
      </c>
      <c r="C38" s="18">
        <f>CashFlows!C40</f>
        <v>48638</v>
      </c>
      <c r="D38" s="18">
        <f>CashFlows!E40</f>
        <v>48673</v>
      </c>
      <c r="E38" s="18">
        <f ca="1">CashFlows!F40</f>
        <v>48719</v>
      </c>
      <c r="F38" s="72" t="s">
        <v>29</v>
      </c>
      <c r="G38" s="111"/>
      <c r="H38" s="111"/>
      <c r="I38" s="111"/>
      <c r="J38" s="111"/>
      <c r="K38" s="73"/>
      <c r="L38" s="73"/>
      <c r="M38" s="73"/>
      <c r="N38" s="30">
        <f t="shared" si="0"/>
        <v>0</v>
      </c>
      <c r="O38" s="73"/>
      <c r="P38" s="73"/>
      <c r="Q38" s="30">
        <f t="shared" si="1"/>
        <v>0</v>
      </c>
      <c r="R38" s="30">
        <f t="shared" si="2"/>
        <v>0</v>
      </c>
      <c r="S38" s="73"/>
      <c r="T38" s="74">
        <v>0</v>
      </c>
    </row>
  </sheetData>
  <dataValidations count="1">
    <dataValidation type="list" allowBlank="1" showInputMessage="1" showErrorMessage="1" sqref="B5:B38 F5:F38" xr:uid="{576C1C54-14C3-41DA-81F3-9713110812E2}">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6056-6238-4264-B39E-C2A27EBDE4E7}">
  <sheetPr codeName="Sheet1"/>
  <dimension ref="B2:N149"/>
  <sheetViews>
    <sheetView showGridLines="0" workbookViewId="0">
      <selection activeCell="B6" sqref="B6"/>
    </sheetView>
  </sheetViews>
  <sheetFormatPr baseColWidth="10" defaultColWidth="9" defaultRowHeight="13.5" x14ac:dyDescent="0.25"/>
  <cols>
    <col min="1" max="1" width="3.5" customWidth="1"/>
    <col min="2" max="2" width="34" bestFit="1" customWidth="1"/>
    <col min="3" max="3" width="27.6640625" bestFit="1" customWidth="1"/>
    <col min="4" max="4" width="14.1640625" customWidth="1"/>
    <col min="5" max="5" width="5.33203125" customWidth="1"/>
    <col min="6" max="6" width="24.6640625" bestFit="1" customWidth="1"/>
    <col min="7" max="7" width="16.1640625" customWidth="1"/>
    <col min="8" max="11" width="14" customWidth="1"/>
    <col min="12" max="12" width="12.5" customWidth="1"/>
    <col min="13" max="13" width="16.83203125" bestFit="1" customWidth="1"/>
    <col min="14" max="14" width="12.5" customWidth="1"/>
    <col min="15" max="15" width="12.33203125" bestFit="1" customWidth="1"/>
    <col min="21" max="25" width="9.33203125" customWidth="1"/>
  </cols>
  <sheetData>
    <row r="2" spans="2:14" ht="15.75" x14ac:dyDescent="0.25">
      <c r="B2" s="1" t="s">
        <v>59</v>
      </c>
      <c r="F2" s="8" t="s">
        <v>0</v>
      </c>
    </row>
    <row r="3" spans="2:14" ht="4.7" customHeight="1" x14ac:dyDescent="0.25"/>
    <row r="4" spans="2:14" x14ac:dyDescent="0.25">
      <c r="B4" s="43" t="s">
        <v>19</v>
      </c>
      <c r="C4" s="75">
        <v>2000000000</v>
      </c>
      <c r="G4" s="3" t="s">
        <v>1</v>
      </c>
      <c r="H4" s="3" t="s">
        <v>2</v>
      </c>
      <c r="I4" s="3" t="s">
        <v>3</v>
      </c>
      <c r="J4" s="3" t="s">
        <v>4</v>
      </c>
      <c r="K4" s="3" t="s">
        <v>16</v>
      </c>
    </row>
    <row r="5" spans="2:14" x14ac:dyDescent="0.25">
      <c r="B5" s="44" t="s">
        <v>64</v>
      </c>
      <c r="C5" s="82">
        <v>0</v>
      </c>
      <c r="F5" s="4" t="s">
        <v>34</v>
      </c>
      <c r="G5" s="5">
        <f>J5*$C$4</f>
        <v>1850000000</v>
      </c>
      <c r="H5" s="6">
        <f>I6</f>
        <v>7.4999999999999997E-2</v>
      </c>
      <c r="I5" s="78">
        <v>1</v>
      </c>
      <c r="J5" s="7">
        <f t="shared" ref="J5:J7" si="0">I5-H5</f>
        <v>0.92500000000000004</v>
      </c>
      <c r="K5" s="5" t="s">
        <v>17</v>
      </c>
    </row>
    <row r="6" spans="2:14" x14ac:dyDescent="0.25">
      <c r="B6" s="43" t="s">
        <v>105</v>
      </c>
      <c r="C6" s="128">
        <v>8.3333333333333329E-2</v>
      </c>
      <c r="F6" s="4" t="s">
        <v>33</v>
      </c>
      <c r="G6" s="5">
        <f>J6*$C$4</f>
        <v>140000000</v>
      </c>
      <c r="H6" s="6">
        <f t="shared" ref="H6" si="1">I7</f>
        <v>5.0000000000000001E-3</v>
      </c>
      <c r="I6" s="79">
        <v>7.4999999999999997E-2</v>
      </c>
      <c r="J6" s="7">
        <f t="shared" si="0"/>
        <v>6.9999999999999993E-2</v>
      </c>
      <c r="K6" s="5" t="s">
        <v>18</v>
      </c>
      <c r="N6" s="12"/>
    </row>
    <row r="7" spans="2:14" x14ac:dyDescent="0.25">
      <c r="B7" s="44" t="s">
        <v>21</v>
      </c>
      <c r="C7" s="80">
        <v>0</v>
      </c>
      <c r="F7" s="4" t="s">
        <v>32</v>
      </c>
      <c r="G7" s="5">
        <f>J7*$C$4</f>
        <v>10000000</v>
      </c>
      <c r="H7" s="6">
        <f>I8</f>
        <v>0</v>
      </c>
      <c r="I7" s="79">
        <v>5.0000000000000001E-3</v>
      </c>
      <c r="J7" s="7">
        <f t="shared" si="0"/>
        <v>5.0000000000000001E-3</v>
      </c>
      <c r="K7" s="5" t="s">
        <v>17</v>
      </c>
    </row>
    <row r="8" spans="2:14" x14ac:dyDescent="0.25">
      <c r="B8" s="45" t="s">
        <v>30</v>
      </c>
      <c r="C8" s="81">
        <v>0.1</v>
      </c>
      <c r="I8" s="36"/>
    </row>
    <row r="10" spans="2:14" ht="15.75" x14ac:dyDescent="0.25">
      <c r="B10" s="1" t="s">
        <v>63</v>
      </c>
    </row>
    <row r="11" spans="2:14" ht="5.25" customHeight="1" x14ac:dyDescent="0.25">
      <c r="B11" s="1"/>
    </row>
    <row r="12" spans="2:14" ht="12.75" customHeight="1" x14ac:dyDescent="0.25">
      <c r="B12" s="2" t="s">
        <v>35</v>
      </c>
      <c r="C12" s="77">
        <f ca="1">Vectors!W2</f>
        <v>3.0869595847796449</v>
      </c>
    </row>
    <row r="13" spans="2:14" x14ac:dyDescent="0.25">
      <c r="B13" s="2" t="s">
        <v>60</v>
      </c>
      <c r="C13" s="77">
        <f ca="1">CashFlows!AE2</f>
        <v>2.9741900919494397</v>
      </c>
    </row>
    <row r="14" spans="2:14" x14ac:dyDescent="0.25">
      <c r="I14" s="48"/>
      <c r="J14" s="48"/>
      <c r="K14" s="48"/>
      <c r="M14" s="29"/>
      <c r="N14" s="12"/>
    </row>
    <row r="15" spans="2:14" x14ac:dyDescent="0.25">
      <c r="G15" s="47"/>
      <c r="H15" s="47"/>
      <c r="I15" s="50"/>
      <c r="J15" s="49"/>
      <c r="K15" s="49"/>
    </row>
    <row r="16" spans="2:14" x14ac:dyDescent="0.25">
      <c r="H16" s="50"/>
      <c r="I16" s="52"/>
      <c r="J16" s="52"/>
      <c r="K16" s="52"/>
    </row>
    <row r="17" spans="4:11" x14ac:dyDescent="0.25">
      <c r="H17" s="50"/>
      <c r="I17" s="52"/>
      <c r="J17" s="52"/>
      <c r="K17" s="52"/>
    </row>
    <row r="18" spans="4:11" x14ac:dyDescent="0.25">
      <c r="H18" s="50"/>
      <c r="I18" s="52"/>
      <c r="J18" s="52"/>
      <c r="K18" s="52"/>
    </row>
    <row r="19" spans="4:11" x14ac:dyDescent="0.25">
      <c r="H19" s="50"/>
      <c r="I19" s="52"/>
      <c r="J19" s="52"/>
      <c r="K19" s="52"/>
    </row>
    <row r="20" spans="4:11" x14ac:dyDescent="0.25">
      <c r="H20" s="50"/>
      <c r="I20" s="52"/>
      <c r="J20" s="52"/>
      <c r="K20" s="52"/>
    </row>
    <row r="21" spans="4:11" x14ac:dyDescent="0.25">
      <c r="H21" s="50"/>
      <c r="I21" s="52"/>
      <c r="J21" s="52"/>
      <c r="K21" s="52"/>
    </row>
    <row r="22" spans="4:11" x14ac:dyDescent="0.25">
      <c r="H22" s="51"/>
      <c r="I22" s="52"/>
      <c r="J22" s="52"/>
      <c r="K22" s="52"/>
    </row>
    <row r="23" spans="4:11" x14ac:dyDescent="0.25">
      <c r="F23" s="47"/>
      <c r="G23" s="47"/>
      <c r="H23" s="50"/>
      <c r="I23" s="53"/>
      <c r="J23" s="53"/>
      <c r="K23" s="53"/>
    </row>
    <row r="24" spans="4:11" x14ac:dyDescent="0.25">
      <c r="H24" s="51"/>
      <c r="I24" s="51"/>
      <c r="J24" s="51"/>
      <c r="K24" s="51"/>
    </row>
    <row r="25" spans="4:11" x14ac:dyDescent="0.25">
      <c r="H25" s="51"/>
      <c r="I25" s="51"/>
      <c r="J25" s="51"/>
      <c r="K25" s="51"/>
    </row>
    <row r="26" spans="4:11" x14ac:dyDescent="0.25">
      <c r="H26" s="51"/>
      <c r="I26" s="51"/>
      <c r="J26" s="51"/>
      <c r="K26" s="51"/>
    </row>
    <row r="27" spans="4:11" x14ac:dyDescent="0.25">
      <c r="H27" s="51"/>
      <c r="I27" s="51"/>
      <c r="J27" s="51"/>
      <c r="K27" s="51"/>
    </row>
    <row r="28" spans="4:11" x14ac:dyDescent="0.25">
      <c r="F28" s="47"/>
      <c r="G28" s="47"/>
      <c r="H28" s="50"/>
      <c r="I28" s="50"/>
      <c r="J28" s="50"/>
      <c r="K28" s="50"/>
    </row>
    <row r="29" spans="4:11" x14ac:dyDescent="0.25">
      <c r="F29" s="54"/>
      <c r="G29" s="54"/>
      <c r="H29" s="51"/>
      <c r="I29" s="51"/>
      <c r="J29" s="51"/>
      <c r="K29" s="51"/>
    </row>
    <row r="30" spans="4:11" ht="13.5" customHeight="1" x14ac:dyDescent="0.25">
      <c r="D30" s="26"/>
      <c r="F30" s="47"/>
      <c r="G30" s="47"/>
      <c r="H30" s="50"/>
      <c r="I30" s="50"/>
      <c r="J30" s="50"/>
      <c r="K30" s="50"/>
    </row>
    <row r="31" spans="4:11" x14ac:dyDescent="0.25">
      <c r="D31" s="11"/>
      <c r="F31" s="47"/>
      <c r="G31" s="55"/>
      <c r="H31" s="55"/>
      <c r="I31" s="55"/>
      <c r="J31" s="55"/>
      <c r="K31" s="55"/>
    </row>
    <row r="32" spans="4:11" x14ac:dyDescent="0.25">
      <c r="D32" s="11"/>
      <c r="F32" s="47"/>
      <c r="G32" s="56"/>
      <c r="H32" s="56"/>
      <c r="I32" s="56"/>
      <c r="J32" s="56"/>
      <c r="K32" s="56"/>
    </row>
    <row r="33" spans="2:12" x14ac:dyDescent="0.25">
      <c r="F33" s="47"/>
      <c r="I33" s="57"/>
      <c r="J33" s="57"/>
      <c r="K33" s="57"/>
    </row>
    <row r="34" spans="2:12" x14ac:dyDescent="0.25">
      <c r="F34" s="47"/>
    </row>
    <row r="35" spans="2:12" ht="12.75" customHeight="1" x14ac:dyDescent="0.25"/>
    <row r="36" spans="2:12" x14ac:dyDescent="0.25">
      <c r="H36" s="36"/>
      <c r="K36" s="59"/>
      <c r="L36" s="27"/>
    </row>
    <row r="37" spans="2:12" ht="13.5" customHeight="1" x14ac:dyDescent="0.25">
      <c r="B37" s="18"/>
      <c r="F37" s="1"/>
      <c r="G37" s="58"/>
      <c r="H37" s="58"/>
      <c r="I37" s="28"/>
      <c r="J37" s="28"/>
      <c r="K37" s="28"/>
      <c r="L37" s="28"/>
    </row>
    <row r="38" spans="2:12" x14ac:dyDescent="0.25">
      <c r="B38" s="18"/>
    </row>
    <row r="39" spans="2:12" x14ac:dyDescent="0.25">
      <c r="B39" s="18"/>
      <c r="F39" s="46"/>
    </row>
    <row r="40" spans="2:12" x14ac:dyDescent="0.25">
      <c r="B40" s="18"/>
    </row>
    <row r="41" spans="2:12" x14ac:dyDescent="0.25">
      <c r="B41" s="18"/>
    </row>
    <row r="42" spans="2:12" x14ac:dyDescent="0.25">
      <c r="B42" s="18"/>
    </row>
    <row r="43" spans="2:12" x14ac:dyDescent="0.25">
      <c r="B43" s="18"/>
    </row>
    <row r="44" spans="2:12" x14ac:dyDescent="0.25">
      <c r="B44" s="18"/>
    </row>
    <row r="45" spans="2:12" x14ac:dyDescent="0.25">
      <c r="B45" s="18"/>
    </row>
    <row r="46" spans="2:12" x14ac:dyDescent="0.25">
      <c r="B46" s="18"/>
    </row>
    <row r="47" spans="2:12" x14ac:dyDescent="0.25">
      <c r="B47" s="18"/>
    </row>
    <row r="48" spans="2:12" x14ac:dyDescent="0.25">
      <c r="B48" s="18"/>
      <c r="F48" s="37"/>
    </row>
    <row r="49" spans="2:2" x14ac:dyDescent="0.25">
      <c r="B49" s="18"/>
    </row>
    <row r="50" spans="2:2" x14ac:dyDescent="0.25">
      <c r="B50" s="18"/>
    </row>
    <row r="51" spans="2:2" x14ac:dyDescent="0.25">
      <c r="B51" s="18"/>
    </row>
    <row r="52" spans="2:2" x14ac:dyDescent="0.25">
      <c r="B52" s="18"/>
    </row>
    <row r="53" spans="2:2" x14ac:dyDescent="0.25">
      <c r="B53" s="18"/>
    </row>
    <row r="54" spans="2:2" x14ac:dyDescent="0.25">
      <c r="B54" s="18"/>
    </row>
    <row r="55" spans="2:2" x14ac:dyDescent="0.25">
      <c r="B55" s="18"/>
    </row>
    <row r="56" spans="2:2" x14ac:dyDescent="0.25">
      <c r="B56" s="18"/>
    </row>
    <row r="57" spans="2:2" x14ac:dyDescent="0.25">
      <c r="B57" s="18"/>
    </row>
    <row r="58" spans="2:2" x14ac:dyDescent="0.25">
      <c r="B58" s="18"/>
    </row>
    <row r="59" spans="2:2" x14ac:dyDescent="0.25">
      <c r="B59" s="18"/>
    </row>
    <row r="60" spans="2:2" x14ac:dyDescent="0.25">
      <c r="B60" s="18"/>
    </row>
    <row r="61" spans="2:2" x14ac:dyDescent="0.25">
      <c r="B61" s="18"/>
    </row>
    <row r="62" spans="2:2" x14ac:dyDescent="0.25">
      <c r="B62" s="18"/>
    </row>
    <row r="63" spans="2:2" x14ac:dyDescent="0.25">
      <c r="B63" s="18"/>
    </row>
    <row r="64" spans="2:2" x14ac:dyDescent="0.25">
      <c r="B64" s="18"/>
    </row>
    <row r="65" spans="2:2" x14ac:dyDescent="0.25">
      <c r="B65" s="18"/>
    </row>
    <row r="66" spans="2:2" x14ac:dyDescent="0.25">
      <c r="B66" s="18"/>
    </row>
    <row r="67" spans="2:2" x14ac:dyDescent="0.25">
      <c r="B67" s="18"/>
    </row>
    <row r="68" spans="2:2" x14ac:dyDescent="0.25">
      <c r="B68" s="18"/>
    </row>
    <row r="69" spans="2:2" x14ac:dyDescent="0.25">
      <c r="B69" s="18"/>
    </row>
    <row r="70" spans="2:2" x14ac:dyDescent="0.25">
      <c r="B70" s="18"/>
    </row>
    <row r="71" spans="2:2" x14ac:dyDescent="0.25">
      <c r="B71" s="18"/>
    </row>
    <row r="72" spans="2:2" x14ac:dyDescent="0.25">
      <c r="B72" s="18"/>
    </row>
    <row r="73" spans="2:2" x14ac:dyDescent="0.25">
      <c r="B73" s="18"/>
    </row>
    <row r="74" spans="2:2" x14ac:dyDescent="0.25">
      <c r="B74" s="18"/>
    </row>
    <row r="75" spans="2:2" x14ac:dyDescent="0.25">
      <c r="B75" s="18"/>
    </row>
    <row r="76" spans="2:2" x14ac:dyDescent="0.25">
      <c r="B76" s="18"/>
    </row>
    <row r="77" spans="2:2" x14ac:dyDescent="0.25">
      <c r="B77" s="18"/>
    </row>
    <row r="78" spans="2:2" x14ac:dyDescent="0.25">
      <c r="B78" s="18"/>
    </row>
    <row r="79" spans="2:2" x14ac:dyDescent="0.25">
      <c r="B79" s="18"/>
    </row>
    <row r="80" spans="2:2" x14ac:dyDescent="0.25">
      <c r="B80" s="18"/>
    </row>
    <row r="81" spans="2:2" x14ac:dyDescent="0.25">
      <c r="B81" s="18"/>
    </row>
    <row r="82" spans="2:2" x14ac:dyDescent="0.25">
      <c r="B82" s="18"/>
    </row>
    <row r="83" spans="2:2" x14ac:dyDescent="0.25">
      <c r="B83" s="18"/>
    </row>
    <row r="84" spans="2:2" x14ac:dyDescent="0.25">
      <c r="B84" s="18"/>
    </row>
    <row r="85" spans="2:2" x14ac:dyDescent="0.25">
      <c r="B85" s="18"/>
    </row>
    <row r="86" spans="2:2" x14ac:dyDescent="0.25">
      <c r="B86" s="18"/>
    </row>
    <row r="87" spans="2:2" x14ac:dyDescent="0.25">
      <c r="B87" s="18"/>
    </row>
    <row r="88" spans="2:2" x14ac:dyDescent="0.25">
      <c r="B88" s="18"/>
    </row>
    <row r="89" spans="2:2" x14ac:dyDescent="0.25">
      <c r="B89" s="18"/>
    </row>
    <row r="90" spans="2:2" x14ac:dyDescent="0.25">
      <c r="B90" s="18"/>
    </row>
    <row r="91" spans="2:2" x14ac:dyDescent="0.25">
      <c r="B91" s="18"/>
    </row>
    <row r="92" spans="2:2" x14ac:dyDescent="0.25">
      <c r="B92" s="18"/>
    </row>
    <row r="93" spans="2:2" x14ac:dyDescent="0.25">
      <c r="B93" s="18"/>
    </row>
    <row r="94" spans="2:2" x14ac:dyDescent="0.25">
      <c r="B94" s="18"/>
    </row>
    <row r="95" spans="2:2" x14ac:dyDescent="0.25">
      <c r="B95" s="18"/>
    </row>
    <row r="96" spans="2:2" x14ac:dyDescent="0.25">
      <c r="B96" s="18"/>
    </row>
    <row r="97" spans="2:2" x14ac:dyDescent="0.25">
      <c r="B97" s="18"/>
    </row>
    <row r="98" spans="2:2" x14ac:dyDescent="0.25">
      <c r="B98" s="18"/>
    </row>
    <row r="99" spans="2:2" x14ac:dyDescent="0.25">
      <c r="B99" s="18"/>
    </row>
    <row r="100" spans="2:2" x14ac:dyDescent="0.25">
      <c r="B100" s="18"/>
    </row>
    <row r="101" spans="2:2" x14ac:dyDescent="0.25">
      <c r="B101" s="18"/>
    </row>
    <row r="102" spans="2:2" x14ac:dyDescent="0.25">
      <c r="B102" s="18"/>
    </row>
    <row r="103" spans="2:2" x14ac:dyDescent="0.25">
      <c r="B103" s="18"/>
    </row>
    <row r="104" spans="2:2" x14ac:dyDescent="0.25">
      <c r="B104" s="18"/>
    </row>
    <row r="105" spans="2:2" x14ac:dyDescent="0.25">
      <c r="B105" s="18"/>
    </row>
    <row r="106" spans="2:2" x14ac:dyDescent="0.25">
      <c r="B106" s="18"/>
    </row>
    <row r="107" spans="2:2" x14ac:dyDescent="0.25">
      <c r="B107" s="18"/>
    </row>
    <row r="108" spans="2:2" x14ac:dyDescent="0.25">
      <c r="B108" s="18"/>
    </row>
    <row r="109" spans="2:2" x14ac:dyDescent="0.25">
      <c r="B109" s="18"/>
    </row>
    <row r="110" spans="2:2" x14ac:dyDescent="0.25">
      <c r="B110" s="18"/>
    </row>
    <row r="111" spans="2:2" x14ac:dyDescent="0.25">
      <c r="B111" s="18"/>
    </row>
    <row r="112" spans="2:2" x14ac:dyDescent="0.25">
      <c r="B112" s="18"/>
    </row>
    <row r="113" spans="2:2" x14ac:dyDescent="0.25">
      <c r="B113" s="18"/>
    </row>
    <row r="114" spans="2:2" x14ac:dyDescent="0.25">
      <c r="B114" s="18"/>
    </row>
    <row r="115" spans="2:2" x14ac:dyDescent="0.25">
      <c r="B115" s="18"/>
    </row>
    <row r="116" spans="2:2" x14ac:dyDescent="0.25">
      <c r="B116" s="18"/>
    </row>
    <row r="117" spans="2:2" x14ac:dyDescent="0.25">
      <c r="B117" s="18"/>
    </row>
    <row r="118" spans="2:2" x14ac:dyDescent="0.25">
      <c r="B118" s="18"/>
    </row>
    <row r="119" spans="2:2" x14ac:dyDescent="0.25">
      <c r="B119" s="18"/>
    </row>
    <row r="120" spans="2:2" x14ac:dyDescent="0.25">
      <c r="B120" s="18"/>
    </row>
    <row r="121" spans="2:2" x14ac:dyDescent="0.25">
      <c r="B121" s="18"/>
    </row>
    <row r="122" spans="2:2" x14ac:dyDescent="0.25">
      <c r="B122" s="18"/>
    </row>
    <row r="123" spans="2:2" x14ac:dyDescent="0.25">
      <c r="B123" s="18"/>
    </row>
    <row r="124" spans="2:2" x14ac:dyDescent="0.25">
      <c r="B124" s="18"/>
    </row>
    <row r="125" spans="2:2" x14ac:dyDescent="0.25">
      <c r="B125" s="18"/>
    </row>
    <row r="126" spans="2:2" x14ac:dyDescent="0.25">
      <c r="B126" s="18"/>
    </row>
    <row r="127" spans="2:2" x14ac:dyDescent="0.25">
      <c r="B127" s="18"/>
    </row>
    <row r="128" spans="2:2" x14ac:dyDescent="0.25">
      <c r="B128" s="18"/>
    </row>
    <row r="129" spans="2:5" x14ac:dyDescent="0.25">
      <c r="B129" s="18"/>
    </row>
    <row r="130" spans="2:5" x14ac:dyDescent="0.25">
      <c r="B130" s="18"/>
    </row>
    <row r="131" spans="2:5" x14ac:dyDescent="0.25">
      <c r="B131" s="18"/>
    </row>
    <row r="132" spans="2:5" x14ac:dyDescent="0.25">
      <c r="B132" s="18"/>
    </row>
    <row r="133" spans="2:5" x14ac:dyDescent="0.25">
      <c r="B133" s="18"/>
    </row>
    <row r="134" spans="2:5" x14ac:dyDescent="0.25">
      <c r="B134" s="18"/>
    </row>
    <row r="135" spans="2:5" x14ac:dyDescent="0.25">
      <c r="B135" s="18"/>
    </row>
    <row r="136" spans="2:5" x14ac:dyDescent="0.25">
      <c r="B136" s="18"/>
    </row>
    <row r="137" spans="2:5" x14ac:dyDescent="0.25">
      <c r="B137" s="18"/>
    </row>
    <row r="138" spans="2:5" x14ac:dyDescent="0.25">
      <c r="E138" s="9"/>
    </row>
    <row r="139" spans="2:5" x14ac:dyDescent="0.25">
      <c r="E139" s="9"/>
    </row>
    <row r="140" spans="2:5" x14ac:dyDescent="0.25">
      <c r="E140" s="9"/>
    </row>
    <row r="141" spans="2:5" x14ac:dyDescent="0.25">
      <c r="E141" s="9"/>
    </row>
    <row r="142" spans="2:5" x14ac:dyDescent="0.25">
      <c r="E142" s="9"/>
    </row>
    <row r="143" spans="2:5" x14ac:dyDescent="0.25">
      <c r="E143" s="9"/>
    </row>
    <row r="144" spans="2:5" x14ac:dyDescent="0.25">
      <c r="E144" s="9"/>
    </row>
    <row r="145" spans="5:5" x14ac:dyDescent="0.25">
      <c r="E145" s="9"/>
    </row>
    <row r="146" spans="5:5" x14ac:dyDescent="0.25">
      <c r="E146" s="9"/>
    </row>
    <row r="147" spans="5:5" x14ac:dyDescent="0.25">
      <c r="E147" s="9"/>
    </row>
    <row r="148" spans="5:5" x14ac:dyDescent="0.25">
      <c r="E148" s="9"/>
    </row>
    <row r="149" spans="5:5" x14ac:dyDescent="0.25">
      <c r="E149"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55B-00B5-4BA1-B053-5757676BE7D6}">
  <sheetPr codeName="Sheet4"/>
  <dimension ref="B1:Y252"/>
  <sheetViews>
    <sheetView showGridLines="0" workbookViewId="0">
      <selection activeCell="U17" sqref="U17:U33"/>
    </sheetView>
  </sheetViews>
  <sheetFormatPr baseColWidth="10" defaultColWidth="9" defaultRowHeight="13.5" x14ac:dyDescent="0.25"/>
  <cols>
    <col min="1" max="1" width="2.83203125" customWidth="1"/>
    <col min="5" max="7" width="12.33203125" customWidth="1"/>
    <col min="8" max="8" width="2.83203125" customWidth="1"/>
    <col min="9" max="9" width="8.5" bestFit="1" customWidth="1"/>
    <col min="11" max="11" width="22.1640625" customWidth="1"/>
    <col min="12" max="12" width="2.83203125" customWidth="1"/>
    <col min="13" max="13" width="15.5" bestFit="1" customWidth="1"/>
    <col min="14" max="14" width="15.5" customWidth="1"/>
    <col min="15" max="16" width="15.5" bestFit="1" customWidth="1"/>
    <col min="17" max="18" width="15.5" customWidth="1"/>
    <col min="19" max="19" width="2.83203125" customWidth="1"/>
    <col min="20" max="20" width="15.1640625" customWidth="1"/>
    <col min="21" max="21" width="14.83203125" customWidth="1"/>
    <col min="22" max="22" width="12.33203125" customWidth="1"/>
    <col min="23" max="23" width="20.6640625" bestFit="1" customWidth="1"/>
    <col min="24" max="25" width="14" customWidth="1"/>
  </cols>
  <sheetData>
    <row r="1" spans="2:25" x14ac:dyDescent="0.25">
      <c r="M1" s="11"/>
    </row>
    <row r="2" spans="2:25" x14ac:dyDescent="0.25">
      <c r="I2" s="31">
        <f ca="1">SUM(I5:I105)/4</f>
        <v>2.9843191414896935</v>
      </c>
      <c r="J2" s="31"/>
      <c r="K2" s="31"/>
      <c r="M2" s="42"/>
      <c r="N2" s="42"/>
      <c r="O2" s="21"/>
      <c r="P2" s="21"/>
      <c r="Q2" s="21"/>
      <c r="R2" s="21"/>
      <c r="T2" s="38"/>
      <c r="V2" s="38"/>
      <c r="W2" s="122">
        <f ca="1">SUM(W5:W145)/12</f>
        <v>3.0869595847796449</v>
      </c>
    </row>
    <row r="3" spans="2:25" x14ac:dyDescent="0.25">
      <c r="B3" s="14"/>
      <c r="C3" s="14"/>
      <c r="D3" s="14"/>
      <c r="E3" s="14"/>
      <c r="F3" s="14"/>
      <c r="G3" s="14"/>
      <c r="I3" s="14"/>
      <c r="J3" s="14"/>
      <c r="K3" s="14"/>
      <c r="M3" s="14" t="s">
        <v>22</v>
      </c>
      <c r="N3" s="14"/>
      <c r="O3" s="14"/>
      <c r="P3" s="14"/>
      <c r="Q3" s="14"/>
      <c r="R3" s="14"/>
      <c r="T3" s="14" t="s">
        <v>98</v>
      </c>
      <c r="U3" s="14"/>
      <c r="V3" s="14"/>
      <c r="W3" s="14"/>
    </row>
    <row r="4" spans="2:25" ht="31.5" customHeight="1" thickBot="1" x14ac:dyDescent="0.3">
      <c r="B4" s="16" t="s">
        <v>6</v>
      </c>
      <c r="C4" s="16" t="s">
        <v>13</v>
      </c>
      <c r="D4" s="16" t="s">
        <v>13</v>
      </c>
      <c r="E4" s="16" t="s">
        <v>39</v>
      </c>
      <c r="F4" s="16" t="s">
        <v>103</v>
      </c>
      <c r="G4" s="16" t="s">
        <v>104</v>
      </c>
      <c r="I4" s="19" t="s">
        <v>5</v>
      </c>
      <c r="J4" s="19" t="s">
        <v>23</v>
      </c>
      <c r="K4" s="19" t="s">
        <v>94</v>
      </c>
      <c r="L4" s="13"/>
      <c r="M4" s="16" t="s">
        <v>27</v>
      </c>
      <c r="N4" s="16" t="s">
        <v>25</v>
      </c>
      <c r="O4" s="16" t="s">
        <v>23</v>
      </c>
      <c r="P4" s="16" t="s">
        <v>24</v>
      </c>
      <c r="Q4" s="16" t="s">
        <v>26</v>
      </c>
      <c r="R4" s="16" t="s">
        <v>28</v>
      </c>
      <c r="T4" s="16" t="s">
        <v>99</v>
      </c>
      <c r="U4" s="16" t="s">
        <v>100</v>
      </c>
      <c r="V4" s="16" t="s">
        <v>101</v>
      </c>
      <c r="W4" s="16" t="s">
        <v>102</v>
      </c>
    </row>
    <row r="5" spans="2:25" x14ac:dyDescent="0.25">
      <c r="B5">
        <f>INT(D5/4)+1</f>
        <v>1</v>
      </c>
      <c r="C5" s="10">
        <f>D5/4</f>
        <v>0</v>
      </c>
      <c r="D5" s="76">
        <v>0</v>
      </c>
      <c r="E5" s="119">
        <v>45412</v>
      </c>
      <c r="F5" s="119"/>
      <c r="G5" s="119"/>
      <c r="I5" s="64">
        <f ca="1">IF(N5&lt;'Input Simulations'!$C$8,0,N5)</f>
        <v>1</v>
      </c>
      <c r="J5" s="64">
        <f t="shared" ref="J5:J36" ca="1" si="0">N5*(1-(1-CPR)^(1/4))</f>
        <v>0</v>
      </c>
      <c r="K5" s="64">
        <f t="shared" ref="K5:K47" ca="1" si="1">I5-IF(C5&lt;=1,0,J5)</f>
        <v>1</v>
      </c>
      <c r="L5" s="61"/>
      <c r="M5" s="62">
        <f t="shared" ref="M5:M47" ca="1" si="2">OFFSET($W$5,G5,0)</f>
        <v>1</v>
      </c>
      <c r="N5" s="41">
        <f ca="1">M5</f>
        <v>1</v>
      </c>
      <c r="O5" s="41">
        <f t="shared" ref="O5:O36" ca="1" si="3">N5*(1-(1-CPR)^(1/4))</f>
        <v>0</v>
      </c>
      <c r="P5" s="41"/>
      <c r="Q5" s="41">
        <f ca="1">N5</f>
        <v>1</v>
      </c>
      <c r="R5" s="41">
        <f t="shared" ref="R5:R47" ca="1" si="4">+M5</f>
        <v>1</v>
      </c>
      <c r="T5" s="116">
        <v>45412</v>
      </c>
      <c r="V5" s="117">
        <f>SUM(U6:$U$145)/SUM($U$6:$U$145)</f>
        <v>1</v>
      </c>
      <c r="W5" s="117">
        <f>V5</f>
        <v>1</v>
      </c>
    </row>
    <row r="6" spans="2:25" x14ac:dyDescent="0.25">
      <c r="B6">
        <f t="shared" ref="B6:B45" si="5">INT(D6/4)+1</f>
        <v>1</v>
      </c>
      <c r="C6" s="10">
        <f t="shared" ref="C6:C46" si="6">D6/4</f>
        <v>0.25</v>
      </c>
      <c r="D6">
        <f>D5+1</f>
        <v>1</v>
      </c>
      <c r="E6" s="119">
        <v>45626</v>
      </c>
      <c r="F6" s="126">
        <f>(YEAR(E6)-YEAR(E5))*12+MONTH(E6)-MONTH(E5)</f>
        <v>7</v>
      </c>
      <c r="G6" s="126">
        <f>F6</f>
        <v>7</v>
      </c>
      <c r="I6" s="64">
        <f ca="1">IF(N6&lt;'Input Simulations'!$C$8,0,N6)</f>
        <v>1</v>
      </c>
      <c r="J6" s="64">
        <f t="shared" ca="1" si="0"/>
        <v>0</v>
      </c>
      <c r="K6" s="64">
        <f t="shared" ca="1" si="1"/>
        <v>1</v>
      </c>
      <c r="L6" s="61"/>
      <c r="M6" s="62">
        <f t="shared" ca="1" si="2"/>
        <v>1</v>
      </c>
      <c r="N6" s="41">
        <f t="shared" ref="N6:N37" ca="1" si="7">Q5</f>
        <v>1</v>
      </c>
      <c r="O6" s="41">
        <f t="shared" ca="1" si="3"/>
        <v>0</v>
      </c>
      <c r="P6" s="41">
        <f ca="1">-VLOOKUP(E6,T6:W$145,4,0)+VLOOKUP(E5,T5:W$145,4,0)</f>
        <v>0</v>
      </c>
      <c r="Q6" s="41">
        <f ca="1">IF(M6=1,1,MAX(Q5-SUM(O6:P6),0))</f>
        <v>1</v>
      </c>
      <c r="R6" s="41">
        <f t="shared" ca="1" si="4"/>
        <v>1</v>
      </c>
      <c r="S6" s="20"/>
      <c r="T6" s="116">
        <f>EOMONTH(T5,1)</f>
        <v>45443</v>
      </c>
      <c r="U6" s="118"/>
      <c r="V6" s="117">
        <f>SUM(U7:$U$145)/SUM($U$6:$U$145)</f>
        <v>1</v>
      </c>
      <c r="W6" s="120">
        <f ca="1">IF(T6&lt;EOMONTH($T$5,12*'Input Simulations'!$C$6),Vectors!W5,OFFSET(Vectors!V6,-12*'Input Simulations'!$C$6,0))</f>
        <v>1</v>
      </c>
    </row>
    <row r="7" spans="2:25" x14ac:dyDescent="0.25">
      <c r="B7">
        <f t="shared" si="5"/>
        <v>1</v>
      </c>
      <c r="C7" s="10">
        <f t="shared" si="6"/>
        <v>0.5</v>
      </c>
      <c r="D7">
        <f t="shared" ref="D7:D48" si="8">D6+1</f>
        <v>2</v>
      </c>
      <c r="E7" s="119">
        <f>EOMONTH(E6,3)</f>
        <v>45716</v>
      </c>
      <c r="F7" s="126">
        <f t="shared" ref="F7:F48" si="9">(YEAR(E7)-YEAR(E6))*12+MONTH(E7)-MONTH(E6)</f>
        <v>3</v>
      </c>
      <c r="G7" s="126">
        <f>G6+F7</f>
        <v>10</v>
      </c>
      <c r="I7" s="64">
        <f ca="1">IF(N7&lt;'Input Simulations'!$C$8,0,N7)</f>
        <v>1</v>
      </c>
      <c r="J7" s="64">
        <f t="shared" ca="1" si="0"/>
        <v>0</v>
      </c>
      <c r="K7" s="64">
        <f t="shared" ca="1" si="1"/>
        <v>1</v>
      </c>
      <c r="L7" s="61"/>
      <c r="M7" s="62">
        <f t="shared" ca="1" si="2"/>
        <v>1</v>
      </c>
      <c r="N7" s="41">
        <f t="shared" ca="1" si="7"/>
        <v>1</v>
      </c>
      <c r="O7" s="41">
        <f t="shared" ca="1" si="3"/>
        <v>0</v>
      </c>
      <c r="P7" s="41">
        <f ca="1">-VLOOKUP(E7,T7:W$145,4,0)+VLOOKUP(E6,T6:W$145,4,0)</f>
        <v>0</v>
      </c>
      <c r="Q7" s="41">
        <f t="shared" ref="Q7:Q48" ca="1" si="10">IF(M7=1,1,MAX(Q6-SUM(O7:P7),0))</f>
        <v>1</v>
      </c>
      <c r="R7" s="41">
        <f t="shared" ca="1" si="4"/>
        <v>1</v>
      </c>
      <c r="S7" s="20"/>
      <c r="T7" s="116">
        <f t="shared" ref="T7:T31" si="11">EOMONTH(T6,1)</f>
        <v>45473</v>
      </c>
      <c r="U7" s="118"/>
      <c r="V7" s="117">
        <f>SUM(U8:$U$145)/SUM($U$6:$U$145)</f>
        <v>1</v>
      </c>
      <c r="W7" s="120">
        <f ca="1">IF(T7&lt;EOMONTH($T$5,12*'Input Simulations'!$C$6),Vectors!W6,OFFSET(Vectors!V7,-12*'Input Simulations'!$C$6,0))</f>
        <v>1</v>
      </c>
    </row>
    <row r="8" spans="2:25" x14ac:dyDescent="0.25">
      <c r="B8">
        <f t="shared" si="5"/>
        <v>1</v>
      </c>
      <c r="C8" s="10">
        <f t="shared" si="6"/>
        <v>0.75</v>
      </c>
      <c r="D8">
        <f t="shared" si="8"/>
        <v>3</v>
      </c>
      <c r="E8" s="119">
        <f t="shared" ref="E8:E48" si="12">EOMONTH(E7,3)</f>
        <v>45808</v>
      </c>
      <c r="F8" s="126">
        <f t="shared" si="9"/>
        <v>3</v>
      </c>
      <c r="G8" s="126">
        <f t="shared" ref="G8:G45" si="13">G7+F8</f>
        <v>13</v>
      </c>
      <c r="I8" s="64">
        <f ca="1">IF(N8&lt;'Input Simulations'!$C$8,0,N8)</f>
        <v>1</v>
      </c>
      <c r="J8" s="64">
        <f t="shared" ca="1" si="0"/>
        <v>0</v>
      </c>
      <c r="K8" s="64">
        <f t="shared" ca="1" si="1"/>
        <v>1</v>
      </c>
      <c r="L8" s="61"/>
      <c r="M8" s="62">
        <f t="shared" ca="1" si="2"/>
        <v>0.98378578652908066</v>
      </c>
      <c r="N8" s="41">
        <f t="shared" ca="1" si="7"/>
        <v>1</v>
      </c>
      <c r="O8" s="41">
        <f t="shared" ca="1" si="3"/>
        <v>0</v>
      </c>
      <c r="P8" s="41">
        <f ca="1">-VLOOKUP(E8,T8:W$145,4,0)+VLOOKUP(E7,T7:W$145,4,0)</f>
        <v>1.6214213470919336E-2</v>
      </c>
      <c r="Q8" s="41">
        <f t="shared" ca="1" si="10"/>
        <v>0.98378578652908066</v>
      </c>
      <c r="R8" s="41">
        <f t="shared" ca="1" si="4"/>
        <v>0.98378578652908066</v>
      </c>
      <c r="S8" s="20"/>
      <c r="T8" s="116">
        <f t="shared" si="11"/>
        <v>45504</v>
      </c>
      <c r="U8" s="118"/>
      <c r="V8" s="117">
        <f>SUM(U9:$U$145)/SUM($U$6:$U$145)</f>
        <v>1</v>
      </c>
      <c r="W8" s="120">
        <f ca="1">IF(T8&lt;EOMONTH($T$5,12*'Input Simulations'!$C$6),Vectors!W7,OFFSET(Vectors!V8,-12*'Input Simulations'!$C$6,0))</f>
        <v>1</v>
      </c>
    </row>
    <row r="9" spans="2:25" x14ac:dyDescent="0.25">
      <c r="B9">
        <f t="shared" si="5"/>
        <v>2</v>
      </c>
      <c r="C9" s="10">
        <f t="shared" si="6"/>
        <v>1</v>
      </c>
      <c r="D9">
        <f t="shared" si="8"/>
        <v>4</v>
      </c>
      <c r="E9" s="119">
        <f t="shared" si="12"/>
        <v>45900</v>
      </c>
      <c r="F9" s="126">
        <f t="shared" si="9"/>
        <v>3</v>
      </c>
      <c r="G9" s="126">
        <f t="shared" si="13"/>
        <v>16</v>
      </c>
      <c r="I9" s="64">
        <f ca="1">IF(N9&lt;'Input Simulations'!$C$8,0,N9)</f>
        <v>0.98378578652908066</v>
      </c>
      <c r="J9" s="64">
        <f t="shared" ca="1" si="0"/>
        <v>0</v>
      </c>
      <c r="K9" s="64">
        <f t="shared" ca="1" si="1"/>
        <v>0.98378578652908066</v>
      </c>
      <c r="L9" s="61"/>
      <c r="M9" s="62">
        <f t="shared" ca="1" si="2"/>
        <v>0.90702839195921259</v>
      </c>
      <c r="N9" s="41">
        <f t="shared" ca="1" si="7"/>
        <v>0.98378578652908066</v>
      </c>
      <c r="O9" s="41">
        <f t="shared" ca="1" si="3"/>
        <v>0</v>
      </c>
      <c r="P9" s="41">
        <f ca="1">-VLOOKUP(E9,T9:W$145,4,0)+VLOOKUP(E8,T8:W$145,4,0)</f>
        <v>7.6757394569868076E-2</v>
      </c>
      <c r="Q9" s="41">
        <f t="shared" ca="1" si="10"/>
        <v>0.90702839195921259</v>
      </c>
      <c r="R9" s="41">
        <f t="shared" ca="1" si="4"/>
        <v>0.90702839195921259</v>
      </c>
      <c r="S9" s="20"/>
      <c r="T9" s="116">
        <f t="shared" si="11"/>
        <v>45535</v>
      </c>
      <c r="U9" s="118"/>
      <c r="V9" s="117">
        <f>SUM(U10:$U$145)/SUM($U$6:$U$145)</f>
        <v>1</v>
      </c>
      <c r="W9" s="120">
        <f ca="1">IF(T9&lt;EOMONTH($T$5,12*'Input Simulations'!$C$6),Vectors!W8,OFFSET(Vectors!V9,-12*'Input Simulations'!$C$6,0))</f>
        <v>1</v>
      </c>
      <c r="Y9" s="26"/>
    </row>
    <row r="10" spans="2:25" x14ac:dyDescent="0.25">
      <c r="B10">
        <f t="shared" si="5"/>
        <v>2</v>
      </c>
      <c r="C10" s="10">
        <f t="shared" si="6"/>
        <v>1.25</v>
      </c>
      <c r="D10">
        <f t="shared" si="8"/>
        <v>5</v>
      </c>
      <c r="E10" s="119">
        <f t="shared" si="12"/>
        <v>45991</v>
      </c>
      <c r="F10" s="126">
        <f t="shared" si="9"/>
        <v>3</v>
      </c>
      <c r="G10" s="126">
        <f t="shared" si="13"/>
        <v>19</v>
      </c>
      <c r="I10" s="64">
        <f ca="1">IF(N10&lt;'Input Simulations'!$C$8,0,N10)</f>
        <v>0.90702839195921259</v>
      </c>
      <c r="J10" s="64">
        <f t="shared" ca="1" si="0"/>
        <v>0</v>
      </c>
      <c r="K10" s="64">
        <f t="shared" ca="1" si="1"/>
        <v>0.90702839195921259</v>
      </c>
      <c r="L10" s="61"/>
      <c r="M10" s="62">
        <f t="shared" ca="1" si="2"/>
        <v>0.83303067059789648</v>
      </c>
      <c r="N10" s="41">
        <f t="shared" ca="1" si="7"/>
        <v>0.90702839195921259</v>
      </c>
      <c r="O10" s="41">
        <f t="shared" ca="1" si="3"/>
        <v>0</v>
      </c>
      <c r="P10" s="41">
        <f ca="1">-VLOOKUP(E10,T10:W$145,4,0)+VLOOKUP(E9,T9:W$145,4,0)</f>
        <v>7.3997721361316104E-2</v>
      </c>
      <c r="Q10" s="41">
        <f t="shared" ca="1" si="10"/>
        <v>0.83303067059789648</v>
      </c>
      <c r="R10" s="41">
        <f t="shared" ca="1" si="4"/>
        <v>0.83303067059789648</v>
      </c>
      <c r="S10" s="20"/>
      <c r="T10" s="116">
        <f t="shared" si="11"/>
        <v>45565</v>
      </c>
      <c r="U10" s="118"/>
      <c r="V10" s="117">
        <f>SUM(U11:$U$145)/SUM($U$6:$U$145)</f>
        <v>1</v>
      </c>
      <c r="W10" s="120">
        <f ca="1">IF(T10&lt;EOMONTH($T$5,12*'Input Simulations'!$C$6),Vectors!W9,OFFSET(Vectors!V10,-12*'Input Simulations'!$C$6,0))</f>
        <v>1</v>
      </c>
    </row>
    <row r="11" spans="2:25" x14ac:dyDescent="0.25">
      <c r="B11">
        <f t="shared" si="5"/>
        <v>2</v>
      </c>
      <c r="C11" s="10">
        <f t="shared" si="6"/>
        <v>1.5</v>
      </c>
      <c r="D11">
        <f t="shared" si="8"/>
        <v>6</v>
      </c>
      <c r="E11" s="119">
        <f t="shared" si="12"/>
        <v>46081</v>
      </c>
      <c r="F11" s="126">
        <f t="shared" si="9"/>
        <v>3</v>
      </c>
      <c r="G11" s="126">
        <f t="shared" si="13"/>
        <v>22</v>
      </c>
      <c r="I11" s="64">
        <f ca="1">IF(N11&lt;'Input Simulations'!$C$8,0,N11)</f>
        <v>0.83303067059789648</v>
      </c>
      <c r="J11" s="64">
        <f t="shared" ca="1" si="0"/>
        <v>0</v>
      </c>
      <c r="K11" s="64">
        <f t="shared" ca="1" si="1"/>
        <v>0.83303067059789648</v>
      </c>
      <c r="L11" s="61"/>
      <c r="M11" s="62">
        <f t="shared" ca="1" si="2"/>
        <v>0.76793648341555421</v>
      </c>
      <c r="N11" s="41">
        <f t="shared" ca="1" si="7"/>
        <v>0.83303067059789648</v>
      </c>
      <c r="O11" s="41">
        <f t="shared" ca="1" si="3"/>
        <v>0</v>
      </c>
      <c r="P11" s="41">
        <f ca="1">-VLOOKUP(E11,T11:W$145,4,0)+VLOOKUP(E10,T10:W$145,4,0)</f>
        <v>6.5094187182342278E-2</v>
      </c>
      <c r="Q11" s="41">
        <f t="shared" ca="1" si="10"/>
        <v>0.76793648341555421</v>
      </c>
      <c r="R11" s="41">
        <f t="shared" ca="1" si="4"/>
        <v>0.76793648341555421</v>
      </c>
      <c r="S11" s="20"/>
      <c r="T11" s="116">
        <f t="shared" si="11"/>
        <v>45596</v>
      </c>
      <c r="U11" s="118"/>
      <c r="V11" s="117">
        <f>SUM(U12:$U$145)/SUM($U$6:$U$145)</f>
        <v>1</v>
      </c>
      <c r="W11" s="120">
        <f ca="1">IF(T11&lt;EOMONTH($T$5,12*'Input Simulations'!$C$6),Vectors!W10,OFFSET(Vectors!V11,-12*'Input Simulations'!$C$6,0))</f>
        <v>1</v>
      </c>
    </row>
    <row r="12" spans="2:25" x14ac:dyDescent="0.25">
      <c r="B12">
        <f t="shared" si="5"/>
        <v>2</v>
      </c>
      <c r="C12" s="10">
        <f t="shared" si="6"/>
        <v>1.75</v>
      </c>
      <c r="D12">
        <f t="shared" si="8"/>
        <v>7</v>
      </c>
      <c r="E12" s="119">
        <f t="shared" si="12"/>
        <v>46173</v>
      </c>
      <c r="F12" s="126">
        <f t="shared" si="9"/>
        <v>3</v>
      </c>
      <c r="G12" s="126">
        <f t="shared" si="13"/>
        <v>25</v>
      </c>
      <c r="I12" s="64">
        <f ca="1">IF(N12&lt;'Input Simulations'!$C$8,0,N12)</f>
        <v>0.76793648341555421</v>
      </c>
      <c r="J12" s="64">
        <f t="shared" ca="1" si="0"/>
        <v>0</v>
      </c>
      <c r="K12" s="64">
        <f t="shared" ca="1" si="1"/>
        <v>0.76793648341555421</v>
      </c>
      <c r="L12" s="61"/>
      <c r="M12" s="62">
        <f t="shared" ca="1" si="2"/>
        <v>0.69269456336057467</v>
      </c>
      <c r="N12" s="41">
        <f t="shared" ca="1" si="7"/>
        <v>0.76793648341555421</v>
      </c>
      <c r="O12" s="41">
        <f t="shared" ca="1" si="3"/>
        <v>0</v>
      </c>
      <c r="P12" s="41">
        <f ca="1">-VLOOKUP(E12,T12:W$145,4,0)+VLOOKUP(E11,T11:W$145,4,0)</f>
        <v>7.5241920054979539E-2</v>
      </c>
      <c r="Q12" s="41">
        <f t="shared" ca="1" si="10"/>
        <v>0.69269456336057467</v>
      </c>
      <c r="R12" s="41">
        <f t="shared" ca="1" si="4"/>
        <v>0.69269456336057467</v>
      </c>
      <c r="S12" s="20"/>
      <c r="T12" s="116">
        <f t="shared" si="11"/>
        <v>45626</v>
      </c>
      <c r="U12" s="118"/>
      <c r="V12" s="117">
        <f>SUM(U13:$U$145)/SUM($U$6:$U$145)</f>
        <v>1</v>
      </c>
      <c r="W12" s="120">
        <f ca="1">IF(T12&lt;EOMONTH($T$5,12*'Input Simulations'!$C$6),Vectors!W11,OFFSET(Vectors!V12,-12*'Input Simulations'!$C$6,0))</f>
        <v>1</v>
      </c>
    </row>
    <row r="13" spans="2:25" x14ac:dyDescent="0.25">
      <c r="B13">
        <f t="shared" si="5"/>
        <v>3</v>
      </c>
      <c r="C13" s="10">
        <f t="shared" si="6"/>
        <v>2</v>
      </c>
      <c r="D13">
        <f t="shared" si="8"/>
        <v>8</v>
      </c>
      <c r="E13" s="119">
        <f t="shared" si="12"/>
        <v>46265</v>
      </c>
      <c r="F13" s="126">
        <f t="shared" si="9"/>
        <v>3</v>
      </c>
      <c r="G13" s="126">
        <f t="shared" si="13"/>
        <v>28</v>
      </c>
      <c r="I13" s="64">
        <f ca="1">IF(N13&lt;'Input Simulations'!$C$8,0,N13)</f>
        <v>0.69269456336057467</v>
      </c>
      <c r="J13" s="64">
        <f t="shared" ca="1" si="0"/>
        <v>0</v>
      </c>
      <c r="K13" s="64">
        <f t="shared" ca="1" si="1"/>
        <v>0.69269456336057467</v>
      </c>
      <c r="L13" s="61"/>
      <c r="M13" s="62">
        <f t="shared" ca="1" si="2"/>
        <v>0.62374209554658533</v>
      </c>
      <c r="N13" s="41">
        <f t="shared" ca="1" si="7"/>
        <v>0.69269456336057467</v>
      </c>
      <c r="O13" s="41">
        <f t="shared" ca="1" si="3"/>
        <v>0</v>
      </c>
      <c r="P13" s="41">
        <f ca="1">-VLOOKUP(E13,T13:W$145,4,0)+VLOOKUP(E12,T12:W$145,4,0)</f>
        <v>6.8952467813989338E-2</v>
      </c>
      <c r="Q13" s="41">
        <f t="shared" ca="1" si="10"/>
        <v>0.62374209554658533</v>
      </c>
      <c r="R13" s="41">
        <f t="shared" ca="1" si="4"/>
        <v>0.62374209554658533</v>
      </c>
      <c r="S13" s="20"/>
      <c r="T13" s="116">
        <f t="shared" si="11"/>
        <v>45657</v>
      </c>
      <c r="U13" s="118"/>
      <c r="V13" s="117">
        <f>SUM(U14:$U$145)/SUM($U$6:$U$145)</f>
        <v>1</v>
      </c>
      <c r="W13" s="120">
        <f ca="1">IF(T13&lt;EOMONTH($T$5,12*'Input Simulations'!$C$6),Vectors!W12,OFFSET(Vectors!V13,-12*'Input Simulations'!$C$6,0))</f>
        <v>1</v>
      </c>
    </row>
    <row r="14" spans="2:25" x14ac:dyDescent="0.25">
      <c r="B14">
        <f t="shared" si="5"/>
        <v>3</v>
      </c>
      <c r="C14" s="10">
        <f t="shared" si="6"/>
        <v>2.25</v>
      </c>
      <c r="D14">
        <f t="shared" si="8"/>
        <v>9</v>
      </c>
      <c r="E14" s="119">
        <f t="shared" si="12"/>
        <v>46356</v>
      </c>
      <c r="F14" s="126">
        <f t="shared" si="9"/>
        <v>3</v>
      </c>
      <c r="G14" s="126">
        <f t="shared" si="13"/>
        <v>31</v>
      </c>
      <c r="I14" s="64">
        <f ca="1">IF(N14&lt;'Input Simulations'!$C$8,0,N14)</f>
        <v>0.62374209554658533</v>
      </c>
      <c r="J14" s="64">
        <f t="shared" ca="1" si="0"/>
        <v>0</v>
      </c>
      <c r="K14" s="64">
        <f t="shared" ca="1" si="1"/>
        <v>0.62374209554658533</v>
      </c>
      <c r="L14" s="61"/>
      <c r="M14" s="62">
        <f t="shared" ca="1" si="2"/>
        <v>0.5526130769743498</v>
      </c>
      <c r="N14" s="41">
        <f t="shared" ca="1" si="7"/>
        <v>0.62374209554658533</v>
      </c>
      <c r="O14" s="41">
        <f t="shared" ca="1" si="3"/>
        <v>0</v>
      </c>
      <c r="P14" s="41">
        <f ca="1">-VLOOKUP(E14,T14:W$145,4,0)+VLOOKUP(E13,T13:W$145,4,0)</f>
        <v>7.1129018572235525E-2</v>
      </c>
      <c r="Q14" s="41">
        <f t="shared" ca="1" si="10"/>
        <v>0.5526130769743498</v>
      </c>
      <c r="R14" s="41">
        <f t="shared" ca="1" si="4"/>
        <v>0.5526130769743498</v>
      </c>
      <c r="S14" s="20"/>
      <c r="T14" s="116">
        <f t="shared" si="11"/>
        <v>45688</v>
      </c>
      <c r="U14" s="118"/>
      <c r="V14" s="117">
        <f>SUM(U15:$U$145)/SUM($U$6:$U$145)</f>
        <v>1</v>
      </c>
      <c r="W14" s="120">
        <f ca="1">IF(T14&lt;EOMONTH($T$5,12*'Input Simulations'!$C$6),Vectors!W13,OFFSET(Vectors!V14,-12*'Input Simulations'!$C$6,0))</f>
        <v>1</v>
      </c>
    </row>
    <row r="15" spans="2:25" x14ac:dyDescent="0.25">
      <c r="B15">
        <f t="shared" si="5"/>
        <v>3</v>
      </c>
      <c r="C15" s="10">
        <f t="shared" si="6"/>
        <v>2.5</v>
      </c>
      <c r="D15">
        <f t="shared" si="8"/>
        <v>10</v>
      </c>
      <c r="E15" s="119">
        <f t="shared" si="12"/>
        <v>46446</v>
      </c>
      <c r="F15" s="126">
        <f t="shared" si="9"/>
        <v>3</v>
      </c>
      <c r="G15" s="126">
        <f t="shared" si="13"/>
        <v>34</v>
      </c>
      <c r="I15" s="64">
        <f ca="1">IF(N15&lt;'Input Simulations'!$C$8,0,N15)</f>
        <v>0.5526130769743498</v>
      </c>
      <c r="J15" s="64">
        <f t="shared" ca="1" si="0"/>
        <v>0</v>
      </c>
      <c r="K15" s="64">
        <f t="shared" ca="1" si="1"/>
        <v>0.5526130769743498</v>
      </c>
      <c r="L15" s="61"/>
      <c r="M15" s="62">
        <f t="shared" ca="1" si="2"/>
        <v>0.48901589200343915</v>
      </c>
      <c r="N15" s="41">
        <f t="shared" ca="1" si="7"/>
        <v>0.5526130769743498</v>
      </c>
      <c r="O15" s="41">
        <f t="shared" ca="1" si="3"/>
        <v>0</v>
      </c>
      <c r="P15" s="41">
        <f ca="1">-VLOOKUP(E15,T15:W$145,4,0)+VLOOKUP(E14,T14:W$145,4,0)</f>
        <v>6.3597184970910658E-2</v>
      </c>
      <c r="Q15" s="41">
        <f t="shared" ca="1" si="10"/>
        <v>0.48901589200343915</v>
      </c>
      <c r="R15" s="41">
        <f t="shared" ca="1" si="4"/>
        <v>0.48901589200343915</v>
      </c>
      <c r="S15" s="20"/>
      <c r="T15" s="116">
        <f t="shared" si="11"/>
        <v>45716</v>
      </c>
      <c r="U15" s="118"/>
      <c r="V15" s="117">
        <f>SUM(U16:$U$145)/SUM($U$6:$U$145)</f>
        <v>1</v>
      </c>
      <c r="W15" s="120">
        <f ca="1">IF(T15&lt;EOMONTH($T$5,12*'Input Simulations'!$C$6),Vectors!W14,OFFSET(Vectors!V15,-12*'Input Simulations'!$C$6,0))</f>
        <v>1</v>
      </c>
    </row>
    <row r="16" spans="2:25" x14ac:dyDescent="0.25">
      <c r="B16">
        <f t="shared" si="5"/>
        <v>3</v>
      </c>
      <c r="C16" s="10">
        <f t="shared" si="6"/>
        <v>2.75</v>
      </c>
      <c r="D16">
        <f t="shared" si="8"/>
        <v>11</v>
      </c>
      <c r="E16" s="119">
        <f t="shared" si="12"/>
        <v>46538</v>
      </c>
      <c r="F16" s="126">
        <f t="shared" si="9"/>
        <v>3</v>
      </c>
      <c r="G16" s="126">
        <f t="shared" si="13"/>
        <v>37</v>
      </c>
      <c r="I16" s="64">
        <f ca="1">IF(N16&lt;'Input Simulations'!$C$8,0,N16)</f>
        <v>0.48901589200343915</v>
      </c>
      <c r="J16" s="64">
        <f t="shared" ca="1" si="0"/>
        <v>0</v>
      </c>
      <c r="K16" s="64">
        <f t="shared" ca="1" si="1"/>
        <v>0.48901589200343915</v>
      </c>
      <c r="L16" s="61"/>
      <c r="M16" s="62">
        <f t="shared" ca="1" si="2"/>
        <v>0.4592485050375904</v>
      </c>
      <c r="N16" s="41">
        <f t="shared" ca="1" si="7"/>
        <v>0.48901589200343915</v>
      </c>
      <c r="O16" s="41">
        <f t="shared" ca="1" si="3"/>
        <v>0</v>
      </c>
      <c r="P16" s="41">
        <f ca="1">-VLOOKUP(E16,T16:W$145,4,0)+VLOOKUP(E15,T15:W$145,4,0)</f>
        <v>2.9767386965848741E-2</v>
      </c>
      <c r="Q16" s="41">
        <f t="shared" ca="1" si="10"/>
        <v>0.4592485050375904</v>
      </c>
      <c r="R16" s="41">
        <f t="shared" ca="1" si="4"/>
        <v>0.4592485050375904</v>
      </c>
      <c r="S16" s="20"/>
      <c r="T16" s="116">
        <f t="shared" si="11"/>
        <v>45747</v>
      </c>
      <c r="U16" s="118"/>
      <c r="V16" s="117">
        <f>SUM(U17:$U$145)/SUM($U$6:$U$145)</f>
        <v>1</v>
      </c>
      <c r="W16" s="120">
        <f ca="1">IF(T16&lt;EOMONTH($T$5,12*'Input Simulations'!$C$6),Vectors!W15,OFFSET(Vectors!V16,-12*'Input Simulations'!$C$6,0))</f>
        <v>1</v>
      </c>
    </row>
    <row r="17" spans="2:25" x14ac:dyDescent="0.25">
      <c r="B17">
        <f t="shared" si="5"/>
        <v>4</v>
      </c>
      <c r="C17" s="10">
        <f t="shared" si="6"/>
        <v>3</v>
      </c>
      <c r="D17">
        <f t="shared" si="8"/>
        <v>12</v>
      </c>
      <c r="E17" s="119">
        <f t="shared" si="12"/>
        <v>46630</v>
      </c>
      <c r="F17" s="126">
        <f t="shared" si="9"/>
        <v>3</v>
      </c>
      <c r="G17" s="126">
        <f t="shared" si="13"/>
        <v>40</v>
      </c>
      <c r="I17" s="64">
        <f ca="1">IF(N17&lt;'Input Simulations'!$C$8,0,N17)</f>
        <v>0.4592485050375904</v>
      </c>
      <c r="J17" s="64">
        <f t="shared" ca="1" si="0"/>
        <v>0</v>
      </c>
      <c r="K17" s="64">
        <f t="shared" ca="1" si="1"/>
        <v>0.4592485050375904</v>
      </c>
      <c r="L17" s="61"/>
      <c r="M17" s="62">
        <f t="shared" ca="1" si="2"/>
        <v>0.38213344076444283</v>
      </c>
      <c r="N17" s="41">
        <f t="shared" ca="1" si="7"/>
        <v>0.4592485050375904</v>
      </c>
      <c r="O17" s="41">
        <f t="shared" ca="1" si="3"/>
        <v>0</v>
      </c>
      <c r="P17" s="41">
        <f ca="1">-VLOOKUP(E17,T17:W$145,4,0)+VLOOKUP(E16,T16:W$145,4,0)</f>
        <v>7.7115064273147571E-2</v>
      </c>
      <c r="Q17" s="41">
        <f t="shared" ca="1" si="10"/>
        <v>0.38213344076444283</v>
      </c>
      <c r="R17" s="41">
        <f t="shared" ca="1" si="4"/>
        <v>0.38213344076444283</v>
      </c>
      <c r="S17" s="20"/>
      <c r="T17" s="116">
        <f t="shared" si="11"/>
        <v>45777</v>
      </c>
      <c r="U17" s="118">
        <v>32428426.941838719</v>
      </c>
      <c r="V17" s="117">
        <f>SUM(U18:$U$145)/SUM($U$6:$U$145)</f>
        <v>0.98378578652908066</v>
      </c>
      <c r="W17" s="127">
        <f ca="1">IF(T17&lt;EOMONTH($T$5,12*'Input Simulations'!$C$6),Vectors!W16,OFFSET(Vectors!V17,-12*'Input Simulations'!$C$6,0))</f>
        <v>1</v>
      </c>
      <c r="X17" s="18"/>
    </row>
    <row r="18" spans="2:25" x14ac:dyDescent="0.25">
      <c r="B18">
        <f t="shared" si="5"/>
        <v>4</v>
      </c>
      <c r="C18" s="10">
        <f t="shared" si="6"/>
        <v>3.25</v>
      </c>
      <c r="D18">
        <f t="shared" si="8"/>
        <v>13</v>
      </c>
      <c r="E18" s="119">
        <f t="shared" si="12"/>
        <v>46721</v>
      </c>
      <c r="F18" s="126">
        <f t="shared" si="9"/>
        <v>3</v>
      </c>
      <c r="G18" s="126">
        <f t="shared" si="13"/>
        <v>43</v>
      </c>
      <c r="I18" s="64">
        <f ca="1">IF(N18&lt;'Input Simulations'!$C$8,0,N18)</f>
        <v>0.38213344076444283</v>
      </c>
      <c r="J18" s="64">
        <f t="shared" ca="1" si="0"/>
        <v>0</v>
      </c>
      <c r="K18" s="64">
        <f t="shared" ca="1" si="1"/>
        <v>0.38213344076444283</v>
      </c>
      <c r="L18" s="61"/>
      <c r="M18" s="62">
        <f t="shared" ca="1" si="2"/>
        <v>0.31254382180414869</v>
      </c>
      <c r="N18" s="41">
        <f t="shared" ca="1" si="7"/>
        <v>0.38213344076444283</v>
      </c>
      <c r="O18" s="41">
        <f t="shared" ca="1" si="3"/>
        <v>0</v>
      </c>
      <c r="P18" s="41">
        <f ca="1">-VLOOKUP(E18,T18:W$145,4,0)+VLOOKUP(E17,T17:W$145,4,0)</f>
        <v>6.9589618960294142E-2</v>
      </c>
      <c r="Q18" s="41">
        <f t="shared" ca="1" si="10"/>
        <v>0.31254382180414869</v>
      </c>
      <c r="R18" s="41">
        <f t="shared" ca="1" si="4"/>
        <v>0.31254382180414869</v>
      </c>
      <c r="S18" s="20"/>
      <c r="T18" s="116">
        <f t="shared" si="11"/>
        <v>45808</v>
      </c>
      <c r="U18" s="118">
        <v>57448729.411666639</v>
      </c>
      <c r="V18" s="117">
        <f>SUM(U19:$U$145)/SUM($U$6:$U$145)</f>
        <v>0.95506142182324738</v>
      </c>
      <c r="W18" s="127">
        <f ca="1">IF(T18&lt;EOMONTH($T$5,12*'Input Simulations'!$C$6),Vectors!W17,OFFSET(Vectors!V18,-12*'Input Simulations'!$C$6,0))</f>
        <v>0.98378578652908066</v>
      </c>
      <c r="X18" s="118"/>
      <c r="Y18" s="18"/>
    </row>
    <row r="19" spans="2:25" x14ac:dyDescent="0.25">
      <c r="B19">
        <f t="shared" si="5"/>
        <v>4</v>
      </c>
      <c r="C19" s="10">
        <f t="shared" si="6"/>
        <v>3.5</v>
      </c>
      <c r="D19">
        <f t="shared" si="8"/>
        <v>14</v>
      </c>
      <c r="E19" s="119">
        <f t="shared" si="12"/>
        <v>46812</v>
      </c>
      <c r="F19" s="126">
        <f t="shared" si="9"/>
        <v>3</v>
      </c>
      <c r="G19" s="126">
        <f t="shared" si="13"/>
        <v>46</v>
      </c>
      <c r="I19" s="64">
        <f ca="1">IF(N19&lt;'Input Simulations'!$C$8,0,N19)</f>
        <v>0.31254382180414869</v>
      </c>
      <c r="J19" s="64">
        <f t="shared" ca="1" si="0"/>
        <v>0</v>
      </c>
      <c r="K19" s="64">
        <f t="shared" ca="1" si="1"/>
        <v>0.31254382180414869</v>
      </c>
      <c r="L19" s="61"/>
      <c r="M19" s="62">
        <f t="shared" ca="1" si="2"/>
        <v>0.26731661591644351</v>
      </c>
      <c r="N19" s="41">
        <f t="shared" ca="1" si="7"/>
        <v>0.31254382180414869</v>
      </c>
      <c r="O19" s="41">
        <f t="shared" ca="1" si="3"/>
        <v>0</v>
      </c>
      <c r="P19" s="41">
        <f ca="1">-VLOOKUP(E19,T19:W$145,4,0)+VLOOKUP(E18,T18:W$145,4,0)</f>
        <v>4.522720588770518E-2</v>
      </c>
      <c r="Q19" s="41">
        <f t="shared" ca="1" si="10"/>
        <v>0.26731661591644351</v>
      </c>
      <c r="R19" s="41">
        <f t="shared" ca="1" si="4"/>
        <v>0.26731661591644351</v>
      </c>
      <c r="S19" s="20"/>
      <c r="T19" s="116">
        <f t="shared" si="11"/>
        <v>45838</v>
      </c>
      <c r="U19" s="118">
        <v>42451888.493255384</v>
      </c>
      <c r="V19" s="117">
        <f>SUM(U20:$U$145)/SUM($U$6:$U$145)</f>
        <v>0.93383547757661967</v>
      </c>
      <c r="W19" s="120">
        <f ca="1">IF(T19&lt;EOMONTH($T$5,12*'Input Simulations'!$C$6),Vectors!W18,OFFSET(Vectors!V19,-12*'Input Simulations'!$C$6,0))</f>
        <v>0.95506142182324738</v>
      </c>
      <c r="X19" s="118"/>
    </row>
    <row r="20" spans="2:25" x14ac:dyDescent="0.25">
      <c r="B20">
        <f t="shared" si="5"/>
        <v>4</v>
      </c>
      <c r="C20" s="10">
        <f t="shared" si="6"/>
        <v>3.75</v>
      </c>
      <c r="D20">
        <f t="shared" si="8"/>
        <v>15</v>
      </c>
      <c r="E20" s="119">
        <f t="shared" si="12"/>
        <v>46904</v>
      </c>
      <c r="F20" s="126">
        <f t="shared" si="9"/>
        <v>3</v>
      </c>
      <c r="G20" s="126">
        <f t="shared" si="13"/>
        <v>49</v>
      </c>
      <c r="I20" s="64">
        <f ca="1">IF(N20&lt;'Input Simulations'!$C$8,0,N20)</f>
        <v>0.26731661591644351</v>
      </c>
      <c r="J20" s="64">
        <f t="shared" ca="1" si="0"/>
        <v>0</v>
      </c>
      <c r="K20" s="64">
        <f t="shared" ca="1" si="1"/>
        <v>0.26731661591644351</v>
      </c>
      <c r="L20" s="61"/>
      <c r="M20" s="62">
        <f t="shared" ca="1" si="2"/>
        <v>0.21848383456158452</v>
      </c>
      <c r="N20" s="41">
        <f t="shared" ca="1" si="7"/>
        <v>0.26731661591644351</v>
      </c>
      <c r="O20" s="41">
        <f t="shared" ca="1" si="3"/>
        <v>0</v>
      </c>
      <c r="P20" s="41">
        <f ca="1">-VLOOKUP(E20,T20:W$145,4,0)+VLOOKUP(E19,T19:W$145,4,0)</f>
        <v>4.8832781354858995E-2</v>
      </c>
      <c r="Q20" s="41">
        <f t="shared" ca="1" si="10"/>
        <v>0.21848383456158452</v>
      </c>
      <c r="R20" s="41">
        <f t="shared" ca="1" si="4"/>
        <v>0.21848383456158452</v>
      </c>
      <c r="S20" s="20"/>
      <c r="T20" s="116">
        <f t="shared" si="11"/>
        <v>45869</v>
      </c>
      <c r="U20" s="118">
        <v>53614171.234814264</v>
      </c>
      <c r="V20" s="117">
        <f>SUM(U21:$U$145)/SUM($U$6:$U$145)</f>
        <v>0.90702839195921259</v>
      </c>
      <c r="W20" s="120">
        <f ca="1">IF(T20&lt;EOMONTH($T$5,12*'Input Simulations'!$C$6),Vectors!W19,OFFSET(Vectors!V20,-12*'Input Simulations'!$C$6,0))</f>
        <v>0.93383547757661967</v>
      </c>
    </row>
    <row r="21" spans="2:25" x14ac:dyDescent="0.25">
      <c r="B21">
        <f t="shared" si="5"/>
        <v>5</v>
      </c>
      <c r="C21" s="10">
        <f t="shared" si="6"/>
        <v>4</v>
      </c>
      <c r="D21">
        <f t="shared" si="8"/>
        <v>16</v>
      </c>
      <c r="E21" s="119">
        <f t="shared" si="12"/>
        <v>46996</v>
      </c>
      <c r="F21" s="126">
        <f t="shared" si="9"/>
        <v>3</v>
      </c>
      <c r="G21" s="126">
        <f t="shared" si="13"/>
        <v>52</v>
      </c>
      <c r="I21" s="64">
        <f ca="1">IF(N21&lt;'Input Simulations'!$C$8,0,N21)</f>
        <v>0.21848383456158452</v>
      </c>
      <c r="J21" s="64">
        <f t="shared" ca="1" si="0"/>
        <v>0</v>
      </c>
      <c r="K21" s="64">
        <f t="shared" ca="1" si="1"/>
        <v>0.21848383456158452</v>
      </c>
      <c r="L21" s="61"/>
      <c r="M21" s="62">
        <f t="shared" ca="1" si="2"/>
        <v>0.18116365967286857</v>
      </c>
      <c r="N21" s="41">
        <f t="shared" ca="1" si="7"/>
        <v>0.21848383456158452</v>
      </c>
      <c r="O21" s="41">
        <f t="shared" ca="1" si="3"/>
        <v>0</v>
      </c>
      <c r="P21" s="41">
        <f ca="1">-VLOOKUP(E21,T21:W$145,4,0)+VLOOKUP(E20,T20:W$145,4,0)</f>
        <v>3.7320174888715946E-2</v>
      </c>
      <c r="Q21" s="41">
        <f t="shared" ca="1" si="10"/>
        <v>0.18116365967286857</v>
      </c>
      <c r="R21" s="41">
        <f t="shared" ca="1" si="4"/>
        <v>0.18116365967286857</v>
      </c>
      <c r="S21" s="20"/>
      <c r="T21" s="116">
        <f t="shared" si="11"/>
        <v>45900</v>
      </c>
      <c r="U21" s="118">
        <v>75163670.002699643</v>
      </c>
      <c r="V21" s="117">
        <f>SUM(U22:$U$145)/SUM($U$6:$U$145)</f>
        <v>0.86944655695786277</v>
      </c>
      <c r="W21" s="120">
        <f ca="1">IF(T21&lt;EOMONTH($T$5,12*'Input Simulations'!$C$6),Vectors!W20,OFFSET(Vectors!V21,-12*'Input Simulations'!$C$6,0))</f>
        <v>0.90702839195921259</v>
      </c>
    </row>
    <row r="22" spans="2:25" x14ac:dyDescent="0.25">
      <c r="B22">
        <f t="shared" si="5"/>
        <v>5</v>
      </c>
      <c r="C22" s="10">
        <f t="shared" si="6"/>
        <v>4.25</v>
      </c>
      <c r="D22">
        <f t="shared" si="8"/>
        <v>17</v>
      </c>
      <c r="E22" s="119">
        <f t="shared" si="12"/>
        <v>47087</v>
      </c>
      <c r="F22" s="126">
        <f t="shared" si="9"/>
        <v>3</v>
      </c>
      <c r="G22" s="126">
        <f t="shared" si="13"/>
        <v>55</v>
      </c>
      <c r="I22" s="64">
        <f ca="1">IF(N22&lt;'Input Simulations'!$C$8,0,N22)</f>
        <v>0.18116365967286857</v>
      </c>
      <c r="J22" s="64">
        <f t="shared" ca="1" si="0"/>
        <v>0</v>
      </c>
      <c r="K22" s="64">
        <f t="shared" ca="1" si="1"/>
        <v>0.18116365967286857</v>
      </c>
      <c r="L22" s="61"/>
      <c r="M22" s="62">
        <f t="shared" ca="1" si="2"/>
        <v>0.14626062156843636</v>
      </c>
      <c r="N22" s="41">
        <f t="shared" ca="1" si="7"/>
        <v>0.18116365967286857</v>
      </c>
      <c r="O22" s="41">
        <f t="shared" ca="1" si="3"/>
        <v>0</v>
      </c>
      <c r="P22" s="41">
        <f ca="1">-VLOOKUP(E22,T22:W$145,4,0)+VLOOKUP(E21,T21:W$145,4,0)</f>
        <v>3.490303810443221E-2</v>
      </c>
      <c r="Q22" s="41">
        <f t="shared" ca="1" si="10"/>
        <v>0.14626062156843636</v>
      </c>
      <c r="R22" s="41">
        <f t="shared" ca="1" si="4"/>
        <v>0.14626062156843636</v>
      </c>
      <c r="S22" s="20"/>
      <c r="T22" s="116">
        <f t="shared" si="11"/>
        <v>45930</v>
      </c>
      <c r="U22" s="118">
        <v>32082419.812351655</v>
      </c>
      <c r="V22" s="117">
        <f>SUM(U23:$U$145)/SUM($U$6:$U$145)</f>
        <v>0.85340534705168691</v>
      </c>
      <c r="W22" s="120">
        <f ca="1">IF(T22&lt;EOMONTH($T$5,12*'Input Simulations'!$C$6),Vectors!W21,OFFSET(Vectors!V22,-12*'Input Simulations'!$C$6,0))</f>
        <v>0.86944655695786277</v>
      </c>
    </row>
    <row r="23" spans="2:25" x14ac:dyDescent="0.25">
      <c r="B23">
        <f t="shared" si="5"/>
        <v>5</v>
      </c>
      <c r="C23" s="10">
        <f t="shared" si="6"/>
        <v>4.5</v>
      </c>
      <c r="D23">
        <f t="shared" si="8"/>
        <v>18</v>
      </c>
      <c r="E23" s="119">
        <f t="shared" si="12"/>
        <v>47177</v>
      </c>
      <c r="F23" s="126">
        <f t="shared" si="9"/>
        <v>3</v>
      </c>
      <c r="G23" s="126">
        <f t="shared" si="13"/>
        <v>58</v>
      </c>
      <c r="I23" s="64">
        <f ca="1">IF(N23&lt;'Input Simulations'!$C$8,0,N23)</f>
        <v>0.14626062156843636</v>
      </c>
      <c r="J23" s="64">
        <f t="shared" ca="1" si="0"/>
        <v>0</v>
      </c>
      <c r="K23" s="64">
        <f t="shared" ca="1" si="1"/>
        <v>0.14626062156843636</v>
      </c>
      <c r="L23" s="61"/>
      <c r="M23" s="62">
        <f t="shared" ca="1" si="2"/>
        <v>0.12027910624656599</v>
      </c>
      <c r="N23" s="41">
        <f t="shared" ca="1" si="7"/>
        <v>0.14626062156843636</v>
      </c>
      <c r="O23" s="41">
        <f t="shared" ca="1" si="3"/>
        <v>0</v>
      </c>
      <c r="P23" s="41">
        <f ca="1">-VLOOKUP(E23,T23:W$145,4,0)+VLOOKUP(E22,T22:W$145,4,0)</f>
        <v>2.5981515321870374E-2</v>
      </c>
      <c r="Q23" s="41">
        <f t="shared" ca="1" si="10"/>
        <v>0.12027910624656599</v>
      </c>
      <c r="R23" s="41">
        <f t="shared" ca="1" si="4"/>
        <v>0.12027910624656599</v>
      </c>
      <c r="S23" s="20"/>
      <c r="T23" s="116">
        <f t="shared" si="11"/>
        <v>45961</v>
      </c>
      <c r="U23" s="118">
        <v>40749352.907580853</v>
      </c>
      <c r="V23" s="117">
        <f>SUM(U24:$U$145)/SUM($U$6:$U$145)</f>
        <v>0.83303067059789648</v>
      </c>
      <c r="W23" s="120">
        <f ca="1">IF(T23&lt;EOMONTH($T$5,12*'Input Simulations'!$C$6),Vectors!W22,OFFSET(Vectors!V23,-12*'Input Simulations'!$C$6,0))</f>
        <v>0.85340534705168691</v>
      </c>
    </row>
    <row r="24" spans="2:25" x14ac:dyDescent="0.25">
      <c r="B24">
        <f t="shared" si="5"/>
        <v>5</v>
      </c>
      <c r="C24" s="10">
        <f t="shared" si="6"/>
        <v>4.75</v>
      </c>
      <c r="D24">
        <f t="shared" si="8"/>
        <v>19</v>
      </c>
      <c r="E24" s="119">
        <f t="shared" si="12"/>
        <v>47269</v>
      </c>
      <c r="F24" s="126">
        <f t="shared" si="9"/>
        <v>3</v>
      </c>
      <c r="G24" s="126">
        <f t="shared" si="13"/>
        <v>61</v>
      </c>
      <c r="I24" s="64">
        <f ca="1">IF(N24&lt;'Input Simulations'!$C$8,0,N24)</f>
        <v>0.12027910624656599</v>
      </c>
      <c r="J24" s="64">
        <f t="shared" ca="1" si="0"/>
        <v>0</v>
      </c>
      <c r="K24" s="64">
        <f t="shared" ca="1" si="1"/>
        <v>0.12027910624656599</v>
      </c>
      <c r="L24" s="61"/>
      <c r="M24" s="62">
        <f t="shared" ca="1" si="2"/>
        <v>9.8643544422967133E-2</v>
      </c>
      <c r="N24" s="41">
        <f t="shared" ca="1" si="7"/>
        <v>0.12027910624656599</v>
      </c>
      <c r="O24" s="41">
        <f t="shared" ca="1" si="3"/>
        <v>0</v>
      </c>
      <c r="P24" s="41">
        <f ca="1">-VLOOKUP(E24,T24:W$145,4,0)+VLOOKUP(E23,T23:W$145,4,0)</f>
        <v>2.1635561823598853E-2</v>
      </c>
      <c r="Q24" s="41">
        <f t="shared" ca="1" si="10"/>
        <v>9.8643544422967133E-2</v>
      </c>
      <c r="R24" s="41">
        <f t="shared" ca="1" si="4"/>
        <v>9.8643544422967133E-2</v>
      </c>
      <c r="S24" s="20"/>
      <c r="T24" s="116">
        <f t="shared" si="11"/>
        <v>45991</v>
      </c>
      <c r="U24" s="118">
        <v>56275893.182607979</v>
      </c>
      <c r="V24" s="117">
        <f>SUM(U25:$U$145)/SUM($U$6:$U$145)</f>
        <v>0.80489272400659251</v>
      </c>
      <c r="W24" s="120">
        <f ca="1">IF(T24&lt;EOMONTH($T$5,12*'Input Simulations'!$C$6),Vectors!W23,OFFSET(Vectors!V24,-12*'Input Simulations'!$C$6,0))</f>
        <v>0.83303067059789648</v>
      </c>
    </row>
    <row r="25" spans="2:25" x14ac:dyDescent="0.25">
      <c r="B25">
        <f t="shared" si="5"/>
        <v>6</v>
      </c>
      <c r="C25" s="10">
        <f t="shared" si="6"/>
        <v>5</v>
      </c>
      <c r="D25">
        <f t="shared" si="8"/>
        <v>20</v>
      </c>
      <c r="E25" s="119">
        <f t="shared" si="12"/>
        <v>47361</v>
      </c>
      <c r="F25" s="126">
        <f t="shared" si="9"/>
        <v>3</v>
      </c>
      <c r="G25" s="126">
        <f t="shared" si="13"/>
        <v>64</v>
      </c>
      <c r="I25" s="64">
        <f ca="1">IF(N25&lt;'Input Simulations'!$C$8,0,N25)</f>
        <v>0</v>
      </c>
      <c r="J25" s="64">
        <f t="shared" ca="1" si="0"/>
        <v>0</v>
      </c>
      <c r="K25" s="64">
        <f t="shared" ca="1" si="1"/>
        <v>0</v>
      </c>
      <c r="L25" s="61"/>
      <c r="M25" s="62">
        <f t="shared" ca="1" si="2"/>
        <v>8.4050580562950672E-2</v>
      </c>
      <c r="N25" s="41">
        <f t="shared" ca="1" si="7"/>
        <v>9.8643544422967133E-2</v>
      </c>
      <c r="O25" s="41">
        <f t="shared" ca="1" si="3"/>
        <v>0</v>
      </c>
      <c r="P25" s="41">
        <f ca="1">-VLOOKUP(E25,T25:W$145,4,0)+VLOOKUP(E24,T24:W$145,4,0)</f>
        <v>1.4592963860016461E-2</v>
      </c>
      <c r="Q25" s="41">
        <f t="shared" ca="1" si="10"/>
        <v>8.4050580562950672E-2</v>
      </c>
      <c r="R25" s="41">
        <f t="shared" ca="1" si="4"/>
        <v>8.4050580562950672E-2</v>
      </c>
      <c r="S25" s="20"/>
      <c r="T25" s="116">
        <f t="shared" si="11"/>
        <v>46022</v>
      </c>
      <c r="U25" s="118">
        <v>32489037.858951699</v>
      </c>
      <c r="V25" s="117">
        <f>SUM(U26:$U$145)/SUM($U$6:$U$145)</f>
        <v>0.78864820507711675</v>
      </c>
      <c r="W25" s="120">
        <f ca="1">IF(T25&lt;EOMONTH($T$5,12*'Input Simulations'!$C$6),Vectors!W24,OFFSET(Vectors!V25,-12*'Input Simulations'!$C$6,0))</f>
        <v>0.80489272400659251</v>
      </c>
    </row>
    <row r="26" spans="2:25" x14ac:dyDescent="0.25">
      <c r="B26">
        <f t="shared" si="5"/>
        <v>6</v>
      </c>
      <c r="C26" s="10">
        <f t="shared" si="6"/>
        <v>5.25</v>
      </c>
      <c r="D26">
        <f t="shared" si="8"/>
        <v>21</v>
      </c>
      <c r="E26" s="119">
        <f t="shared" si="12"/>
        <v>47452</v>
      </c>
      <c r="F26" s="126">
        <f t="shared" si="9"/>
        <v>3</v>
      </c>
      <c r="G26" s="126">
        <f t="shared" si="13"/>
        <v>67</v>
      </c>
      <c r="I26" s="64">
        <f ca="1">IF(N26&lt;'Input Simulations'!$C$8,0,N26)</f>
        <v>0</v>
      </c>
      <c r="J26" s="64">
        <f t="shared" ca="1" si="0"/>
        <v>0</v>
      </c>
      <c r="K26" s="64">
        <f t="shared" ca="1" si="1"/>
        <v>0</v>
      </c>
      <c r="L26" s="61"/>
      <c r="M26" s="62">
        <f t="shared" ca="1" si="2"/>
        <v>5.6941389281163025E-2</v>
      </c>
      <c r="N26" s="41">
        <f t="shared" ca="1" si="7"/>
        <v>8.4050580562950672E-2</v>
      </c>
      <c r="O26" s="41">
        <f t="shared" ca="1" si="3"/>
        <v>0</v>
      </c>
      <c r="P26" s="41">
        <f ca="1">-VLOOKUP(E26,T26:W$145,4,0)+VLOOKUP(E25,T25:W$145,4,0)</f>
        <v>2.7109191281787647E-2</v>
      </c>
      <c r="Q26" s="41">
        <f t="shared" ca="1" si="10"/>
        <v>5.6941389281163025E-2</v>
      </c>
      <c r="R26" s="41">
        <f t="shared" ca="1" si="4"/>
        <v>5.6941389281163025E-2</v>
      </c>
      <c r="S26" s="20"/>
      <c r="T26" s="116">
        <f t="shared" si="11"/>
        <v>46053</v>
      </c>
      <c r="U26" s="118">
        <v>41423443.323124826</v>
      </c>
      <c r="V26" s="117">
        <f>SUM(U27:$U$145)/SUM($U$6:$U$145)</f>
        <v>0.76793648341555421</v>
      </c>
      <c r="W26" s="120">
        <f ca="1">IF(T26&lt;EOMONTH($T$5,12*'Input Simulations'!$C$6),Vectors!W25,OFFSET(Vectors!V26,-12*'Input Simulations'!$C$6,0))</f>
        <v>0.78864820507711675</v>
      </c>
      <c r="Y26" s="118"/>
    </row>
    <row r="27" spans="2:25" x14ac:dyDescent="0.25">
      <c r="B27">
        <f t="shared" si="5"/>
        <v>6</v>
      </c>
      <c r="C27" s="10">
        <f t="shared" si="6"/>
        <v>5.5</v>
      </c>
      <c r="D27">
        <f t="shared" si="8"/>
        <v>22</v>
      </c>
      <c r="E27" s="119">
        <f t="shared" si="12"/>
        <v>47542</v>
      </c>
      <c r="F27" s="126">
        <f t="shared" si="9"/>
        <v>3</v>
      </c>
      <c r="G27" s="126">
        <f t="shared" si="13"/>
        <v>70</v>
      </c>
      <c r="I27" s="64">
        <f ca="1">IF(N27&lt;'Input Simulations'!$C$8,0,N27)</f>
        <v>0</v>
      </c>
      <c r="J27" s="64">
        <f t="shared" ca="1" si="0"/>
        <v>0</v>
      </c>
      <c r="K27" s="64">
        <f t="shared" ca="1" si="1"/>
        <v>0</v>
      </c>
      <c r="L27" s="61"/>
      <c r="M27" s="62">
        <f t="shared" ca="1" si="2"/>
        <v>4.1234187923183688E-2</v>
      </c>
      <c r="N27" s="41">
        <f t="shared" ca="1" si="7"/>
        <v>5.6941389281163025E-2</v>
      </c>
      <c r="O27" s="41">
        <f t="shared" ca="1" si="3"/>
        <v>0</v>
      </c>
      <c r="P27" s="41">
        <f ca="1">-VLOOKUP(E27,T27:W$145,4,0)+VLOOKUP(E26,T26:W$145,4,0)</f>
        <v>1.5707201357979338E-2</v>
      </c>
      <c r="Q27" s="41">
        <f t="shared" ca="1" si="10"/>
        <v>4.1234187923183688E-2</v>
      </c>
      <c r="R27" s="41">
        <f t="shared" ca="1" si="4"/>
        <v>4.1234187923183688E-2</v>
      </c>
      <c r="S27" s="20"/>
      <c r="T27" s="116">
        <f t="shared" si="11"/>
        <v>46081</v>
      </c>
      <c r="U27" s="118">
        <v>67109962.365753978</v>
      </c>
      <c r="V27" s="117">
        <f>SUM(U28:$U$145)/SUM($U$6:$U$145)</f>
        <v>0.73438150223267717</v>
      </c>
      <c r="W27" s="120">
        <f ca="1">IF(T27&lt;EOMONTH($T$5,12*'Input Simulations'!$C$6),Vectors!W26,OFFSET(Vectors!V27,-12*'Input Simulations'!$C$6,0))</f>
        <v>0.76793648341555421</v>
      </c>
    </row>
    <row r="28" spans="2:25" x14ac:dyDescent="0.25">
      <c r="B28">
        <f t="shared" si="5"/>
        <v>6</v>
      </c>
      <c r="C28" s="10">
        <f t="shared" si="6"/>
        <v>5.75</v>
      </c>
      <c r="D28">
        <f t="shared" si="8"/>
        <v>23</v>
      </c>
      <c r="E28" s="119">
        <f t="shared" si="12"/>
        <v>47634</v>
      </c>
      <c r="F28" s="126">
        <f t="shared" si="9"/>
        <v>3</v>
      </c>
      <c r="G28" s="126">
        <f t="shared" si="13"/>
        <v>73</v>
      </c>
      <c r="I28" s="64">
        <f ca="1">IF(N28&lt;'Input Simulations'!$C$8,0,N28)</f>
        <v>0</v>
      </c>
      <c r="J28" s="64">
        <f t="shared" ca="1" si="0"/>
        <v>0</v>
      </c>
      <c r="K28" s="64">
        <f t="shared" ca="1" si="1"/>
        <v>0</v>
      </c>
      <c r="L28" s="61"/>
      <c r="M28" s="62">
        <f t="shared" ca="1" si="2"/>
        <v>3.1419998350073849E-2</v>
      </c>
      <c r="N28" s="41">
        <f t="shared" ca="1" si="7"/>
        <v>4.1234187923183688E-2</v>
      </c>
      <c r="O28" s="41">
        <f t="shared" ca="1" si="3"/>
        <v>0</v>
      </c>
      <c r="P28" s="41">
        <f ca="1">-VLOOKUP(E28,T28:W$145,4,0)+VLOOKUP(E27,T27:W$145,4,0)</f>
        <v>9.8141895731098383E-3</v>
      </c>
      <c r="Q28" s="41">
        <f t="shared" ca="1" si="10"/>
        <v>3.1419998350073849E-2</v>
      </c>
      <c r="R28" s="41">
        <f t="shared" ca="1" si="4"/>
        <v>3.1419998350073849E-2</v>
      </c>
      <c r="S28" s="20"/>
      <c r="T28" s="116">
        <f t="shared" si="11"/>
        <v>46112</v>
      </c>
      <c r="U28" s="118">
        <v>27464042.914738011</v>
      </c>
      <c r="V28" s="117">
        <f>SUM(U29:$U$145)/SUM($U$6:$U$145)</f>
        <v>0.7206494807753081</v>
      </c>
      <c r="W28" s="120">
        <f ca="1">IF(T28&lt;EOMONTH($T$5,12*'Input Simulations'!$C$6),Vectors!W27,OFFSET(Vectors!V28,-12*'Input Simulations'!$C$6,0))</f>
        <v>0.73438150223267717</v>
      </c>
      <c r="Y28" s="36"/>
    </row>
    <row r="29" spans="2:25" x14ac:dyDescent="0.25">
      <c r="B29">
        <f t="shared" si="5"/>
        <v>7</v>
      </c>
      <c r="C29" s="10">
        <f t="shared" si="6"/>
        <v>6</v>
      </c>
      <c r="D29">
        <f t="shared" si="8"/>
        <v>24</v>
      </c>
      <c r="E29" s="119">
        <f t="shared" si="12"/>
        <v>47726</v>
      </c>
      <c r="F29" s="126">
        <f t="shared" si="9"/>
        <v>3</v>
      </c>
      <c r="G29" s="126">
        <f t="shared" si="13"/>
        <v>76</v>
      </c>
      <c r="I29" s="64">
        <f ca="1">IF(N29&lt;'Input Simulations'!$C$8,0,N29)</f>
        <v>0</v>
      </c>
      <c r="J29" s="64">
        <f t="shared" ca="1" si="0"/>
        <v>0</v>
      </c>
      <c r="K29" s="64">
        <f t="shared" ca="1" si="1"/>
        <v>0</v>
      </c>
      <c r="L29" s="61"/>
      <c r="M29" s="62">
        <f t="shared" ca="1" si="2"/>
        <v>2.3325290812578139E-2</v>
      </c>
      <c r="N29" s="41">
        <f t="shared" ca="1" si="7"/>
        <v>3.1419998350073849E-2</v>
      </c>
      <c r="O29" s="41">
        <f t="shared" ca="1" si="3"/>
        <v>0</v>
      </c>
      <c r="P29" s="41">
        <f ca="1">-VLOOKUP(E29,T29:W$145,4,0)+VLOOKUP(E28,T28:W$145,4,0)</f>
        <v>8.0947075374957107E-3</v>
      </c>
      <c r="Q29" s="41">
        <f t="shared" ca="1" si="10"/>
        <v>2.3325290812578139E-2</v>
      </c>
      <c r="R29" s="41">
        <f t="shared" ca="1" si="4"/>
        <v>2.3325290812578139E-2</v>
      </c>
      <c r="S29" s="20"/>
      <c r="T29" s="116">
        <f t="shared" si="11"/>
        <v>46142</v>
      </c>
      <c r="U29" s="118">
        <v>55909834.829466991</v>
      </c>
      <c r="V29" s="117">
        <f>SUM(U30:$U$145)/SUM($U$6:$U$145)</f>
        <v>0.69269456336057467</v>
      </c>
      <c r="W29" s="120">
        <f ca="1">IF(T29&lt;EOMONTH($T$5,12*'Input Simulations'!$C$6),Vectors!W28,OFFSET(Vectors!V29,-12*'Input Simulations'!$C$6,0))</f>
        <v>0.7206494807753081</v>
      </c>
      <c r="Y29" s="36"/>
    </row>
    <row r="30" spans="2:25" x14ac:dyDescent="0.25">
      <c r="B30">
        <f t="shared" si="5"/>
        <v>7</v>
      </c>
      <c r="C30" s="10">
        <f t="shared" si="6"/>
        <v>6.25</v>
      </c>
      <c r="D30">
        <f t="shared" si="8"/>
        <v>25</v>
      </c>
      <c r="E30" s="119">
        <f t="shared" si="12"/>
        <v>47817</v>
      </c>
      <c r="F30" s="126">
        <f t="shared" si="9"/>
        <v>3</v>
      </c>
      <c r="G30" s="126">
        <f t="shared" si="13"/>
        <v>79</v>
      </c>
      <c r="I30" s="64">
        <f ca="1">IF(N30&lt;'Input Simulations'!$C$8,0,N30)</f>
        <v>0</v>
      </c>
      <c r="J30" s="64">
        <f t="shared" ca="1" si="0"/>
        <v>0</v>
      </c>
      <c r="K30" s="64">
        <f t="shared" ca="1" si="1"/>
        <v>0</v>
      </c>
      <c r="L30" s="61"/>
      <c r="M30" s="62">
        <f t="shared" ca="1" si="2"/>
        <v>1.7799165118543341E-2</v>
      </c>
      <c r="N30" s="41">
        <f t="shared" ca="1" si="7"/>
        <v>2.3325290812578139E-2</v>
      </c>
      <c r="O30" s="41">
        <f t="shared" ca="1" si="3"/>
        <v>0</v>
      </c>
      <c r="P30" s="41">
        <f ca="1">-VLOOKUP(E30,T32:W$145,4,0)+VLOOKUP(E29,T29:W$145,4,0)</f>
        <v>5.5261256940347982E-3</v>
      </c>
      <c r="Q30" s="41">
        <f t="shared" ca="1" si="10"/>
        <v>1.7799165118543341E-2</v>
      </c>
      <c r="R30" s="41">
        <f t="shared" ca="1" si="4"/>
        <v>1.7799165118543341E-2</v>
      </c>
      <c r="S30" s="20"/>
      <c r="T30" s="116">
        <f t="shared" si="11"/>
        <v>46173</v>
      </c>
      <c r="U30" s="118">
        <v>65470102.437795728</v>
      </c>
      <c r="V30" s="117">
        <f>SUM(U31:$U$145)/SUM($U$6:$U$145)</f>
        <v>0.6599595121416767</v>
      </c>
      <c r="W30" s="120">
        <f ca="1">IF(T30&lt;EOMONTH($T$5,12*'Input Simulations'!$C$6),Vectors!W29,OFFSET(Vectors!V30,-12*'Input Simulations'!$C$6,0))</f>
        <v>0.69269456336057467</v>
      </c>
      <c r="Y30" s="36"/>
    </row>
    <row r="31" spans="2:25" x14ac:dyDescent="0.25">
      <c r="B31">
        <f t="shared" si="5"/>
        <v>7</v>
      </c>
      <c r="C31" s="10">
        <f t="shared" si="6"/>
        <v>6.5</v>
      </c>
      <c r="D31">
        <f t="shared" si="8"/>
        <v>26</v>
      </c>
      <c r="E31" s="119">
        <f t="shared" si="12"/>
        <v>47907</v>
      </c>
      <c r="F31" s="126">
        <f t="shared" si="9"/>
        <v>3</v>
      </c>
      <c r="G31" s="126">
        <f t="shared" si="13"/>
        <v>82</v>
      </c>
      <c r="I31" s="64">
        <f ca="1">IF(N31&lt;'Input Simulations'!$C$8,0,N31)</f>
        <v>0</v>
      </c>
      <c r="J31" s="64">
        <f t="shared" ca="1" si="0"/>
        <v>0</v>
      </c>
      <c r="K31" s="64">
        <f t="shared" ca="1" si="1"/>
        <v>0</v>
      </c>
      <c r="L31" s="61"/>
      <c r="M31" s="62">
        <f t="shared" ca="1" si="2"/>
        <v>1.3594042099514592E-2</v>
      </c>
      <c r="N31" s="41">
        <f t="shared" ca="1" si="7"/>
        <v>1.7799165118543341E-2</v>
      </c>
      <c r="O31" s="41">
        <f t="shared" ca="1" si="3"/>
        <v>0</v>
      </c>
      <c r="P31" s="41">
        <f ca="1">-VLOOKUP(E31,T35:W$145,4,0)+VLOOKUP(E30,T32:W$145,4,0)</f>
        <v>4.2051230190287489E-3</v>
      </c>
      <c r="Q31" s="41">
        <f t="shared" ca="1" si="10"/>
        <v>1.3594042099514592E-2</v>
      </c>
      <c r="R31" s="41">
        <f t="shared" ca="1" si="4"/>
        <v>1.3594042099514592E-2</v>
      </c>
      <c r="S31" s="20"/>
      <c r="T31" s="116">
        <f t="shared" si="11"/>
        <v>46203</v>
      </c>
      <c r="U31" s="118">
        <v>28743376.516226992</v>
      </c>
      <c r="V31" s="117">
        <f>SUM(U32:$U$145)/SUM($U$6:$U$145)</f>
        <v>0.64558782388356328</v>
      </c>
      <c r="W31" s="120">
        <f ca="1">IF(T31&lt;EOMONTH($T$5,12*'Input Simulations'!$C$6),Vectors!W30,OFFSET(Vectors!V31,-12*'Input Simulations'!$C$6,0))</f>
        <v>0.6599595121416767</v>
      </c>
      <c r="Y31" s="36"/>
    </row>
    <row r="32" spans="2:25" x14ac:dyDescent="0.25">
      <c r="B32">
        <f t="shared" si="5"/>
        <v>7</v>
      </c>
      <c r="C32" s="10">
        <f t="shared" si="6"/>
        <v>6.75</v>
      </c>
      <c r="D32">
        <f t="shared" si="8"/>
        <v>27</v>
      </c>
      <c r="E32" s="119">
        <f t="shared" si="12"/>
        <v>47999</v>
      </c>
      <c r="F32" s="126">
        <f t="shared" si="9"/>
        <v>3</v>
      </c>
      <c r="G32" s="126">
        <f t="shared" si="13"/>
        <v>85</v>
      </c>
      <c r="I32" s="64">
        <f ca="1">IF(N32&lt;'Input Simulations'!$C$8,0,N32)</f>
        <v>0</v>
      </c>
      <c r="J32" s="64">
        <f t="shared" ca="1" si="0"/>
        <v>0</v>
      </c>
      <c r="K32" s="64">
        <f t="shared" ca="1" si="1"/>
        <v>0</v>
      </c>
      <c r="L32" s="61"/>
      <c r="M32" s="62">
        <f t="shared" ca="1" si="2"/>
        <v>9.6409407368598255E-3</v>
      </c>
      <c r="N32" s="41">
        <f t="shared" ca="1" si="7"/>
        <v>1.3594042099514592E-2</v>
      </c>
      <c r="O32" s="41">
        <f t="shared" ca="1" si="3"/>
        <v>0</v>
      </c>
      <c r="P32" s="41">
        <f ca="1">-VLOOKUP(E32,T38:W$145,4,0)+VLOOKUP(E31,T35:W$145,4,0)</f>
        <v>3.9531013626547661E-3</v>
      </c>
      <c r="Q32" s="41">
        <f t="shared" ca="1" si="10"/>
        <v>9.6409407368598255E-3</v>
      </c>
      <c r="R32" s="41">
        <f t="shared" ca="1" si="4"/>
        <v>9.6409407368598255E-3</v>
      </c>
      <c r="S32" s="20"/>
      <c r="T32" s="116">
        <f>EOMONTH(T29,3)</f>
        <v>46234</v>
      </c>
      <c r="U32" s="118">
        <v>43691456.673955888</v>
      </c>
      <c r="V32" s="117">
        <f>SUM(U33:$U$145)/SUM($U$6:$U$145)</f>
        <v>0.62374209554658533</v>
      </c>
      <c r="W32" s="120">
        <f ca="1">IF(T32&lt;EOMONTH($T$5,12*'Input Simulations'!$C$6),Vectors!W31,OFFSET(Vectors!V32,-12*'Input Simulations'!$C$6,0))</f>
        <v>0.64558782388356328</v>
      </c>
      <c r="Y32" s="36"/>
    </row>
    <row r="33" spans="2:25" x14ac:dyDescent="0.25">
      <c r="B33">
        <f t="shared" si="5"/>
        <v>8</v>
      </c>
      <c r="C33" s="10">
        <f t="shared" si="6"/>
        <v>7</v>
      </c>
      <c r="D33">
        <f t="shared" si="8"/>
        <v>28</v>
      </c>
      <c r="E33" s="119">
        <f t="shared" si="12"/>
        <v>48091</v>
      </c>
      <c r="F33" s="126">
        <f t="shared" si="9"/>
        <v>3</v>
      </c>
      <c r="G33" s="126">
        <f t="shared" si="13"/>
        <v>88</v>
      </c>
      <c r="I33" s="64">
        <f ca="1">IF(N33&lt;'Input Simulations'!$C$8,0,N33)</f>
        <v>0</v>
      </c>
      <c r="J33" s="64">
        <f t="shared" ca="1" si="0"/>
        <v>0</v>
      </c>
      <c r="K33" s="64">
        <f t="shared" ca="1" si="1"/>
        <v>0</v>
      </c>
      <c r="L33" s="61"/>
      <c r="M33" s="62">
        <f t="shared" ca="1" si="2"/>
        <v>9.6409407368598255E-3</v>
      </c>
      <c r="N33" s="41">
        <f t="shared" ca="1" si="7"/>
        <v>9.6409407368598255E-3</v>
      </c>
      <c r="O33" s="41">
        <f t="shared" ca="1" si="3"/>
        <v>0</v>
      </c>
      <c r="P33" s="41">
        <f ca="1">-VLOOKUP(E33,T41:W$145,4,0)+VLOOKUP(E32,T38:W$145,4,0)</f>
        <v>0</v>
      </c>
      <c r="Q33" s="41">
        <f t="shared" ca="1" si="10"/>
        <v>9.6409407368598255E-3</v>
      </c>
      <c r="R33" s="41">
        <f t="shared" ca="1" si="4"/>
        <v>9.6409407368598255E-3</v>
      </c>
      <c r="S33" s="20"/>
      <c r="T33" s="116">
        <f t="shared" ref="T33:T34" si="14">EOMONTH(T30,3)</f>
        <v>46265</v>
      </c>
      <c r="U33" s="118">
        <v>79800357.184666738</v>
      </c>
      <c r="V33" s="117">
        <f>SUM(U34:$U$145)/SUM($U$6:$U$145)</f>
        <v>0.58384191695425214</v>
      </c>
      <c r="W33" s="120">
        <f ca="1">IF(T33&lt;EOMONTH($T$5,12*'Input Simulations'!$C$6),Vectors!W32,OFFSET(Vectors!V33,-12*'Input Simulations'!$C$6,0))</f>
        <v>0.62374209554658533</v>
      </c>
      <c r="Y33" s="36"/>
    </row>
    <row r="34" spans="2:25" x14ac:dyDescent="0.25">
      <c r="B34">
        <f t="shared" si="5"/>
        <v>8</v>
      </c>
      <c r="C34" s="10">
        <f t="shared" si="6"/>
        <v>7.25</v>
      </c>
      <c r="D34">
        <f t="shared" si="8"/>
        <v>29</v>
      </c>
      <c r="E34" s="119">
        <f t="shared" si="12"/>
        <v>48182</v>
      </c>
      <c r="F34" s="126">
        <f t="shared" si="9"/>
        <v>3</v>
      </c>
      <c r="G34" s="126">
        <f t="shared" si="13"/>
        <v>91</v>
      </c>
      <c r="I34" s="64">
        <f ca="1">IF(N34&lt;'Input Simulations'!$C$8,0,N34)</f>
        <v>0</v>
      </c>
      <c r="J34" s="64">
        <f t="shared" ca="1" si="0"/>
        <v>0</v>
      </c>
      <c r="K34" s="64">
        <f t="shared" ca="1" si="1"/>
        <v>0</v>
      </c>
      <c r="L34" s="61"/>
      <c r="M34" s="62">
        <f t="shared" ca="1" si="2"/>
        <v>7.0773140167239481E-3</v>
      </c>
      <c r="N34" s="41">
        <f t="shared" ca="1" si="7"/>
        <v>9.6409407368598255E-3</v>
      </c>
      <c r="O34" s="41">
        <f t="shared" ca="1" si="3"/>
        <v>0</v>
      </c>
      <c r="P34" s="41">
        <f ca="1">-VLOOKUP(E34,T44:W$145,4,0)+VLOOKUP(E33,T41:W$145,4,0)</f>
        <v>2.5636267201358774E-3</v>
      </c>
      <c r="Q34" s="41">
        <f t="shared" ca="1" si="10"/>
        <v>7.0773140167239481E-3</v>
      </c>
      <c r="R34" s="41">
        <f t="shared" ca="1" si="4"/>
        <v>7.0773140167239481E-3</v>
      </c>
      <c r="S34" s="20"/>
      <c r="T34" s="116">
        <f t="shared" si="14"/>
        <v>46295</v>
      </c>
      <c r="U34" s="118">
        <v>25942670.588704567</v>
      </c>
      <c r="V34" s="117">
        <f>SUM(U35:$U$145)/SUM($U$6:$U$145)</f>
        <v>0.57087058165989979</v>
      </c>
      <c r="W34" s="120">
        <f ca="1">IF(T34&lt;EOMONTH($T$5,12*'Input Simulations'!$C$6),Vectors!W33,OFFSET(Vectors!V34,-12*'Input Simulations'!$C$6,0))</f>
        <v>0.58384191695425214</v>
      </c>
    </row>
    <row r="35" spans="2:25" x14ac:dyDescent="0.25">
      <c r="B35">
        <f t="shared" si="5"/>
        <v>8</v>
      </c>
      <c r="C35" s="10">
        <f t="shared" si="6"/>
        <v>7.5</v>
      </c>
      <c r="D35">
        <f t="shared" si="8"/>
        <v>30</v>
      </c>
      <c r="E35" s="119">
        <f t="shared" si="12"/>
        <v>48273</v>
      </c>
      <c r="F35" s="126">
        <f t="shared" si="9"/>
        <v>3</v>
      </c>
      <c r="G35" s="126">
        <f t="shared" si="13"/>
        <v>94</v>
      </c>
      <c r="I35" s="64">
        <f ca="1">IF(N35&lt;'Input Simulations'!$C$8,0,N35)</f>
        <v>0</v>
      </c>
      <c r="J35" s="64">
        <f t="shared" ca="1" si="0"/>
        <v>0</v>
      </c>
      <c r="K35" s="64">
        <f t="shared" ca="1" si="1"/>
        <v>0</v>
      </c>
      <c r="L35" s="61"/>
      <c r="M35" s="62">
        <f t="shared" ca="1" si="2"/>
        <v>7.0773140167239481E-3</v>
      </c>
      <c r="N35" s="41">
        <f t="shared" ca="1" si="7"/>
        <v>7.0773140167239481E-3</v>
      </c>
      <c r="O35" s="41">
        <f t="shared" ca="1" si="3"/>
        <v>0</v>
      </c>
      <c r="P35" s="41">
        <f ca="1">-VLOOKUP(E35,T47:W$145,4,0)+VLOOKUP(E34,T44:W$145,4,0)</f>
        <v>0</v>
      </c>
      <c r="Q35" s="41">
        <f t="shared" ca="1" si="10"/>
        <v>7.0773140167239481E-3</v>
      </c>
      <c r="R35" s="41">
        <f t="shared" ca="1" si="4"/>
        <v>7.0773140167239481E-3</v>
      </c>
      <c r="S35" s="20"/>
      <c r="T35" s="116">
        <f>EOMONTH(T32,3)</f>
        <v>46326</v>
      </c>
      <c r="U35" s="118">
        <v>36515009.371100061</v>
      </c>
      <c r="V35" s="117">
        <f>SUM(U36:$U$145)/SUM($U$6:$U$145)</f>
        <v>0.5526130769743498</v>
      </c>
      <c r="W35" s="120">
        <f ca="1">IF(T35&lt;EOMONTH($T$5,12*'Input Simulations'!$C$6),Vectors!W34,OFFSET(Vectors!V35,-12*'Input Simulations'!$C$6,0))</f>
        <v>0.57087058165989979</v>
      </c>
    </row>
    <row r="36" spans="2:25" x14ac:dyDescent="0.25">
      <c r="B36">
        <f t="shared" si="5"/>
        <v>8</v>
      </c>
      <c r="C36" s="10">
        <f t="shared" si="6"/>
        <v>7.75</v>
      </c>
      <c r="D36">
        <f t="shared" si="8"/>
        <v>31</v>
      </c>
      <c r="E36" s="119">
        <f t="shared" si="12"/>
        <v>48365</v>
      </c>
      <c r="F36" s="126">
        <f t="shared" si="9"/>
        <v>3</v>
      </c>
      <c r="G36" s="126">
        <f t="shared" si="13"/>
        <v>97</v>
      </c>
      <c r="I36" s="64">
        <f ca="1">IF(N36&lt;'Input Simulations'!$C$8,0,N36)</f>
        <v>0</v>
      </c>
      <c r="J36" s="64">
        <f t="shared" ca="1" si="0"/>
        <v>0</v>
      </c>
      <c r="K36" s="64">
        <f t="shared" ca="1" si="1"/>
        <v>0</v>
      </c>
      <c r="L36" s="61"/>
      <c r="M36" s="62">
        <f t="shared" ca="1" si="2"/>
        <v>5.9195071042250852E-3</v>
      </c>
      <c r="N36" s="41">
        <f t="shared" ca="1" si="7"/>
        <v>7.0773140167239481E-3</v>
      </c>
      <c r="O36" s="41">
        <f t="shared" ca="1" si="3"/>
        <v>0</v>
      </c>
      <c r="P36" s="41">
        <f ca="1">-VLOOKUP(E36,T50:W$145,4,0)+VLOOKUP(E35,T47:W$145,4,0)</f>
        <v>1.1578069124988629E-3</v>
      </c>
      <c r="Q36" s="41">
        <f t="shared" ca="1" si="10"/>
        <v>5.9195071042250852E-3</v>
      </c>
      <c r="R36" s="41">
        <f t="shared" ca="1" si="4"/>
        <v>5.9195071042250852E-3</v>
      </c>
      <c r="S36" s="20"/>
      <c r="T36" s="116">
        <f t="shared" ref="T36:T37" si="15">EOMONTH(T33,3)</f>
        <v>46356</v>
      </c>
      <c r="U36" s="118">
        <v>56972200.530212253</v>
      </c>
      <c r="V36" s="117">
        <f>SUM(U37:$U$145)/SUM($U$6:$U$145)</f>
        <v>0.52412697670924357</v>
      </c>
      <c r="W36" s="120">
        <f ca="1">IF(T36&lt;EOMONTH($T$5,12*'Input Simulations'!$C$6),Vectors!W35,OFFSET(Vectors!V36,-12*'Input Simulations'!$C$6,0))</f>
        <v>0.5526130769743498</v>
      </c>
    </row>
    <row r="37" spans="2:25" x14ac:dyDescent="0.25">
      <c r="B37">
        <f t="shared" si="5"/>
        <v>9</v>
      </c>
      <c r="C37" s="10">
        <f t="shared" si="6"/>
        <v>8</v>
      </c>
      <c r="D37">
        <f t="shared" si="8"/>
        <v>32</v>
      </c>
      <c r="E37" s="119">
        <f t="shared" si="12"/>
        <v>48457</v>
      </c>
      <c r="F37" s="126">
        <f t="shared" si="9"/>
        <v>3</v>
      </c>
      <c r="G37" s="126">
        <f t="shared" si="13"/>
        <v>100</v>
      </c>
      <c r="I37" s="64">
        <f ca="1">IF(N37&lt;'Input Simulations'!$C$8,0,N37)</f>
        <v>0</v>
      </c>
      <c r="J37" s="64">
        <f t="shared" ref="J37:J45" ca="1" si="16">N37*(1-(1-CPR)^(1/4))</f>
        <v>0</v>
      </c>
      <c r="K37" s="64">
        <f t="shared" ca="1" si="1"/>
        <v>0</v>
      </c>
      <c r="L37" s="61"/>
      <c r="M37" s="62">
        <f t="shared" ca="1" si="2"/>
        <v>5.9195071042250852E-3</v>
      </c>
      <c r="N37" s="41">
        <f t="shared" ca="1" si="7"/>
        <v>5.9195071042250852E-3</v>
      </c>
      <c r="O37" s="41">
        <f t="shared" ref="O37:O45" ca="1" si="17">N37*(1-(1-CPR)^(1/4))</f>
        <v>0</v>
      </c>
      <c r="P37" s="41">
        <f ca="1">-VLOOKUP(E37,T53:W$145,4,0)+VLOOKUP(E36,T50:W$145,4,0)</f>
        <v>0</v>
      </c>
      <c r="Q37" s="41">
        <f t="shared" ca="1" si="10"/>
        <v>5.9195071042250852E-3</v>
      </c>
      <c r="R37" s="41">
        <f t="shared" ca="1" si="4"/>
        <v>5.9195071042250852E-3</v>
      </c>
      <c r="S37" s="20"/>
      <c r="T37" s="116">
        <f t="shared" si="15"/>
        <v>46387</v>
      </c>
      <c r="U37" s="118">
        <v>30022789.745498966</v>
      </c>
      <c r="V37" s="117">
        <f>SUM(U38:$U$145)/SUM($U$6:$U$145)</f>
        <v>0.50911558183649397</v>
      </c>
      <c r="W37" s="120">
        <f ca="1">IF(T37&lt;EOMONTH($T$5,12*'Input Simulations'!$C$6),Vectors!W36,OFFSET(Vectors!V37,-12*'Input Simulations'!$C$6,0))</f>
        <v>0.52412697670924357</v>
      </c>
    </row>
    <row r="38" spans="2:25" x14ac:dyDescent="0.25">
      <c r="B38">
        <f t="shared" si="5"/>
        <v>9</v>
      </c>
      <c r="C38" s="10">
        <f t="shared" si="6"/>
        <v>8.25</v>
      </c>
      <c r="D38">
        <f t="shared" si="8"/>
        <v>33</v>
      </c>
      <c r="E38" s="119">
        <f t="shared" si="12"/>
        <v>48548</v>
      </c>
      <c r="F38" s="126">
        <f t="shared" si="9"/>
        <v>3</v>
      </c>
      <c r="G38" s="126">
        <f t="shared" si="13"/>
        <v>103</v>
      </c>
      <c r="I38" s="64">
        <f ca="1">IF(N38&lt;'Input Simulations'!$C$8,0,N38)</f>
        <v>0</v>
      </c>
      <c r="J38" s="64">
        <f t="shared" ca="1" si="16"/>
        <v>0</v>
      </c>
      <c r="K38" s="64">
        <f t="shared" ca="1" si="1"/>
        <v>0</v>
      </c>
      <c r="L38" s="61"/>
      <c r="M38" s="62">
        <f t="shared" ca="1" si="2"/>
        <v>4.2267336599753572E-3</v>
      </c>
      <c r="N38" s="41">
        <f t="shared" ref="N38:N45" ca="1" si="18">Q37</f>
        <v>5.9195071042250852E-3</v>
      </c>
      <c r="O38" s="41">
        <f t="shared" ca="1" si="17"/>
        <v>0</v>
      </c>
      <c r="P38" s="41">
        <f ca="1">-VLOOKUP(E38,T56:W$145,4,0)+VLOOKUP(E37,T53:W$145,4,0)</f>
        <v>1.692773444249728E-3</v>
      </c>
      <c r="Q38" s="41">
        <f t="shared" ca="1" si="10"/>
        <v>4.2267336599753572E-3</v>
      </c>
      <c r="R38" s="41">
        <f t="shared" ca="1" si="4"/>
        <v>4.2267336599753572E-3</v>
      </c>
      <c r="S38" s="20"/>
      <c r="T38" s="116">
        <f>EOMONTH(T35,3)</f>
        <v>46418</v>
      </c>
      <c r="U38" s="118">
        <v>40199379.666109756</v>
      </c>
      <c r="V38" s="117">
        <f>SUM(U39:$U$145)/SUM($U$6:$U$145)</f>
        <v>0.48901589200343915</v>
      </c>
      <c r="W38" s="120">
        <f ca="1">IF(T38&lt;EOMONTH($T$5,12*'Input Simulations'!$C$6),Vectors!W37,OFFSET(Vectors!V38,-12*'Input Simulations'!$C$6,0))</f>
        <v>0.50911558183649397</v>
      </c>
    </row>
    <row r="39" spans="2:25" x14ac:dyDescent="0.25">
      <c r="B39">
        <f t="shared" si="5"/>
        <v>9</v>
      </c>
      <c r="C39" s="10">
        <f t="shared" si="6"/>
        <v>8.5</v>
      </c>
      <c r="D39">
        <f t="shared" si="8"/>
        <v>34</v>
      </c>
      <c r="E39" s="119">
        <f t="shared" si="12"/>
        <v>48638</v>
      </c>
      <c r="F39" s="126">
        <f t="shared" si="9"/>
        <v>3</v>
      </c>
      <c r="G39" s="126">
        <f t="shared" si="13"/>
        <v>106</v>
      </c>
      <c r="I39" s="64">
        <f ca="1">IF(N39&lt;'Input Simulations'!$C$8,0,N39)</f>
        <v>0</v>
      </c>
      <c r="J39" s="64">
        <f t="shared" ca="1" si="16"/>
        <v>0</v>
      </c>
      <c r="K39" s="64">
        <f t="shared" ca="1" si="1"/>
        <v>0</v>
      </c>
      <c r="L39" s="61"/>
      <c r="M39" s="62">
        <f t="shared" ca="1" si="2"/>
        <v>4.2267336599753572E-3</v>
      </c>
      <c r="N39" s="41">
        <f t="shared" ca="1" si="18"/>
        <v>4.2267336599753572E-3</v>
      </c>
      <c r="O39" s="41">
        <f t="shared" ca="1" si="17"/>
        <v>0</v>
      </c>
      <c r="P39" s="41">
        <f ca="1">-VLOOKUP(E39,T59:W$145,4,0)+VLOOKUP(E38,T56:W$145,4,0)</f>
        <v>0</v>
      </c>
      <c r="Q39" s="41">
        <f t="shared" ca="1" si="10"/>
        <v>4.2267336599753572E-3</v>
      </c>
      <c r="R39" s="41">
        <f t="shared" ca="1" si="4"/>
        <v>4.2267336599753572E-3</v>
      </c>
      <c r="S39" s="20"/>
      <c r="T39" s="116">
        <f t="shared" ref="T39:T40" si="19">EOMONTH(T36,3)</f>
        <v>46446</v>
      </c>
      <c r="U39" s="118">
        <v>39065598.52770602</v>
      </c>
      <c r="V39" s="117">
        <f>SUM(U40:$U$145)/SUM($U$6:$U$145)</f>
        <v>0.46948309273958622</v>
      </c>
      <c r="W39" s="120">
        <f ca="1">IF(T39&lt;EOMONTH($T$5,12*'Input Simulations'!$C$6),Vectors!W38,OFFSET(Vectors!V39,-12*'Input Simulations'!$C$6,0))</f>
        <v>0.48901589200343915</v>
      </c>
    </row>
    <row r="40" spans="2:25" x14ac:dyDescent="0.25">
      <c r="B40">
        <f t="shared" si="5"/>
        <v>9</v>
      </c>
      <c r="C40" s="10">
        <f t="shared" si="6"/>
        <v>8.75</v>
      </c>
      <c r="D40">
        <f t="shared" si="8"/>
        <v>35</v>
      </c>
      <c r="E40" s="119">
        <f t="shared" si="12"/>
        <v>48730</v>
      </c>
      <c r="F40" s="126">
        <f t="shared" si="9"/>
        <v>3</v>
      </c>
      <c r="G40" s="126">
        <f t="shared" si="13"/>
        <v>109</v>
      </c>
      <c r="I40" s="64">
        <f ca="1">IF(N40&lt;'Input Simulations'!$C$8,0,N40)</f>
        <v>0</v>
      </c>
      <c r="J40" s="64">
        <f t="shared" ca="1" si="16"/>
        <v>0</v>
      </c>
      <c r="K40" s="64">
        <f t="shared" ca="1" si="1"/>
        <v>0</v>
      </c>
      <c r="L40" s="61"/>
      <c r="M40" s="62">
        <f t="shared" ca="1" si="2"/>
        <v>3.7936111706725847E-3</v>
      </c>
      <c r="N40" s="41">
        <f t="shared" ca="1" si="18"/>
        <v>4.2267336599753572E-3</v>
      </c>
      <c r="O40" s="41">
        <f t="shared" ca="1" si="17"/>
        <v>0</v>
      </c>
      <c r="P40" s="41">
        <f ca="1">-VLOOKUP(E40,T62:W$145,4,0)+VLOOKUP(E39,T59:W$145,4,0)</f>
        <v>4.3312248930277254E-4</v>
      </c>
      <c r="Q40" s="41">
        <f t="shared" ca="1" si="10"/>
        <v>3.7936111706725847E-3</v>
      </c>
      <c r="R40" s="41">
        <f t="shared" ca="1" si="4"/>
        <v>3.7936111706725847E-3</v>
      </c>
      <c r="S40" s="20"/>
      <c r="T40" s="116">
        <f t="shared" si="19"/>
        <v>46477</v>
      </c>
      <c r="U40" s="118">
        <v>20469175.403991591</v>
      </c>
      <c r="V40" s="117">
        <f>SUM(U41:$U$145)/SUM($U$6:$U$145)</f>
        <v>0.4592485050375904</v>
      </c>
      <c r="W40" s="120">
        <f ca="1">IF(T40&lt;EOMONTH($T$5,12*'Input Simulations'!$C$6),Vectors!W39,OFFSET(Vectors!V40,-12*'Input Simulations'!$C$6,0))</f>
        <v>0.46948309273958622</v>
      </c>
    </row>
    <row r="41" spans="2:25" x14ac:dyDescent="0.25">
      <c r="B41">
        <f t="shared" si="5"/>
        <v>10</v>
      </c>
      <c r="C41" s="10">
        <f t="shared" si="6"/>
        <v>9</v>
      </c>
      <c r="D41">
        <f t="shared" si="8"/>
        <v>36</v>
      </c>
      <c r="E41" s="119">
        <f t="shared" si="12"/>
        <v>48822</v>
      </c>
      <c r="F41" s="126">
        <f t="shared" si="9"/>
        <v>3</v>
      </c>
      <c r="G41" s="126">
        <f t="shared" si="13"/>
        <v>112</v>
      </c>
      <c r="I41" s="64">
        <f ca="1">IF(N41&lt;'Input Simulations'!$C$8,0,N41)</f>
        <v>0</v>
      </c>
      <c r="J41" s="64">
        <f t="shared" ca="1" si="16"/>
        <v>0</v>
      </c>
      <c r="K41" s="64">
        <f t="shared" ca="1" si="1"/>
        <v>0</v>
      </c>
      <c r="L41" s="61"/>
      <c r="M41" s="62">
        <f t="shared" ca="1" si="2"/>
        <v>3.7936111706725847E-3</v>
      </c>
      <c r="N41" s="41">
        <f t="shared" ca="1" si="18"/>
        <v>3.7936111706725847E-3</v>
      </c>
      <c r="O41" s="41">
        <f t="shared" ca="1" si="17"/>
        <v>0</v>
      </c>
      <c r="P41" s="41">
        <f ca="1">-VLOOKUP(E41,T65:W$145,4,0)+VLOOKUP(E40,T62:W$145,4,0)</f>
        <v>0</v>
      </c>
      <c r="Q41" s="41">
        <f t="shared" ca="1" si="10"/>
        <v>3.7936111706725847E-3</v>
      </c>
      <c r="R41" s="41">
        <f t="shared" ca="1" si="4"/>
        <v>3.7936111706725847E-3</v>
      </c>
      <c r="S41" s="20"/>
      <c r="T41" s="116">
        <f>EOMONTH(T38,3)</f>
        <v>46507</v>
      </c>
      <c r="U41" s="118"/>
      <c r="V41" s="117">
        <f>SUM(U42:$U$145)/SUM($U$6:$U$145)</f>
        <v>0.4592485050375904</v>
      </c>
      <c r="W41" s="120">
        <f ca="1">IF(T41&lt;EOMONTH($T$5,12*'Input Simulations'!$C$6),Vectors!W40,OFFSET(Vectors!V41,-12*'Input Simulations'!$C$6,0))</f>
        <v>0.4592485050375904</v>
      </c>
    </row>
    <row r="42" spans="2:25" x14ac:dyDescent="0.25">
      <c r="B42">
        <f t="shared" si="5"/>
        <v>10</v>
      </c>
      <c r="C42" s="10">
        <f t="shared" si="6"/>
        <v>9.25</v>
      </c>
      <c r="D42">
        <f t="shared" si="8"/>
        <v>37</v>
      </c>
      <c r="E42" s="119">
        <f t="shared" si="12"/>
        <v>48913</v>
      </c>
      <c r="F42" s="126">
        <f t="shared" si="9"/>
        <v>3</v>
      </c>
      <c r="G42" s="126">
        <f t="shared" si="13"/>
        <v>115</v>
      </c>
      <c r="I42" s="64">
        <f ca="1">IF(N42&lt;'Input Simulations'!$C$8,0,N42)</f>
        <v>0</v>
      </c>
      <c r="J42" s="64">
        <f t="shared" ca="1" si="16"/>
        <v>0</v>
      </c>
      <c r="K42" s="64">
        <f t="shared" ca="1" si="1"/>
        <v>0</v>
      </c>
      <c r="L42" s="61"/>
      <c r="M42" s="62">
        <f t="shared" ca="1" si="2"/>
        <v>2.0880836905245231E-3</v>
      </c>
      <c r="N42" s="41">
        <f t="shared" ca="1" si="18"/>
        <v>3.7936111706725847E-3</v>
      </c>
      <c r="O42" s="41">
        <f t="shared" ca="1" si="17"/>
        <v>0</v>
      </c>
      <c r="P42" s="41">
        <f ca="1">-VLOOKUP(E42,T68:W$145,4,0)+VLOOKUP(E41,T65:W$145,4,0)</f>
        <v>1.7055274801480616E-3</v>
      </c>
      <c r="Q42" s="41">
        <f t="shared" ca="1" si="10"/>
        <v>2.0880836905245231E-3</v>
      </c>
      <c r="R42" s="41">
        <f t="shared" ca="1" si="4"/>
        <v>2.0880836905245231E-3</v>
      </c>
      <c r="S42" s="20"/>
      <c r="T42" s="116">
        <f t="shared" ref="T42:T46" si="20">EOMONTH(T39,3)</f>
        <v>46538</v>
      </c>
      <c r="U42" s="118"/>
      <c r="V42" s="117">
        <f>SUM(U43:$U$145)/SUM($U$6:$U$145)</f>
        <v>0.4592485050375904</v>
      </c>
      <c r="W42" s="120">
        <f ca="1">IF(T42&lt;EOMONTH($T$5,12*'Input Simulations'!$C$6),Vectors!W41,OFFSET(Vectors!V42,-12*'Input Simulations'!$C$6,0))</f>
        <v>0.4592485050375904</v>
      </c>
    </row>
    <row r="43" spans="2:25" x14ac:dyDescent="0.25">
      <c r="B43">
        <f t="shared" si="5"/>
        <v>10</v>
      </c>
      <c r="C43" s="10">
        <f t="shared" si="6"/>
        <v>9.5</v>
      </c>
      <c r="D43">
        <f t="shared" si="8"/>
        <v>38</v>
      </c>
      <c r="E43" s="119">
        <f t="shared" si="12"/>
        <v>49003</v>
      </c>
      <c r="F43" s="126">
        <f t="shared" si="9"/>
        <v>3</v>
      </c>
      <c r="G43" s="126">
        <f t="shared" si="13"/>
        <v>118</v>
      </c>
      <c r="I43" s="64">
        <f ca="1">IF(N43&lt;'Input Simulations'!$C$8,0,N43)</f>
        <v>0</v>
      </c>
      <c r="J43" s="64">
        <f t="shared" ca="1" si="16"/>
        <v>0</v>
      </c>
      <c r="K43" s="64">
        <f t="shared" ca="1" si="1"/>
        <v>0</v>
      </c>
      <c r="L43" s="61"/>
      <c r="M43" s="62">
        <f t="shared" ca="1" si="2"/>
        <v>2.0880836905245231E-3</v>
      </c>
      <c r="N43" s="41">
        <f t="shared" ca="1" si="18"/>
        <v>2.0880836905245231E-3</v>
      </c>
      <c r="O43" s="41">
        <f t="shared" ca="1" si="17"/>
        <v>0</v>
      </c>
      <c r="P43" s="41">
        <f ca="1">-VLOOKUP(E43,T71:W$145,4,0)+VLOOKUP(E42,T68:W$145,4,0)</f>
        <v>0</v>
      </c>
      <c r="Q43" s="41">
        <f t="shared" ca="1" si="10"/>
        <v>2.0880836905245231E-3</v>
      </c>
      <c r="R43" s="41">
        <f t="shared" ca="1" si="4"/>
        <v>2.0880836905245231E-3</v>
      </c>
      <c r="S43" s="20"/>
      <c r="T43" s="116">
        <f t="shared" si="20"/>
        <v>46568</v>
      </c>
      <c r="U43" s="118">
        <v>154230128.54629499</v>
      </c>
      <c r="V43" s="117">
        <f>SUM(U44:$U$145)/SUM($U$6:$U$145)</f>
        <v>0.38213344076444283</v>
      </c>
      <c r="W43" s="120">
        <f ca="1">IF(T43&lt;EOMONTH($T$5,12*'Input Simulations'!$C$6),Vectors!W42,OFFSET(Vectors!V43,-12*'Input Simulations'!$C$6,0))</f>
        <v>0.4592485050375904</v>
      </c>
    </row>
    <row r="44" spans="2:25" x14ac:dyDescent="0.25">
      <c r="B44">
        <f t="shared" si="5"/>
        <v>10</v>
      </c>
      <c r="C44" s="10">
        <f t="shared" si="6"/>
        <v>9.75</v>
      </c>
      <c r="D44">
        <f t="shared" si="8"/>
        <v>39</v>
      </c>
      <c r="E44" s="119">
        <f t="shared" si="12"/>
        <v>49095</v>
      </c>
      <c r="F44" s="126">
        <f t="shared" si="9"/>
        <v>3</v>
      </c>
      <c r="G44" s="126">
        <f t="shared" si="13"/>
        <v>121</v>
      </c>
      <c r="I44" s="64">
        <f ca="1">IF(N44&lt;'Input Simulations'!$C$8,0,N44)</f>
        <v>0</v>
      </c>
      <c r="J44" s="64">
        <f t="shared" ca="1" si="16"/>
        <v>0</v>
      </c>
      <c r="K44" s="64">
        <f t="shared" ca="1" si="1"/>
        <v>0</v>
      </c>
      <c r="L44" s="61"/>
      <c r="M44" s="62">
        <f t="shared" ca="1" si="2"/>
        <v>8.8094173668033392E-4</v>
      </c>
      <c r="N44" s="41">
        <f t="shared" ca="1" si="18"/>
        <v>2.0880836905245231E-3</v>
      </c>
      <c r="O44" s="41">
        <f t="shared" ca="1" si="17"/>
        <v>0</v>
      </c>
      <c r="P44" s="41">
        <f ca="1">-VLOOKUP(E44,T74:W$145,4,0)+VLOOKUP(E43,T71:W$145,4,0)</f>
        <v>1.2071419538441891E-3</v>
      </c>
      <c r="Q44" s="41">
        <f t="shared" ca="1" si="10"/>
        <v>8.8094173668033402E-4</v>
      </c>
      <c r="R44" s="41">
        <f t="shared" ca="1" si="4"/>
        <v>8.8094173668033392E-4</v>
      </c>
      <c r="S44" s="20"/>
      <c r="T44" s="116">
        <f t="shared" si="20"/>
        <v>46599</v>
      </c>
      <c r="U44" s="118"/>
      <c r="V44" s="117">
        <f>SUM(U45:$U$145)/SUM($U$6:$U$145)</f>
        <v>0.38213344076444283</v>
      </c>
      <c r="W44" s="120">
        <f ca="1">IF(T44&lt;EOMONTH($T$5,12*'Input Simulations'!$C$6),Vectors!W43,OFFSET(Vectors!V44,-12*'Input Simulations'!$C$6,0))</f>
        <v>0.38213344076444283</v>
      </c>
    </row>
    <row r="45" spans="2:25" x14ac:dyDescent="0.25">
      <c r="B45">
        <f t="shared" si="5"/>
        <v>11</v>
      </c>
      <c r="C45" s="10">
        <f t="shared" si="6"/>
        <v>10</v>
      </c>
      <c r="D45">
        <f t="shared" si="8"/>
        <v>40</v>
      </c>
      <c r="E45" s="119">
        <f t="shared" si="12"/>
        <v>49187</v>
      </c>
      <c r="F45" s="126">
        <f t="shared" si="9"/>
        <v>3</v>
      </c>
      <c r="G45" s="126">
        <f t="shared" si="13"/>
        <v>124</v>
      </c>
      <c r="I45" s="64">
        <f ca="1">IF(N45&lt;'Input Simulations'!$C$8,0,N45)</f>
        <v>0</v>
      </c>
      <c r="J45" s="64">
        <f t="shared" ca="1" si="16"/>
        <v>0</v>
      </c>
      <c r="K45" s="64">
        <f t="shared" ca="1" si="1"/>
        <v>0</v>
      </c>
      <c r="L45" s="61"/>
      <c r="M45" s="62">
        <f t="shared" ca="1" si="2"/>
        <v>8.8094173668033392E-4</v>
      </c>
      <c r="N45" s="41">
        <f t="shared" ca="1" si="18"/>
        <v>8.8094173668033402E-4</v>
      </c>
      <c r="O45" s="41">
        <f t="shared" ca="1" si="17"/>
        <v>0</v>
      </c>
      <c r="P45" s="41">
        <f ca="1">-VLOOKUP(E45,T77:W$145,4,0)+VLOOKUP(E44,T74:W$145,4,0)</f>
        <v>0</v>
      </c>
      <c r="Q45" s="41">
        <f t="shared" ca="1" si="10"/>
        <v>8.8094173668033402E-4</v>
      </c>
      <c r="R45" s="41">
        <f t="shared" ca="1" si="4"/>
        <v>8.8094173668033392E-4</v>
      </c>
      <c r="S45" s="20"/>
      <c r="T45" s="116">
        <f t="shared" si="20"/>
        <v>46630</v>
      </c>
      <c r="U45" s="118"/>
      <c r="V45" s="117">
        <f>SUM(U46:$U$145)/SUM($U$6:$U$145)</f>
        <v>0.38213344076444283</v>
      </c>
      <c r="W45" s="120">
        <f ca="1">IF(T45&lt;EOMONTH($T$5,12*'Input Simulations'!$C$6),Vectors!W44,OFFSET(Vectors!V45,-12*'Input Simulations'!$C$6,0))</f>
        <v>0.38213344076444283</v>
      </c>
    </row>
    <row r="46" spans="2:25" x14ac:dyDescent="0.25">
      <c r="B46">
        <v>12</v>
      </c>
      <c r="C46" s="10">
        <f t="shared" si="6"/>
        <v>10.25</v>
      </c>
      <c r="D46">
        <f t="shared" si="8"/>
        <v>41</v>
      </c>
      <c r="E46" s="119">
        <f t="shared" si="12"/>
        <v>49278</v>
      </c>
      <c r="F46" s="126">
        <f t="shared" si="9"/>
        <v>3</v>
      </c>
      <c r="G46" s="126">
        <f t="shared" ref="G46" si="21">G45+F46</f>
        <v>127</v>
      </c>
      <c r="I46" s="64">
        <f ca="1">IF(N46&lt;'Input Simulations'!$C$8,0,N46)</f>
        <v>0</v>
      </c>
      <c r="J46" s="64">
        <f t="shared" ref="J46" ca="1" si="22">N46*(1-(1-CPR)^(1/4))</f>
        <v>0</v>
      </c>
      <c r="K46" s="64">
        <f t="shared" ca="1" si="1"/>
        <v>0</v>
      </c>
      <c r="L46" s="61"/>
      <c r="M46" s="62">
        <f t="shared" ca="1" si="2"/>
        <v>8.8094173668033392E-4</v>
      </c>
      <c r="N46" s="41">
        <f t="shared" ref="N46" ca="1" si="23">Q45</f>
        <v>8.8094173668033402E-4</v>
      </c>
      <c r="O46" s="41">
        <f t="shared" ref="O46" ca="1" si="24">N46*(1-(1-CPR)^(1/4))</f>
        <v>0</v>
      </c>
      <c r="P46" s="41">
        <f ca="1">-VLOOKUP(E46,T78:W$145,4,0)+VLOOKUP(E45,T75:W$145,4,0)</f>
        <v>0</v>
      </c>
      <c r="Q46" s="41">
        <f t="shared" ca="1" si="10"/>
        <v>8.8094173668033402E-4</v>
      </c>
      <c r="R46" s="41">
        <f t="shared" ca="1" si="4"/>
        <v>8.8094173668033392E-4</v>
      </c>
      <c r="S46" s="20"/>
      <c r="T46" s="116">
        <f t="shared" si="20"/>
        <v>46660</v>
      </c>
      <c r="U46" s="118">
        <v>139179237.92058849</v>
      </c>
      <c r="V46" s="117">
        <f>SUM(U47:$U$145)/SUM($U$6:$U$145)</f>
        <v>0.31254382180414869</v>
      </c>
      <c r="W46" s="120">
        <f ca="1">IF(T46&lt;EOMONTH($T$5,12*'Input Simulations'!$C$6),Vectors!W45,OFFSET(Vectors!V46,-12*'Input Simulations'!$C$6,0))</f>
        <v>0.38213344076444283</v>
      </c>
    </row>
    <row r="47" spans="2:25" x14ac:dyDescent="0.25">
      <c r="B47">
        <v>13</v>
      </c>
      <c r="C47" s="10">
        <f t="shared" ref="C47" si="25">D47/4</f>
        <v>10.5</v>
      </c>
      <c r="D47">
        <f t="shared" si="8"/>
        <v>42</v>
      </c>
      <c r="E47" s="119">
        <f t="shared" si="12"/>
        <v>49368</v>
      </c>
      <c r="F47" s="126">
        <f t="shared" si="9"/>
        <v>3</v>
      </c>
      <c r="G47" s="126">
        <f t="shared" ref="G47:G48" si="26">G46+F47</f>
        <v>130</v>
      </c>
      <c r="I47" s="64">
        <f ca="1">IF(N47&lt;'Input Simulations'!$C$8,0,N47)</f>
        <v>0</v>
      </c>
      <c r="J47" s="64">
        <f t="shared" ref="J47" ca="1" si="27">N47*(1-(1-CPR)^(1/4))</f>
        <v>0</v>
      </c>
      <c r="K47" s="64">
        <f t="shared" ca="1" si="1"/>
        <v>0</v>
      </c>
      <c r="L47" s="61"/>
      <c r="M47" s="62">
        <f t="shared" ca="1" si="2"/>
        <v>8.8094173668033392E-4</v>
      </c>
      <c r="N47" s="41">
        <f t="shared" ref="N47" ca="1" si="28">Q46</f>
        <v>8.8094173668033402E-4</v>
      </c>
      <c r="O47" s="41">
        <f t="shared" ref="O47" ca="1" si="29">N47*(1-(1-CPR)^(1/4))</f>
        <v>0</v>
      </c>
      <c r="P47" s="41">
        <f ca="1">-VLOOKUP(E47,T79:W$145,4,0)+VLOOKUP(E46,T76:W$145,4,0)</f>
        <v>0</v>
      </c>
      <c r="Q47" s="41">
        <f t="shared" ca="1" si="10"/>
        <v>8.8094173668033402E-4</v>
      </c>
      <c r="R47" s="41">
        <f t="shared" ca="1" si="4"/>
        <v>8.8094173668033392E-4</v>
      </c>
      <c r="S47" s="20"/>
      <c r="T47" s="116">
        <f>EOMONTH(T44,3)</f>
        <v>46691</v>
      </c>
      <c r="U47" s="118"/>
      <c r="V47" s="117">
        <f>SUM(U48:$U$145)/SUM($U$6:$U$145)</f>
        <v>0.31254382180414869</v>
      </c>
      <c r="W47" s="120">
        <f ca="1">IF(T47&lt;EOMONTH($T$5,12*'Input Simulations'!$C$6),Vectors!W46,OFFSET(Vectors!V47,-12*'Input Simulations'!$C$6,0))</f>
        <v>0.31254382180414869</v>
      </c>
    </row>
    <row r="48" spans="2:25" x14ac:dyDescent="0.25">
      <c r="B48">
        <v>14</v>
      </c>
      <c r="C48" s="10">
        <f t="shared" ref="C48" si="30">D48/4</f>
        <v>10.75</v>
      </c>
      <c r="D48">
        <f t="shared" si="8"/>
        <v>43</v>
      </c>
      <c r="E48" s="119">
        <f t="shared" si="12"/>
        <v>49460</v>
      </c>
      <c r="F48" s="126">
        <f t="shared" si="9"/>
        <v>3</v>
      </c>
      <c r="G48" s="126">
        <f t="shared" si="26"/>
        <v>133</v>
      </c>
      <c r="I48" s="64">
        <f ca="1">IF(N48&lt;'Input Simulations'!$C$8,0,N48)</f>
        <v>0</v>
      </c>
      <c r="J48" s="64">
        <f t="shared" ref="J48" ca="1" si="31">N48*(1-(1-CPR)^(1/4))</f>
        <v>0</v>
      </c>
      <c r="K48" s="64">
        <f t="shared" ref="K48" ca="1" si="32">I48-IF(C48&lt;=1,0,J48)</f>
        <v>0</v>
      </c>
      <c r="L48" s="61"/>
      <c r="M48" s="62">
        <f t="shared" ref="M48" ca="1" si="33">OFFSET($W$5,G48,0)</f>
        <v>0</v>
      </c>
      <c r="N48" s="41">
        <f t="shared" ref="N48" ca="1" si="34">Q47</f>
        <v>8.8094173668033402E-4</v>
      </c>
      <c r="O48" s="41">
        <f t="shared" ref="O48" ca="1" si="35">N48*(1-(1-CPR)^(1/4))</f>
        <v>0</v>
      </c>
      <c r="P48" s="41">
        <f ca="1">-VLOOKUP(E48,T80:W$145,4,0)+VLOOKUP(E47,T77:W$145,4,0)</f>
        <v>8.8094173668033392E-4</v>
      </c>
      <c r="Q48" s="41">
        <f t="shared" ca="1" si="10"/>
        <v>1.0842021724855044E-19</v>
      </c>
      <c r="R48" s="41">
        <f t="shared" ref="R48" ca="1" si="36">+M48</f>
        <v>0</v>
      </c>
      <c r="S48" s="20"/>
      <c r="T48" s="116">
        <f t="shared" ref="T48:T49" si="37">EOMONTH(T45,3)</f>
        <v>46721</v>
      </c>
      <c r="U48" s="118"/>
      <c r="V48" s="117">
        <f>SUM(U49:$U$145)/SUM($U$6:$U$145)</f>
        <v>0.31254382180414869</v>
      </c>
      <c r="W48" s="120">
        <f ca="1">IF(T48&lt;EOMONTH($T$5,12*'Input Simulations'!$C$6),Vectors!W47,OFFSET(Vectors!V48,-12*'Input Simulations'!$C$6,0))</f>
        <v>0.31254382180414869</v>
      </c>
    </row>
    <row r="49" spans="3:23" x14ac:dyDescent="0.25">
      <c r="C49" s="10"/>
      <c r="E49" s="119"/>
      <c r="F49" s="121"/>
      <c r="G49" s="121"/>
      <c r="I49" s="64"/>
      <c r="J49" s="64"/>
      <c r="K49" s="64"/>
      <c r="L49" s="61"/>
      <c r="M49" s="62"/>
      <c r="N49" s="41"/>
      <c r="O49" s="41"/>
      <c r="P49" s="41"/>
      <c r="Q49" s="41"/>
      <c r="R49" s="41"/>
      <c r="S49" s="20"/>
      <c r="T49" s="116">
        <f t="shared" si="37"/>
        <v>46752</v>
      </c>
      <c r="U49" s="118">
        <v>90454411.775410414</v>
      </c>
      <c r="V49" s="117">
        <f>SUM(U50:$U$145)/SUM($U$6:$U$145)</f>
        <v>0.26731661591644351</v>
      </c>
      <c r="W49" s="120">
        <f ca="1">IF(T49&lt;EOMONTH($T$5,12*'Input Simulations'!$C$6),Vectors!W48,OFFSET(Vectors!V49,-12*'Input Simulations'!$C$6,0))</f>
        <v>0.31254382180414869</v>
      </c>
    </row>
    <row r="50" spans="3:23" x14ac:dyDescent="0.25">
      <c r="C50" s="10"/>
      <c r="E50" s="119"/>
      <c r="F50" s="121"/>
      <c r="G50" s="121"/>
      <c r="I50" s="64"/>
      <c r="J50" s="64"/>
      <c r="K50" s="64"/>
      <c r="L50" s="61"/>
      <c r="M50" s="62"/>
      <c r="N50" s="41"/>
      <c r="O50" s="41"/>
      <c r="P50" s="41"/>
      <c r="Q50" s="41"/>
      <c r="R50" s="41"/>
      <c r="S50" s="20"/>
      <c r="T50" s="116">
        <f>EOMONTH(T47,3)</f>
        <v>46783</v>
      </c>
      <c r="U50" s="118"/>
      <c r="V50" s="117">
        <f>SUM(U51:$U$145)/SUM($U$6:$U$145)</f>
        <v>0.26731661591644351</v>
      </c>
      <c r="W50" s="120">
        <f ca="1">IF(T50&lt;EOMONTH($T$5,12*'Input Simulations'!$C$6),Vectors!W49,OFFSET(Vectors!V50,-12*'Input Simulations'!$C$6,0))</f>
        <v>0.26731661591644351</v>
      </c>
    </row>
    <row r="51" spans="3:23" x14ac:dyDescent="0.25">
      <c r="C51" s="10"/>
      <c r="E51" s="119"/>
      <c r="F51" s="121"/>
      <c r="G51" s="121"/>
      <c r="I51" s="64"/>
      <c r="J51" s="64"/>
      <c r="K51" s="64"/>
      <c r="L51" s="61"/>
      <c r="M51" s="62"/>
      <c r="N51" s="41"/>
      <c r="O51" s="41"/>
      <c r="P51" s="41"/>
      <c r="Q51" s="41"/>
      <c r="R51" s="41"/>
      <c r="S51" s="20"/>
      <c r="T51" s="116">
        <f t="shared" ref="T51:T52" si="38">EOMONTH(T48,3)</f>
        <v>46812</v>
      </c>
      <c r="U51" s="118"/>
      <c r="V51" s="117">
        <f>SUM(U52:$U$145)/SUM($U$6:$U$145)</f>
        <v>0.26731661591644351</v>
      </c>
      <c r="W51" s="120">
        <f ca="1">IF(T51&lt;EOMONTH($T$5,12*'Input Simulations'!$C$6),Vectors!W50,OFFSET(Vectors!V51,-12*'Input Simulations'!$C$6,0))</f>
        <v>0.26731661591644351</v>
      </c>
    </row>
    <row r="52" spans="3:23" x14ac:dyDescent="0.25">
      <c r="C52" s="10"/>
      <c r="E52" s="119"/>
      <c r="F52" s="119"/>
      <c r="G52" s="119"/>
      <c r="I52" s="64"/>
      <c r="J52" s="64"/>
      <c r="K52" s="64"/>
      <c r="L52" s="61"/>
      <c r="M52" s="62"/>
      <c r="N52" s="41"/>
      <c r="O52" s="41"/>
      <c r="P52" s="41"/>
      <c r="Q52" s="41"/>
      <c r="R52" s="41"/>
      <c r="S52" s="20"/>
      <c r="T52" s="116">
        <f t="shared" si="38"/>
        <v>46843</v>
      </c>
      <c r="U52" s="118">
        <v>97665562.709717989</v>
      </c>
      <c r="V52" s="117">
        <f>SUM(U53:$U$145)/SUM($U$6:$U$145)</f>
        <v>0.21848383456158452</v>
      </c>
      <c r="W52" s="120">
        <f ca="1">IF(T52&lt;EOMONTH($T$5,12*'Input Simulations'!$C$6),Vectors!W51,OFFSET(Vectors!V52,-12*'Input Simulations'!$C$6,0))</f>
        <v>0.26731661591644351</v>
      </c>
    </row>
    <row r="53" spans="3:23" x14ac:dyDescent="0.25">
      <c r="C53" s="10"/>
      <c r="E53" s="119"/>
      <c r="F53" s="119"/>
      <c r="G53" s="119"/>
      <c r="I53" s="64"/>
      <c r="J53" s="64"/>
      <c r="K53" s="64"/>
      <c r="L53" s="61"/>
      <c r="M53" s="62"/>
      <c r="N53" s="41"/>
      <c r="O53" s="41"/>
      <c r="P53" s="41"/>
      <c r="Q53" s="41"/>
      <c r="R53" s="41"/>
      <c r="S53" s="20"/>
      <c r="T53" s="116">
        <f>EOMONTH(T50,3)</f>
        <v>46873</v>
      </c>
      <c r="U53" s="118"/>
      <c r="V53" s="117">
        <f>SUM(U54:$U$145)/SUM($U$6:$U$145)</f>
        <v>0.21848383456158452</v>
      </c>
      <c r="W53" s="120">
        <f ca="1">IF(T53&lt;EOMONTH($T$5,12*'Input Simulations'!$C$6),Vectors!W52,OFFSET(Vectors!V53,-12*'Input Simulations'!$C$6,0))</f>
        <v>0.21848383456158452</v>
      </c>
    </row>
    <row r="54" spans="3:23" x14ac:dyDescent="0.25">
      <c r="C54" s="10"/>
      <c r="E54" s="119"/>
      <c r="F54" s="119"/>
      <c r="G54" s="119"/>
      <c r="I54" s="64"/>
      <c r="J54" s="64"/>
      <c r="K54" s="64"/>
      <c r="L54" s="61"/>
      <c r="M54" s="62"/>
      <c r="N54" s="41"/>
      <c r="O54" s="41"/>
      <c r="P54" s="41"/>
      <c r="Q54" s="41"/>
      <c r="R54" s="41"/>
      <c r="S54" s="20"/>
      <c r="T54" s="116">
        <f t="shared" ref="T54:T55" si="39">EOMONTH(T51,3)</f>
        <v>46904</v>
      </c>
      <c r="U54" s="118"/>
      <c r="V54" s="117">
        <f>SUM(U55:$U$145)/SUM($U$6:$U$145)</f>
        <v>0.21848383456158452</v>
      </c>
      <c r="W54" s="120">
        <f ca="1">IF(T54&lt;EOMONTH($T$5,12*'Input Simulations'!$C$6),Vectors!W53,OFFSET(Vectors!V54,-12*'Input Simulations'!$C$6,0))</f>
        <v>0.21848383456158452</v>
      </c>
    </row>
    <row r="55" spans="3:23" x14ac:dyDescent="0.25">
      <c r="C55" s="10"/>
      <c r="E55" s="119"/>
      <c r="F55" s="119"/>
      <c r="G55" s="119"/>
      <c r="I55" s="64"/>
      <c r="J55" s="64"/>
      <c r="K55" s="64"/>
      <c r="L55" s="61"/>
      <c r="M55" s="62"/>
      <c r="N55" s="41"/>
      <c r="O55" s="41"/>
      <c r="P55" s="41"/>
      <c r="Q55" s="41"/>
      <c r="R55" s="41"/>
      <c r="S55" s="20"/>
      <c r="T55" s="116">
        <f t="shared" si="39"/>
        <v>46934</v>
      </c>
      <c r="U55" s="118">
        <v>74640349.777431875</v>
      </c>
      <c r="V55" s="117">
        <f>SUM(U56:$U$145)/SUM($U$6:$U$145)</f>
        <v>0.18116365967286857</v>
      </c>
      <c r="W55" s="120">
        <f ca="1">IF(T55&lt;EOMONTH($T$5,12*'Input Simulations'!$C$6),Vectors!W54,OFFSET(Vectors!V55,-12*'Input Simulations'!$C$6,0))</f>
        <v>0.21848383456158452</v>
      </c>
    </row>
    <row r="56" spans="3:23" x14ac:dyDescent="0.25">
      <c r="C56" s="10"/>
      <c r="E56" s="119"/>
      <c r="F56" s="119"/>
      <c r="G56" s="119"/>
      <c r="I56" s="64"/>
      <c r="J56" s="64"/>
      <c r="K56" s="64"/>
      <c r="L56" s="61"/>
      <c r="M56" s="62"/>
      <c r="N56" s="41"/>
      <c r="O56" s="41"/>
      <c r="P56" s="41"/>
      <c r="Q56" s="41"/>
      <c r="R56" s="41"/>
      <c r="S56" s="20"/>
      <c r="T56" s="116">
        <f>EOMONTH(T53,3)</f>
        <v>46965</v>
      </c>
      <c r="U56" s="118"/>
      <c r="V56" s="117">
        <f>SUM(U57:$U$145)/SUM($U$6:$U$145)</f>
        <v>0.18116365967286857</v>
      </c>
      <c r="W56" s="120">
        <f ca="1">IF(T56&lt;EOMONTH($T$5,12*'Input Simulations'!$C$6),Vectors!W55,OFFSET(Vectors!V56,-12*'Input Simulations'!$C$6,0))</f>
        <v>0.18116365967286857</v>
      </c>
    </row>
    <row r="57" spans="3:23" x14ac:dyDescent="0.25">
      <c r="C57" s="10"/>
      <c r="E57" s="119"/>
      <c r="F57" s="119"/>
      <c r="G57" s="119"/>
      <c r="I57" s="64"/>
      <c r="J57" s="64"/>
      <c r="K57" s="64"/>
      <c r="L57" s="61"/>
      <c r="M57" s="62"/>
      <c r="N57" s="41"/>
      <c r="O57" s="41"/>
      <c r="P57" s="41"/>
      <c r="Q57" s="41"/>
      <c r="R57" s="41"/>
      <c r="S57" s="20"/>
      <c r="T57" s="116">
        <f t="shared" ref="T57:T58" si="40">EOMONTH(T54,3)</f>
        <v>46996</v>
      </c>
      <c r="U57" s="118"/>
      <c r="V57" s="117">
        <f>SUM(U58:$U$145)/SUM($U$6:$U$145)</f>
        <v>0.18116365967286857</v>
      </c>
      <c r="W57" s="120">
        <f ca="1">IF(T57&lt;EOMONTH($T$5,12*'Input Simulations'!$C$6),Vectors!W56,OFFSET(Vectors!V57,-12*'Input Simulations'!$C$6,0))</f>
        <v>0.18116365967286857</v>
      </c>
    </row>
    <row r="58" spans="3:23" x14ac:dyDescent="0.25">
      <c r="C58" s="10"/>
      <c r="E58" s="119"/>
      <c r="F58" s="119"/>
      <c r="G58" s="119"/>
      <c r="I58" s="64"/>
      <c r="J58" s="64"/>
      <c r="K58" s="64"/>
      <c r="L58" s="61"/>
      <c r="M58" s="62"/>
      <c r="N58" s="41"/>
      <c r="O58" s="41"/>
      <c r="P58" s="41"/>
      <c r="Q58" s="41"/>
      <c r="R58" s="41"/>
      <c r="S58" s="20"/>
      <c r="T58" s="116">
        <f t="shared" si="40"/>
        <v>47026</v>
      </c>
      <c r="U58" s="118">
        <v>69806076.208864406</v>
      </c>
      <c r="V58" s="117">
        <f>SUM(U59:$U$145)/SUM($U$6:$U$145)</f>
        <v>0.14626062156843636</v>
      </c>
      <c r="W58" s="120">
        <f ca="1">IF(T58&lt;EOMONTH($T$5,12*'Input Simulations'!$C$6),Vectors!W57,OFFSET(Vectors!V58,-12*'Input Simulations'!$C$6,0))</f>
        <v>0.18116365967286857</v>
      </c>
    </row>
    <row r="59" spans="3:23" x14ac:dyDescent="0.25">
      <c r="C59" s="10"/>
      <c r="E59" s="119"/>
      <c r="F59" s="119"/>
      <c r="G59" s="119"/>
      <c r="I59" s="64"/>
      <c r="J59" s="64"/>
      <c r="K59" s="64"/>
      <c r="L59" s="61"/>
      <c r="M59" s="62"/>
      <c r="N59" s="41"/>
      <c r="O59" s="41"/>
      <c r="P59" s="41"/>
      <c r="Q59" s="41"/>
      <c r="R59" s="41"/>
      <c r="S59" s="20"/>
      <c r="T59" s="116">
        <f>EOMONTH(T56,3)</f>
        <v>47057</v>
      </c>
      <c r="U59" s="118"/>
      <c r="V59" s="117">
        <f>SUM(U60:$U$145)/SUM($U$6:$U$145)</f>
        <v>0.14626062156843636</v>
      </c>
      <c r="W59" s="120">
        <f ca="1">IF(T59&lt;EOMONTH($T$5,12*'Input Simulations'!$C$6),Vectors!W58,OFFSET(Vectors!V59,-12*'Input Simulations'!$C$6,0))</f>
        <v>0.14626062156843636</v>
      </c>
    </row>
    <row r="60" spans="3:23" x14ac:dyDescent="0.25">
      <c r="C60" s="10"/>
      <c r="E60" s="119"/>
      <c r="F60" s="119"/>
      <c r="G60" s="119"/>
      <c r="I60" s="64"/>
      <c r="J60" s="64"/>
      <c r="K60" s="64"/>
      <c r="L60" s="61"/>
      <c r="M60" s="62"/>
      <c r="N60" s="41"/>
      <c r="O60" s="41"/>
      <c r="P60" s="41"/>
      <c r="Q60" s="41"/>
      <c r="R60" s="41"/>
      <c r="S60" s="20"/>
      <c r="T60" s="116">
        <f t="shared" ref="T60:T64" si="41">EOMONTH(T57,3)</f>
        <v>47087</v>
      </c>
      <c r="U60" s="118"/>
      <c r="V60" s="117">
        <f>SUM(U61:$U$145)/SUM($U$6:$U$145)</f>
        <v>0.14626062156843636</v>
      </c>
      <c r="W60" s="120">
        <f ca="1">IF(T60&lt;EOMONTH($T$5,12*'Input Simulations'!$C$6),Vectors!W59,OFFSET(Vectors!V60,-12*'Input Simulations'!$C$6,0))</f>
        <v>0.14626062156843636</v>
      </c>
    </row>
    <row r="61" spans="3:23" x14ac:dyDescent="0.25">
      <c r="C61" s="10"/>
      <c r="E61" s="119"/>
      <c r="F61" s="119"/>
      <c r="G61" s="119"/>
      <c r="I61" s="64"/>
      <c r="J61" s="64"/>
      <c r="K61" s="64"/>
      <c r="L61" s="61"/>
      <c r="M61" s="62"/>
      <c r="N61" s="41"/>
      <c r="O61" s="41"/>
      <c r="P61" s="41"/>
      <c r="Q61" s="41"/>
      <c r="R61" s="41"/>
      <c r="S61" s="20"/>
      <c r="T61" s="116">
        <f t="shared" si="41"/>
        <v>47118</v>
      </c>
      <c r="U61" s="118">
        <v>51963030.64374084</v>
      </c>
      <c r="V61" s="117">
        <f>SUM(U62:$U$145)/SUM($U$6:$U$145)</f>
        <v>0.12027910624656599</v>
      </c>
      <c r="W61" s="120">
        <f ca="1">IF(T61&lt;EOMONTH($T$5,12*'Input Simulations'!$C$6),Vectors!W60,OFFSET(Vectors!V61,-12*'Input Simulations'!$C$6,0))</f>
        <v>0.14626062156843636</v>
      </c>
    </row>
    <row r="62" spans="3:23" x14ac:dyDescent="0.25">
      <c r="C62" s="10"/>
      <c r="E62" s="119"/>
      <c r="F62" s="119"/>
      <c r="G62" s="119"/>
      <c r="I62" s="64"/>
      <c r="J62" s="64"/>
      <c r="K62" s="64"/>
      <c r="L62" s="61"/>
      <c r="M62" s="62"/>
      <c r="N62" s="41"/>
      <c r="O62" s="41"/>
      <c r="P62" s="41"/>
      <c r="Q62" s="41"/>
      <c r="R62" s="41"/>
      <c r="S62" s="20"/>
      <c r="T62" s="116">
        <f t="shared" si="41"/>
        <v>47149</v>
      </c>
      <c r="U62" s="118"/>
      <c r="V62" s="117">
        <f>SUM(U63:$U$145)/SUM($U$6:$U$145)</f>
        <v>0.12027910624656599</v>
      </c>
      <c r="W62" s="120">
        <f ca="1">IF(T62&lt;EOMONTH($T$5,12*'Input Simulations'!$C$6),Vectors!W61,OFFSET(Vectors!V62,-12*'Input Simulations'!$C$6,0))</f>
        <v>0.12027910624656599</v>
      </c>
    </row>
    <row r="63" spans="3:23" x14ac:dyDescent="0.25">
      <c r="C63" s="10"/>
      <c r="E63" s="119"/>
      <c r="F63" s="119"/>
      <c r="G63" s="119"/>
      <c r="I63" s="64"/>
      <c r="J63" s="64"/>
      <c r="K63" s="64"/>
      <c r="L63" s="61"/>
      <c r="M63" s="62"/>
      <c r="N63" s="41"/>
      <c r="O63" s="41"/>
      <c r="P63" s="41"/>
      <c r="Q63" s="41"/>
      <c r="R63" s="41"/>
      <c r="S63" s="20"/>
      <c r="T63" s="116">
        <f t="shared" si="41"/>
        <v>47177</v>
      </c>
      <c r="U63" s="118"/>
      <c r="V63" s="117">
        <f>SUM(U64:$U$145)/SUM($U$6:$U$145)</f>
        <v>0.12027910624656599</v>
      </c>
      <c r="W63" s="120">
        <f ca="1">IF(T63&lt;EOMONTH($T$5,12*'Input Simulations'!$C$6),Vectors!W62,OFFSET(Vectors!V63,-12*'Input Simulations'!$C$6,0))</f>
        <v>0.12027910624656599</v>
      </c>
    </row>
    <row r="64" spans="3:23" x14ac:dyDescent="0.25">
      <c r="C64" s="10"/>
      <c r="E64" s="119"/>
      <c r="F64" s="119"/>
      <c r="G64" s="119"/>
      <c r="I64" s="64"/>
      <c r="J64" s="64"/>
      <c r="K64" s="64"/>
      <c r="L64" s="61"/>
      <c r="M64" s="62"/>
      <c r="N64" s="41"/>
      <c r="O64" s="41"/>
      <c r="P64" s="41"/>
      <c r="Q64" s="41"/>
      <c r="R64" s="41"/>
      <c r="S64" s="20"/>
      <c r="T64" s="116">
        <f t="shared" si="41"/>
        <v>47208</v>
      </c>
      <c r="U64" s="118">
        <v>43271123.647197716</v>
      </c>
      <c r="V64" s="117">
        <f>SUM(U65:$U$145)/SUM($U$6:$U$145)</f>
        <v>9.8643544422967133E-2</v>
      </c>
      <c r="W64" s="120">
        <f ca="1">IF(T64&lt;EOMONTH($T$5,12*'Input Simulations'!$C$6),Vectors!W63,OFFSET(Vectors!V64,-12*'Input Simulations'!$C$6,0))</f>
        <v>0.12027910624656599</v>
      </c>
    </row>
    <row r="65" spans="3:23" x14ac:dyDescent="0.25">
      <c r="C65" s="10"/>
      <c r="E65" s="119"/>
      <c r="F65" s="119"/>
      <c r="G65" s="119"/>
      <c r="I65" s="64"/>
      <c r="J65" s="64"/>
      <c r="K65" s="64"/>
      <c r="L65" s="61"/>
      <c r="M65" s="62"/>
      <c r="N65" s="41"/>
      <c r="O65" s="41"/>
      <c r="P65" s="41"/>
      <c r="Q65" s="41"/>
      <c r="R65" s="41"/>
      <c r="S65" s="20"/>
      <c r="T65" s="116">
        <f>EOMONTH(T62,3)</f>
        <v>47238</v>
      </c>
      <c r="U65" s="118"/>
      <c r="V65" s="117">
        <f>SUM(U66:$U$145)/SUM($U$6:$U$145)</f>
        <v>9.8643544422967133E-2</v>
      </c>
      <c r="W65" s="120">
        <f ca="1">IF(T65&lt;EOMONTH($T$5,12*'Input Simulations'!$C$6),Vectors!W64,OFFSET(Vectors!V65,-12*'Input Simulations'!$C$6,0))</f>
        <v>9.8643544422967133E-2</v>
      </c>
    </row>
    <row r="66" spans="3:23" x14ac:dyDescent="0.25">
      <c r="C66" s="10"/>
      <c r="E66" s="119"/>
      <c r="F66" s="119"/>
      <c r="G66" s="119"/>
      <c r="I66" s="64"/>
      <c r="J66" s="64"/>
      <c r="K66" s="64"/>
      <c r="L66" s="61"/>
      <c r="M66" s="62"/>
      <c r="N66" s="41"/>
      <c r="O66" s="41"/>
      <c r="P66" s="41"/>
      <c r="Q66" s="41"/>
      <c r="R66" s="41"/>
      <c r="S66" s="20"/>
      <c r="T66" s="116">
        <f t="shared" ref="T66:T67" si="42">EOMONTH(T63,3)</f>
        <v>47269</v>
      </c>
      <c r="U66" s="118"/>
      <c r="V66" s="117">
        <f>SUM(U67:$U$145)/SUM($U$6:$U$145)</f>
        <v>9.8643544422967133E-2</v>
      </c>
      <c r="W66" s="120">
        <f ca="1">IF(T66&lt;EOMONTH($T$5,12*'Input Simulations'!$C$6),Vectors!W65,OFFSET(Vectors!V66,-12*'Input Simulations'!$C$6,0))</f>
        <v>9.8643544422967133E-2</v>
      </c>
    </row>
    <row r="67" spans="3:23" x14ac:dyDescent="0.25">
      <c r="C67" s="10"/>
      <c r="E67" s="119"/>
      <c r="F67" s="119"/>
      <c r="G67" s="119"/>
      <c r="I67" s="64"/>
      <c r="J67" s="64"/>
      <c r="K67" s="64"/>
      <c r="L67" s="61"/>
      <c r="M67" s="62"/>
      <c r="N67" s="41"/>
      <c r="O67" s="41"/>
      <c r="P67" s="41"/>
      <c r="Q67" s="41"/>
      <c r="R67" s="41"/>
      <c r="S67" s="20"/>
      <c r="T67" s="116">
        <f t="shared" si="42"/>
        <v>47299</v>
      </c>
      <c r="U67" s="118">
        <v>29185927.720032915</v>
      </c>
      <c r="V67" s="117">
        <f>SUM(U68:$U$145)/SUM($U$6:$U$145)</f>
        <v>8.4050580562950672E-2</v>
      </c>
      <c r="W67" s="120">
        <f ca="1">IF(T67&lt;EOMONTH($T$5,12*'Input Simulations'!$C$6),Vectors!W66,OFFSET(Vectors!V67,-12*'Input Simulations'!$C$6,0))</f>
        <v>9.8643544422967133E-2</v>
      </c>
    </row>
    <row r="68" spans="3:23" x14ac:dyDescent="0.25">
      <c r="E68" s="119"/>
      <c r="F68" s="119"/>
      <c r="G68" s="119"/>
      <c r="I68" s="64"/>
      <c r="J68" s="64"/>
      <c r="K68" s="64"/>
      <c r="L68" s="61"/>
      <c r="M68" s="62"/>
      <c r="N68" s="41"/>
      <c r="O68" s="41"/>
      <c r="P68" s="41"/>
      <c r="Q68" s="41"/>
      <c r="R68" s="41"/>
      <c r="S68" s="20"/>
      <c r="T68" s="116">
        <f>EOMONTH(T65,3)</f>
        <v>47330</v>
      </c>
      <c r="U68" s="118"/>
      <c r="V68" s="117">
        <f>SUM(U69:$U$145)/SUM($U$6:$U$145)</f>
        <v>8.4050580562950672E-2</v>
      </c>
      <c r="W68" s="120">
        <f ca="1">IF(T68&lt;EOMONTH($T$5,12*'Input Simulations'!$C$6),Vectors!W67,OFFSET(Vectors!V68,-12*'Input Simulations'!$C$6,0))</f>
        <v>8.4050580562950672E-2</v>
      </c>
    </row>
    <row r="69" spans="3:23" x14ac:dyDescent="0.25">
      <c r="E69" s="119"/>
      <c r="F69" s="119"/>
      <c r="G69" s="119"/>
      <c r="I69" s="64"/>
      <c r="J69" s="64"/>
      <c r="K69" s="64"/>
      <c r="L69" s="61"/>
      <c r="M69" s="62"/>
      <c r="N69" s="41"/>
      <c r="O69" s="41"/>
      <c r="P69" s="41"/>
      <c r="Q69" s="41"/>
      <c r="R69" s="41"/>
      <c r="S69" s="20"/>
      <c r="T69" s="116">
        <f t="shared" ref="T69:T70" si="43">EOMONTH(T66,3)</f>
        <v>47361</v>
      </c>
      <c r="U69" s="118"/>
      <c r="V69" s="117">
        <f>SUM(U70:$U$145)/SUM($U$6:$U$145)</f>
        <v>8.4050580562950672E-2</v>
      </c>
      <c r="W69" s="120">
        <f ca="1">IF(T69&lt;EOMONTH($T$5,12*'Input Simulations'!$C$6),Vectors!W68,OFFSET(Vectors!V69,-12*'Input Simulations'!$C$6,0))</f>
        <v>8.4050580562950672E-2</v>
      </c>
    </row>
    <row r="70" spans="3:23" x14ac:dyDescent="0.25">
      <c r="E70" s="119"/>
      <c r="F70" s="119"/>
      <c r="G70" s="119"/>
      <c r="I70" s="64"/>
      <c r="J70" s="64"/>
      <c r="K70" s="64"/>
      <c r="L70" s="61"/>
      <c r="M70" s="62"/>
      <c r="N70" s="41"/>
      <c r="O70" s="41"/>
      <c r="P70" s="41"/>
      <c r="Q70" s="41"/>
      <c r="R70" s="41"/>
      <c r="S70" s="20"/>
      <c r="T70" s="116">
        <f t="shared" si="43"/>
        <v>47391</v>
      </c>
      <c r="U70" s="118">
        <v>54218382.56357532</v>
      </c>
      <c r="V70" s="117">
        <f>SUM(U71:$U$145)/SUM($U$6:$U$145)</f>
        <v>5.6941389281163025E-2</v>
      </c>
      <c r="W70" s="120">
        <f ca="1">IF(T70&lt;EOMONTH($T$5,12*'Input Simulations'!$C$6),Vectors!W69,OFFSET(Vectors!V70,-12*'Input Simulations'!$C$6,0))</f>
        <v>8.4050580562950672E-2</v>
      </c>
    </row>
    <row r="71" spans="3:23" x14ac:dyDescent="0.25">
      <c r="E71" s="119"/>
      <c r="F71" s="119"/>
      <c r="G71" s="119"/>
      <c r="I71" s="64"/>
      <c r="J71" s="64"/>
      <c r="K71" s="64"/>
      <c r="L71" s="61"/>
      <c r="M71" s="62"/>
      <c r="N71" s="41"/>
      <c r="O71" s="41"/>
      <c r="P71" s="41"/>
      <c r="Q71" s="41"/>
      <c r="R71" s="41"/>
      <c r="S71" s="20"/>
      <c r="T71" s="116">
        <f>EOMONTH(T68,3)</f>
        <v>47422</v>
      </c>
      <c r="U71" s="118"/>
      <c r="V71" s="117">
        <f>SUM(U72:$U$145)/SUM($U$6:$U$145)</f>
        <v>5.6941389281163025E-2</v>
      </c>
      <c r="W71" s="120">
        <f ca="1">IF(T71&lt;EOMONTH($T$5,12*'Input Simulations'!$C$6),Vectors!W70,OFFSET(Vectors!V71,-12*'Input Simulations'!$C$6,0))</f>
        <v>5.6941389281163025E-2</v>
      </c>
    </row>
    <row r="72" spans="3:23" x14ac:dyDescent="0.25">
      <c r="E72" s="119"/>
      <c r="F72" s="119"/>
      <c r="G72" s="119"/>
      <c r="I72" s="64"/>
      <c r="J72" s="64"/>
      <c r="K72" s="64"/>
      <c r="L72" s="61"/>
      <c r="M72" s="62"/>
      <c r="N72" s="41"/>
      <c r="O72" s="41"/>
      <c r="P72" s="41"/>
      <c r="Q72" s="41"/>
      <c r="R72" s="41"/>
      <c r="S72" s="20"/>
      <c r="T72" s="116">
        <f t="shared" ref="T72:T73" si="44">EOMONTH(T69,3)</f>
        <v>47452</v>
      </c>
      <c r="U72" s="118"/>
      <c r="V72" s="117">
        <f>SUM(U73:$U$145)/SUM($U$6:$U$145)</f>
        <v>5.6941389281163025E-2</v>
      </c>
      <c r="W72" s="120">
        <f ca="1">IF(T72&lt;EOMONTH($T$5,12*'Input Simulations'!$C$6),Vectors!W71,OFFSET(Vectors!V72,-12*'Input Simulations'!$C$6,0))</f>
        <v>5.6941389281163025E-2</v>
      </c>
    </row>
    <row r="73" spans="3:23" x14ac:dyDescent="0.25">
      <c r="E73" s="119"/>
      <c r="F73" s="119"/>
      <c r="G73" s="119"/>
      <c r="I73" s="64"/>
      <c r="J73" s="64"/>
      <c r="K73" s="64"/>
      <c r="L73" s="61"/>
      <c r="M73" s="62"/>
      <c r="N73" s="41"/>
      <c r="O73" s="41"/>
      <c r="P73" s="41"/>
      <c r="Q73" s="41"/>
      <c r="R73" s="41"/>
      <c r="S73" s="20"/>
      <c r="T73" s="116">
        <f t="shared" si="44"/>
        <v>47483</v>
      </c>
      <c r="U73" s="118">
        <v>31414402.71595867</v>
      </c>
      <c r="V73" s="117">
        <f>SUM(U74:$U$145)/SUM($U$6:$U$145)</f>
        <v>4.1234187923183688E-2</v>
      </c>
      <c r="W73" s="120">
        <f ca="1">IF(T73&lt;EOMONTH($T$5,12*'Input Simulations'!$C$6),Vectors!W72,OFFSET(Vectors!V73,-12*'Input Simulations'!$C$6,0))</f>
        <v>5.6941389281163025E-2</v>
      </c>
    </row>
    <row r="74" spans="3:23" x14ac:dyDescent="0.25">
      <c r="E74" s="119"/>
      <c r="F74" s="119"/>
      <c r="G74" s="119"/>
      <c r="I74" s="64"/>
      <c r="J74" s="64"/>
      <c r="K74" s="64"/>
      <c r="L74" s="61"/>
      <c r="M74" s="62"/>
      <c r="N74" s="41"/>
      <c r="O74" s="41"/>
      <c r="P74" s="41"/>
      <c r="Q74" s="41"/>
      <c r="R74" s="41"/>
      <c r="S74" s="20"/>
      <c r="T74" s="116">
        <f>EOMONTH(T71,3)</f>
        <v>47514</v>
      </c>
      <c r="U74" s="118"/>
      <c r="V74" s="117">
        <f>SUM(U75:$U$145)/SUM($U$6:$U$145)</f>
        <v>4.1234187923183688E-2</v>
      </c>
      <c r="W74" s="120">
        <f ca="1">IF(T74&lt;EOMONTH($T$5,12*'Input Simulations'!$C$6),Vectors!W73,OFFSET(Vectors!V74,-12*'Input Simulations'!$C$6,0))</f>
        <v>4.1234187923183688E-2</v>
      </c>
    </row>
    <row r="75" spans="3:23" x14ac:dyDescent="0.25">
      <c r="E75" s="119"/>
      <c r="F75" s="119"/>
      <c r="G75" s="119"/>
      <c r="I75" s="64"/>
      <c r="J75" s="64"/>
      <c r="K75" s="64"/>
      <c r="L75" s="61"/>
      <c r="M75" s="62"/>
      <c r="N75" s="41"/>
      <c r="O75" s="41"/>
      <c r="P75" s="41"/>
      <c r="Q75" s="41"/>
      <c r="R75" s="41"/>
      <c r="S75" s="20"/>
      <c r="T75" s="116">
        <f t="shared" ref="T75:T76" si="45">EOMONTH(T72,3)</f>
        <v>47542</v>
      </c>
      <c r="U75" s="118"/>
      <c r="V75" s="117">
        <f>SUM(U76:$U$145)/SUM($U$6:$U$145)</f>
        <v>4.1234187923183688E-2</v>
      </c>
      <c r="W75" s="120">
        <f ca="1">IF(T75&lt;EOMONTH($T$5,12*'Input Simulations'!$C$6),Vectors!W74,OFFSET(Vectors!V75,-12*'Input Simulations'!$C$6,0))</f>
        <v>4.1234187923183688E-2</v>
      </c>
    </row>
    <row r="76" spans="3:23" x14ac:dyDescent="0.25">
      <c r="E76" s="119"/>
      <c r="F76" s="119"/>
      <c r="G76" s="119"/>
      <c r="I76" s="64"/>
      <c r="J76" s="64"/>
      <c r="K76" s="64"/>
      <c r="L76" s="61"/>
      <c r="M76" s="62"/>
      <c r="N76" s="41"/>
      <c r="O76" s="41"/>
      <c r="P76" s="41"/>
      <c r="Q76" s="41"/>
      <c r="R76" s="41"/>
      <c r="S76" s="20"/>
      <c r="T76" s="116">
        <f t="shared" si="45"/>
        <v>47573</v>
      </c>
      <c r="U76" s="118">
        <v>19628379.146219704</v>
      </c>
      <c r="V76" s="117">
        <f>SUM(U77:$U$145)/SUM($U$6:$U$145)</f>
        <v>3.1419998350073849E-2</v>
      </c>
      <c r="W76" s="120">
        <f ca="1">IF(T76&lt;EOMONTH($T$5,12*'Input Simulations'!$C$6),Vectors!W75,OFFSET(Vectors!V76,-12*'Input Simulations'!$C$6,0))</f>
        <v>4.1234187923183688E-2</v>
      </c>
    </row>
    <row r="77" spans="3:23" x14ac:dyDescent="0.25">
      <c r="E77" s="119"/>
      <c r="F77" s="119"/>
      <c r="G77" s="119"/>
      <c r="I77" s="64"/>
      <c r="J77" s="64"/>
      <c r="K77" s="64"/>
      <c r="L77" s="61"/>
      <c r="M77" s="62"/>
      <c r="N77" s="41"/>
      <c r="O77" s="41"/>
      <c r="P77" s="41"/>
      <c r="Q77" s="41"/>
      <c r="R77" s="41"/>
      <c r="S77" s="20"/>
      <c r="T77" s="116">
        <f>EOMONTH(T74,3)</f>
        <v>47603</v>
      </c>
      <c r="U77" s="118"/>
      <c r="V77" s="117">
        <f>SUM(U78:$U$145)/SUM($U$6:$U$145)</f>
        <v>3.1419998350073849E-2</v>
      </c>
      <c r="W77" s="120">
        <f ca="1">IF(T77&lt;EOMONTH($T$5,12*'Input Simulations'!$C$6),Vectors!W76,OFFSET(Vectors!V77,-12*'Input Simulations'!$C$6,0))</f>
        <v>3.1419998350073849E-2</v>
      </c>
    </row>
    <row r="78" spans="3:23" x14ac:dyDescent="0.25">
      <c r="E78" s="119"/>
      <c r="F78" s="119"/>
      <c r="G78" s="119"/>
      <c r="I78" s="64"/>
      <c r="J78" s="64"/>
      <c r="K78" s="64"/>
      <c r="L78" s="61"/>
      <c r="M78" s="62"/>
      <c r="N78" s="41"/>
      <c r="O78" s="41"/>
      <c r="P78" s="41"/>
      <c r="Q78" s="41"/>
      <c r="R78" s="41"/>
      <c r="S78" s="20"/>
      <c r="T78" s="116">
        <f t="shared" ref="T78:T132" si="46">EOMONTH(T75,3)</f>
        <v>47634</v>
      </c>
      <c r="U78" s="118"/>
      <c r="V78" s="117">
        <f>SUM(U79:$U$145)/SUM($U$6:$U$145)</f>
        <v>3.1419998350073849E-2</v>
      </c>
      <c r="W78" s="120">
        <f ca="1">IF(T78&lt;EOMONTH($T$5,12*'Input Simulations'!$C$6),Vectors!W77,OFFSET(Vectors!V78,-12*'Input Simulations'!$C$6,0))</f>
        <v>3.1419998350073849E-2</v>
      </c>
    </row>
    <row r="79" spans="3:23" x14ac:dyDescent="0.25">
      <c r="E79" s="119"/>
      <c r="F79" s="119"/>
      <c r="G79" s="119"/>
      <c r="I79" s="64"/>
      <c r="J79" s="64"/>
      <c r="K79" s="64"/>
      <c r="L79" s="61"/>
      <c r="M79" s="62"/>
      <c r="N79" s="41"/>
      <c r="O79" s="41"/>
      <c r="P79" s="41"/>
      <c r="Q79" s="41"/>
      <c r="R79" s="41"/>
      <c r="S79" s="20"/>
      <c r="T79" s="116">
        <f t="shared" si="46"/>
        <v>47664</v>
      </c>
      <c r="U79" s="118">
        <v>16189415.074991433</v>
      </c>
      <c r="V79" s="117">
        <f>SUM(U80:$U$145)/SUM($U$6:$U$145)</f>
        <v>2.3325290812578139E-2</v>
      </c>
      <c r="W79" s="120">
        <f ca="1">IF(T79&lt;EOMONTH($T$5,12*'Input Simulations'!$C$6),Vectors!W78,OFFSET(Vectors!V79,-12*'Input Simulations'!$C$6,0))</f>
        <v>3.1419998350073849E-2</v>
      </c>
    </row>
    <row r="80" spans="3:23" x14ac:dyDescent="0.25">
      <c r="E80" s="119"/>
      <c r="F80" s="119"/>
      <c r="G80" s="119"/>
      <c r="I80" s="64"/>
      <c r="J80" s="64"/>
      <c r="K80" s="64"/>
      <c r="L80" s="61"/>
      <c r="M80" s="62"/>
      <c r="N80" s="41"/>
      <c r="O80" s="41"/>
      <c r="P80" s="41"/>
      <c r="Q80" s="41"/>
      <c r="R80" s="41"/>
      <c r="S80" s="20"/>
      <c r="T80" s="116">
        <f t="shared" si="46"/>
        <v>47695</v>
      </c>
      <c r="U80" s="118"/>
      <c r="V80" s="117">
        <f>SUM(U81:$U$145)/SUM($U$6:$U$145)</f>
        <v>2.3325290812578139E-2</v>
      </c>
      <c r="W80" s="120">
        <f ca="1">IF(T80&lt;EOMONTH($T$5,12*'Input Simulations'!$C$6),Vectors!W79,OFFSET(Vectors!V80,-12*'Input Simulations'!$C$6,0))</f>
        <v>2.3325290812578139E-2</v>
      </c>
    </row>
    <row r="81" spans="5:23" x14ac:dyDescent="0.25">
      <c r="E81" s="119"/>
      <c r="F81" s="119"/>
      <c r="G81" s="119"/>
      <c r="I81" s="64"/>
      <c r="J81" s="64"/>
      <c r="K81" s="64"/>
      <c r="L81" s="61"/>
      <c r="M81" s="62"/>
      <c r="N81" s="41"/>
      <c r="O81" s="41"/>
      <c r="P81" s="41"/>
      <c r="Q81" s="41"/>
      <c r="R81" s="41"/>
      <c r="S81" s="20"/>
      <c r="T81" s="116">
        <f t="shared" si="46"/>
        <v>47726</v>
      </c>
      <c r="U81" s="118"/>
      <c r="V81" s="117">
        <f>SUM(U82:$U$145)/SUM($U$6:$U$145)</f>
        <v>2.3325290812578139E-2</v>
      </c>
      <c r="W81" s="120">
        <f ca="1">IF(T81&lt;EOMONTH($T$5,12*'Input Simulations'!$C$6),Vectors!W80,OFFSET(Vectors!V81,-12*'Input Simulations'!$C$6,0))</f>
        <v>2.3325290812578139E-2</v>
      </c>
    </row>
    <row r="82" spans="5:23" x14ac:dyDescent="0.25">
      <c r="E82" s="119"/>
      <c r="F82" s="119"/>
      <c r="G82" s="119"/>
      <c r="I82" s="64"/>
      <c r="J82" s="64"/>
      <c r="K82" s="64"/>
      <c r="L82" s="61"/>
      <c r="M82" s="62"/>
      <c r="N82" s="41"/>
      <c r="O82" s="41"/>
      <c r="P82" s="41"/>
      <c r="Q82" s="41"/>
      <c r="R82" s="41"/>
      <c r="S82" s="20"/>
      <c r="T82" s="116">
        <f t="shared" si="46"/>
        <v>47756</v>
      </c>
      <c r="U82" s="118">
        <v>11052251.388069607</v>
      </c>
      <c r="V82" s="117">
        <f>SUM(U83:$U$145)/SUM($U$6:$U$145)</f>
        <v>1.7799165118543341E-2</v>
      </c>
      <c r="W82" s="120">
        <f ca="1">IF(T82&lt;EOMONTH($T$5,12*'Input Simulations'!$C$6),Vectors!W81,OFFSET(Vectors!V82,-12*'Input Simulations'!$C$6,0))</f>
        <v>2.3325290812578139E-2</v>
      </c>
    </row>
    <row r="83" spans="5:23" x14ac:dyDescent="0.25">
      <c r="E83" s="119"/>
      <c r="F83" s="119"/>
      <c r="G83" s="119"/>
      <c r="I83" s="64"/>
      <c r="J83" s="64"/>
      <c r="K83" s="64"/>
      <c r="L83" s="61"/>
      <c r="M83" s="62"/>
      <c r="N83" s="41"/>
      <c r="O83" s="41"/>
      <c r="P83" s="41"/>
      <c r="Q83" s="41"/>
      <c r="R83" s="41"/>
      <c r="S83" s="20"/>
      <c r="T83" s="116">
        <f t="shared" si="46"/>
        <v>47787</v>
      </c>
      <c r="U83" s="118"/>
      <c r="V83" s="117">
        <f>SUM(U84:$U$145)/SUM($U$6:$U$145)</f>
        <v>1.7799165118543341E-2</v>
      </c>
      <c r="W83" s="120">
        <f ca="1">IF(T83&lt;EOMONTH($T$5,12*'Input Simulations'!$C$6),Vectors!W82,OFFSET(Vectors!V83,-12*'Input Simulations'!$C$6,0))</f>
        <v>1.7799165118543341E-2</v>
      </c>
    </row>
    <row r="84" spans="5:23" x14ac:dyDescent="0.25">
      <c r="E84" s="119"/>
      <c r="F84" s="119"/>
      <c r="G84" s="119"/>
      <c r="I84" s="64"/>
      <c r="J84" s="64"/>
      <c r="K84" s="64"/>
      <c r="L84" s="61"/>
      <c r="M84" s="62"/>
      <c r="N84" s="41"/>
      <c r="O84" s="41"/>
      <c r="P84" s="41"/>
      <c r="Q84" s="41"/>
      <c r="R84" s="41"/>
      <c r="S84" s="20"/>
      <c r="T84" s="116">
        <f t="shared" si="46"/>
        <v>47817</v>
      </c>
      <c r="U84" s="118"/>
      <c r="V84" s="117">
        <f>SUM(U85:$U$145)/SUM($U$6:$U$145)</f>
        <v>1.7799165118543341E-2</v>
      </c>
      <c r="W84" s="120">
        <f ca="1">IF(T84&lt;EOMONTH($T$5,12*'Input Simulations'!$C$6),Vectors!W83,OFFSET(Vectors!V84,-12*'Input Simulations'!$C$6,0))</f>
        <v>1.7799165118543341E-2</v>
      </c>
    </row>
    <row r="85" spans="5:23" x14ac:dyDescent="0.25">
      <c r="E85" s="119"/>
      <c r="F85" s="119"/>
      <c r="G85" s="119"/>
      <c r="I85" s="64"/>
      <c r="J85" s="64"/>
      <c r="K85" s="64"/>
      <c r="L85" s="61"/>
      <c r="M85" s="62"/>
      <c r="N85" s="41"/>
      <c r="O85" s="41"/>
      <c r="P85" s="41"/>
      <c r="Q85" s="41"/>
      <c r="R85" s="41"/>
      <c r="S85" s="20"/>
      <c r="T85" s="116">
        <f t="shared" si="46"/>
        <v>47848</v>
      </c>
      <c r="U85" s="118">
        <v>8410246.0380575024</v>
      </c>
      <c r="V85" s="117">
        <f>SUM(U86:$U$145)/SUM($U$6:$U$145)</f>
        <v>1.3594042099514592E-2</v>
      </c>
      <c r="W85" s="120">
        <f ca="1">IF(T85&lt;EOMONTH($T$5,12*'Input Simulations'!$C$6),Vectors!W84,OFFSET(Vectors!V85,-12*'Input Simulations'!$C$6,0))</f>
        <v>1.7799165118543341E-2</v>
      </c>
    </row>
    <row r="86" spans="5:23" x14ac:dyDescent="0.25">
      <c r="E86" s="119"/>
      <c r="F86" s="119"/>
      <c r="G86" s="119"/>
      <c r="I86" s="64"/>
      <c r="J86" s="64"/>
      <c r="K86" s="64"/>
      <c r="L86" s="61"/>
      <c r="M86" s="62"/>
      <c r="N86" s="41"/>
      <c r="O86" s="41"/>
      <c r="P86" s="41"/>
      <c r="Q86" s="41"/>
      <c r="R86" s="41"/>
      <c r="S86" s="20"/>
      <c r="T86" s="116">
        <f t="shared" si="46"/>
        <v>47879</v>
      </c>
      <c r="U86" s="118"/>
      <c r="V86" s="117">
        <f>SUM(U87:$U$145)/SUM($U$6:$U$145)</f>
        <v>1.3594042099514592E-2</v>
      </c>
      <c r="W86" s="120">
        <f ca="1">IF(T86&lt;EOMONTH($T$5,12*'Input Simulations'!$C$6),Vectors!W85,OFFSET(Vectors!V86,-12*'Input Simulations'!$C$6,0))</f>
        <v>1.3594042099514592E-2</v>
      </c>
    </row>
    <row r="87" spans="5:23" x14ac:dyDescent="0.25">
      <c r="E87" s="119"/>
      <c r="F87" s="119"/>
      <c r="G87" s="119"/>
      <c r="I87" s="64"/>
      <c r="J87" s="64"/>
      <c r="K87" s="64"/>
      <c r="L87" s="61"/>
      <c r="M87" s="62"/>
      <c r="N87" s="41"/>
      <c r="O87" s="41"/>
      <c r="P87" s="41"/>
      <c r="Q87" s="41"/>
      <c r="R87" s="41"/>
      <c r="S87" s="20"/>
      <c r="T87" s="116">
        <f t="shared" si="46"/>
        <v>47907</v>
      </c>
      <c r="U87" s="118"/>
      <c r="V87" s="117">
        <f>SUM(U88:$U$145)/SUM($U$6:$U$145)</f>
        <v>1.3594042099514592E-2</v>
      </c>
      <c r="W87" s="120">
        <f ca="1">IF(T87&lt;EOMONTH($T$5,12*'Input Simulations'!$C$6),Vectors!W86,OFFSET(Vectors!V87,-12*'Input Simulations'!$C$6,0))</f>
        <v>1.3594042099514592E-2</v>
      </c>
    </row>
    <row r="88" spans="5:23" x14ac:dyDescent="0.25">
      <c r="E88" s="119"/>
      <c r="F88" s="119"/>
      <c r="G88" s="119"/>
      <c r="I88" s="64"/>
      <c r="J88" s="64"/>
      <c r="K88" s="64"/>
      <c r="L88" s="20"/>
      <c r="M88" s="62"/>
      <c r="N88" s="41"/>
      <c r="O88" s="41"/>
      <c r="P88" s="41"/>
      <c r="Q88" s="41"/>
      <c r="R88" s="41"/>
      <c r="S88" s="20"/>
      <c r="T88" s="116">
        <f t="shared" si="46"/>
        <v>47938</v>
      </c>
      <c r="U88" s="118">
        <v>7906202.7253095387</v>
      </c>
      <c r="V88" s="117">
        <f>SUM(U89:$U$145)/SUM($U$6:$U$145)</f>
        <v>9.6409407368598255E-3</v>
      </c>
      <c r="W88" s="120">
        <f ca="1">IF(T88&lt;EOMONTH($T$5,12*'Input Simulations'!$C$6),Vectors!W87,OFFSET(Vectors!V88,-12*'Input Simulations'!$C$6,0))</f>
        <v>1.3594042099514592E-2</v>
      </c>
    </row>
    <row r="89" spans="5:23" x14ac:dyDescent="0.25">
      <c r="E89" s="119"/>
      <c r="F89" s="119"/>
      <c r="G89" s="119"/>
      <c r="I89" s="64"/>
      <c r="J89" s="64"/>
      <c r="K89" s="64"/>
      <c r="L89" s="20"/>
      <c r="M89" s="62"/>
      <c r="N89" s="41"/>
      <c r="O89" s="41"/>
      <c r="P89" s="41"/>
      <c r="Q89" s="41"/>
      <c r="R89" s="41"/>
      <c r="S89" s="20"/>
      <c r="T89" s="116">
        <f t="shared" si="46"/>
        <v>47968</v>
      </c>
      <c r="U89" s="118"/>
      <c r="V89" s="117">
        <f>SUM(U90:$U$145)/SUM($U$6:$U$145)</f>
        <v>9.6409407368598255E-3</v>
      </c>
      <c r="W89" s="120">
        <f ca="1">IF(T89&lt;EOMONTH($T$5,12*'Input Simulations'!$C$6),Vectors!W88,OFFSET(Vectors!V89,-12*'Input Simulations'!$C$6,0))</f>
        <v>9.6409407368598255E-3</v>
      </c>
    </row>
    <row r="90" spans="5:23" x14ac:dyDescent="0.25">
      <c r="E90" s="119"/>
      <c r="F90" s="119"/>
      <c r="G90" s="119"/>
      <c r="I90" s="64"/>
      <c r="J90" s="64"/>
      <c r="K90" s="64"/>
      <c r="L90" s="20"/>
      <c r="M90" s="62"/>
      <c r="N90" s="41"/>
      <c r="O90" s="41"/>
      <c r="P90" s="41"/>
      <c r="Q90" s="41"/>
      <c r="R90" s="41"/>
      <c r="S90" s="20"/>
      <c r="T90" s="116">
        <f t="shared" si="46"/>
        <v>47999</v>
      </c>
      <c r="U90" s="118"/>
      <c r="V90" s="117">
        <f>SUM(U91:$U$145)/SUM($U$6:$U$145)</f>
        <v>9.6409407368598255E-3</v>
      </c>
      <c r="W90" s="120">
        <f ca="1">IF(T90&lt;EOMONTH($T$5,12*'Input Simulations'!$C$6),Vectors!W89,OFFSET(Vectors!V90,-12*'Input Simulations'!$C$6,0))</f>
        <v>9.6409407368598255E-3</v>
      </c>
    </row>
    <row r="91" spans="5:23" x14ac:dyDescent="0.25">
      <c r="E91" s="119"/>
      <c r="F91" s="119"/>
      <c r="G91" s="119"/>
      <c r="I91" s="64"/>
      <c r="J91" s="64"/>
      <c r="K91" s="64"/>
      <c r="L91" s="20"/>
      <c r="M91" s="62"/>
      <c r="N91" s="41"/>
      <c r="O91" s="41"/>
      <c r="P91" s="41"/>
      <c r="Q91" s="41"/>
      <c r="R91" s="41"/>
      <c r="S91" s="20"/>
      <c r="T91" s="116">
        <f t="shared" si="46"/>
        <v>48029</v>
      </c>
      <c r="U91" s="118"/>
      <c r="V91" s="117">
        <f>SUM(U92:$U$145)/SUM($U$6:$U$145)</f>
        <v>9.6409407368598255E-3</v>
      </c>
      <c r="W91" s="120">
        <f ca="1">IF(T91&lt;EOMONTH($T$5,12*'Input Simulations'!$C$6),Vectors!W90,OFFSET(Vectors!V91,-12*'Input Simulations'!$C$6,0))</f>
        <v>9.6409407368598255E-3</v>
      </c>
    </row>
    <row r="92" spans="5:23" x14ac:dyDescent="0.25">
      <c r="E92" s="119"/>
      <c r="F92" s="119"/>
      <c r="G92" s="119"/>
      <c r="I92" s="64"/>
      <c r="J92" s="64"/>
      <c r="K92" s="64"/>
      <c r="L92" s="20"/>
      <c r="M92" s="62"/>
      <c r="N92" s="41"/>
      <c r="O92" s="41"/>
      <c r="P92" s="41"/>
      <c r="Q92" s="41"/>
      <c r="R92" s="41"/>
      <c r="S92" s="20"/>
      <c r="T92" s="116">
        <f t="shared" si="46"/>
        <v>48060</v>
      </c>
      <c r="U92" s="118"/>
      <c r="V92" s="117">
        <f>SUM(U93:$U$145)/SUM($U$6:$U$145)</f>
        <v>9.6409407368598255E-3</v>
      </c>
      <c r="W92" s="120">
        <f ca="1">IF(T92&lt;EOMONTH($T$5,12*'Input Simulations'!$C$6),Vectors!W91,OFFSET(Vectors!V92,-12*'Input Simulations'!$C$6,0))</f>
        <v>9.6409407368598255E-3</v>
      </c>
    </row>
    <row r="93" spans="5:23" x14ac:dyDescent="0.25">
      <c r="E93" s="119"/>
      <c r="F93" s="119"/>
      <c r="G93" s="119"/>
      <c r="I93" s="64"/>
      <c r="J93" s="64"/>
      <c r="K93" s="64"/>
      <c r="L93" s="20"/>
      <c r="M93" s="62"/>
      <c r="N93" s="41"/>
      <c r="O93" s="41"/>
      <c r="P93" s="41"/>
      <c r="Q93" s="41"/>
      <c r="R93" s="41"/>
      <c r="S93" s="20"/>
      <c r="T93" s="116">
        <f t="shared" si="46"/>
        <v>48091</v>
      </c>
      <c r="U93" s="118"/>
      <c r="V93" s="117">
        <f>SUM(U94:$U$145)/SUM($U$6:$U$145)</f>
        <v>9.6409407368598255E-3</v>
      </c>
      <c r="W93" s="120">
        <f ca="1">IF(T93&lt;EOMONTH($T$5,12*'Input Simulations'!$C$6),Vectors!W92,OFFSET(Vectors!V93,-12*'Input Simulations'!$C$6,0))</f>
        <v>9.6409407368598255E-3</v>
      </c>
    </row>
    <row r="94" spans="5:23" x14ac:dyDescent="0.25">
      <c r="E94" s="119"/>
      <c r="F94" s="119"/>
      <c r="G94" s="119"/>
      <c r="I94" s="64"/>
      <c r="J94" s="64"/>
      <c r="K94" s="64"/>
      <c r="L94" s="20"/>
      <c r="M94" s="62"/>
      <c r="N94" s="41"/>
      <c r="O94" s="41"/>
      <c r="P94" s="41"/>
      <c r="Q94" s="41"/>
      <c r="R94" s="41"/>
      <c r="S94" s="20"/>
      <c r="T94" s="116">
        <f t="shared" si="46"/>
        <v>48121</v>
      </c>
      <c r="U94" s="118">
        <v>5127253.4402717566</v>
      </c>
      <c r="V94" s="117">
        <f>SUM(U95:$U$145)/SUM($U$6:$U$145)</f>
        <v>7.0773140167239481E-3</v>
      </c>
      <c r="W94" s="120">
        <f ca="1">IF(T94&lt;EOMONTH($T$5,12*'Input Simulations'!$C$6),Vectors!W93,OFFSET(Vectors!V94,-12*'Input Simulations'!$C$6,0))</f>
        <v>9.6409407368598255E-3</v>
      </c>
    </row>
    <row r="95" spans="5:23" x14ac:dyDescent="0.25">
      <c r="E95" s="119"/>
      <c r="F95" s="119"/>
      <c r="G95" s="119"/>
      <c r="I95" s="64"/>
      <c r="J95" s="64"/>
      <c r="K95" s="64"/>
      <c r="L95" s="20"/>
      <c r="M95" s="62"/>
      <c r="N95" s="41"/>
      <c r="O95" s="41"/>
      <c r="P95" s="41"/>
      <c r="Q95" s="41"/>
      <c r="R95" s="41"/>
      <c r="S95" s="20"/>
      <c r="T95" s="116">
        <f t="shared" si="46"/>
        <v>48152</v>
      </c>
      <c r="U95" s="118"/>
      <c r="V95" s="117">
        <f>SUM(U96:$U$145)/SUM($U$6:$U$145)</f>
        <v>7.0773140167239481E-3</v>
      </c>
      <c r="W95" s="120">
        <f ca="1">IF(T95&lt;EOMONTH($T$5,12*'Input Simulations'!$C$6),Vectors!W94,OFFSET(Vectors!V95,-12*'Input Simulations'!$C$6,0))</f>
        <v>7.0773140167239481E-3</v>
      </c>
    </row>
    <row r="96" spans="5:23" x14ac:dyDescent="0.25">
      <c r="E96" s="119"/>
      <c r="F96" s="119"/>
      <c r="G96" s="119"/>
      <c r="I96" s="64"/>
      <c r="J96" s="64"/>
      <c r="K96" s="64"/>
      <c r="L96" s="20"/>
      <c r="M96" s="62"/>
      <c r="N96" s="41"/>
      <c r="O96" s="41"/>
      <c r="P96" s="41"/>
      <c r="Q96" s="41"/>
      <c r="R96" s="41"/>
      <c r="S96" s="20"/>
      <c r="T96" s="116">
        <f t="shared" si="46"/>
        <v>48182</v>
      </c>
      <c r="U96" s="118"/>
      <c r="V96" s="117">
        <f>SUM(U97:$U$145)/SUM($U$6:$U$145)</f>
        <v>7.0773140167239481E-3</v>
      </c>
      <c r="W96" s="120">
        <f ca="1">IF(T96&lt;EOMONTH($T$5,12*'Input Simulations'!$C$6),Vectors!W95,OFFSET(Vectors!V96,-12*'Input Simulations'!$C$6,0))</f>
        <v>7.0773140167239481E-3</v>
      </c>
    </row>
    <row r="97" spans="5:23" x14ac:dyDescent="0.25">
      <c r="E97" s="119"/>
      <c r="F97" s="119"/>
      <c r="G97" s="119"/>
      <c r="I97" s="64"/>
      <c r="J97" s="64"/>
      <c r="K97" s="64"/>
      <c r="L97" s="20"/>
      <c r="M97" s="62"/>
      <c r="N97" s="41"/>
      <c r="O97" s="41"/>
      <c r="P97" s="41"/>
      <c r="Q97" s="41"/>
      <c r="R97" s="41"/>
      <c r="S97" s="20"/>
      <c r="T97" s="116">
        <f t="shared" si="46"/>
        <v>48213</v>
      </c>
      <c r="U97" s="118"/>
      <c r="V97" s="117">
        <f>SUM(U98:$U$145)/SUM($U$6:$U$145)</f>
        <v>7.0773140167239481E-3</v>
      </c>
      <c r="W97" s="120">
        <f ca="1">IF(T97&lt;EOMONTH($T$5,12*'Input Simulations'!$C$6),Vectors!W96,OFFSET(Vectors!V97,-12*'Input Simulations'!$C$6,0))</f>
        <v>7.0773140167239481E-3</v>
      </c>
    </row>
    <row r="98" spans="5:23" x14ac:dyDescent="0.25">
      <c r="E98" s="119"/>
      <c r="F98" s="119"/>
      <c r="G98" s="119"/>
      <c r="I98" s="64"/>
      <c r="J98" s="64"/>
      <c r="K98" s="64"/>
      <c r="L98" s="20"/>
      <c r="M98" s="62"/>
      <c r="N98" s="41"/>
      <c r="O98" s="41"/>
      <c r="P98" s="41"/>
      <c r="Q98" s="41"/>
      <c r="R98" s="41"/>
      <c r="S98" s="20"/>
      <c r="T98" s="116">
        <f t="shared" si="46"/>
        <v>48244</v>
      </c>
      <c r="U98" s="118"/>
      <c r="V98" s="117">
        <f>SUM(U99:$U$145)/SUM($U$6:$U$145)</f>
        <v>7.0773140167239481E-3</v>
      </c>
      <c r="W98" s="120">
        <f ca="1">IF(T98&lt;EOMONTH($T$5,12*'Input Simulations'!$C$6),Vectors!W97,OFFSET(Vectors!V98,-12*'Input Simulations'!$C$6,0))</f>
        <v>7.0773140167239481E-3</v>
      </c>
    </row>
    <row r="99" spans="5:23" x14ac:dyDescent="0.25">
      <c r="E99" s="119"/>
      <c r="F99" s="119"/>
      <c r="G99" s="119"/>
      <c r="I99" s="64"/>
      <c r="J99" s="64"/>
      <c r="K99" s="64"/>
      <c r="L99" s="20"/>
      <c r="M99" s="62"/>
      <c r="N99" s="41"/>
      <c r="O99" s="41"/>
      <c r="P99" s="41"/>
      <c r="Q99" s="41"/>
      <c r="R99" s="41"/>
      <c r="S99" s="20"/>
      <c r="T99" s="116">
        <f t="shared" si="46"/>
        <v>48273</v>
      </c>
      <c r="U99" s="118"/>
      <c r="V99" s="117">
        <f>SUM(U100:$U$145)/SUM($U$6:$U$145)</f>
        <v>7.0773140167239481E-3</v>
      </c>
      <c r="W99" s="120">
        <f ca="1">IF(T99&lt;EOMONTH($T$5,12*'Input Simulations'!$C$6),Vectors!W98,OFFSET(Vectors!V99,-12*'Input Simulations'!$C$6,0))</f>
        <v>7.0773140167239481E-3</v>
      </c>
    </row>
    <row r="100" spans="5:23" x14ac:dyDescent="0.25">
      <c r="E100" s="119"/>
      <c r="F100" s="119"/>
      <c r="G100" s="119"/>
      <c r="I100" s="64"/>
      <c r="J100" s="64"/>
      <c r="K100" s="64"/>
      <c r="L100" s="20"/>
      <c r="M100" s="62"/>
      <c r="N100" s="41"/>
      <c r="O100" s="41"/>
      <c r="P100" s="41"/>
      <c r="Q100" s="41"/>
      <c r="R100" s="41"/>
      <c r="S100" s="20"/>
      <c r="T100" s="116">
        <f t="shared" si="46"/>
        <v>48304</v>
      </c>
      <c r="U100" s="118">
        <v>2315613.8249977259</v>
      </c>
      <c r="V100" s="117">
        <f>SUM(U101:$U$145)/SUM($U$6:$U$145)</f>
        <v>5.9195071042250852E-3</v>
      </c>
      <c r="W100" s="120">
        <f ca="1">IF(T100&lt;EOMONTH($T$5,12*'Input Simulations'!$C$6),Vectors!W99,OFFSET(Vectors!V100,-12*'Input Simulations'!$C$6,0))</f>
        <v>7.0773140167239481E-3</v>
      </c>
    </row>
    <row r="101" spans="5:23" x14ac:dyDescent="0.25">
      <c r="E101" s="119"/>
      <c r="F101" s="119"/>
      <c r="G101" s="119"/>
      <c r="I101" s="64"/>
      <c r="J101" s="64"/>
      <c r="K101" s="64"/>
      <c r="L101" s="20"/>
      <c r="M101" s="62"/>
      <c r="N101" s="41"/>
      <c r="O101" s="41"/>
      <c r="P101" s="41"/>
      <c r="Q101" s="41"/>
      <c r="R101" s="41"/>
      <c r="S101" s="20"/>
      <c r="T101" s="116">
        <f t="shared" si="46"/>
        <v>48334</v>
      </c>
      <c r="U101" s="118"/>
      <c r="V101" s="117">
        <f>SUM(U102:$U$145)/SUM($U$6:$U$145)</f>
        <v>5.9195071042250852E-3</v>
      </c>
      <c r="W101" s="120">
        <f ca="1">IF(T101&lt;EOMONTH($T$5,12*'Input Simulations'!$C$6),Vectors!W100,OFFSET(Vectors!V101,-12*'Input Simulations'!$C$6,0))</f>
        <v>5.9195071042250852E-3</v>
      </c>
    </row>
    <row r="102" spans="5:23" x14ac:dyDescent="0.25">
      <c r="E102" s="119"/>
      <c r="F102" s="119"/>
      <c r="G102" s="119"/>
      <c r="I102" s="64"/>
      <c r="J102" s="64"/>
      <c r="K102" s="64"/>
      <c r="L102" s="20"/>
      <c r="M102" s="62"/>
      <c r="N102" s="41"/>
      <c r="O102" s="41"/>
      <c r="P102" s="41"/>
      <c r="Q102" s="41"/>
      <c r="R102" s="41"/>
      <c r="S102" s="20"/>
      <c r="T102" s="116">
        <f t="shared" si="46"/>
        <v>48365</v>
      </c>
      <c r="U102" s="118"/>
      <c r="V102" s="117">
        <f>SUM(U103:$U$145)/SUM($U$6:$U$145)</f>
        <v>5.9195071042250852E-3</v>
      </c>
      <c r="W102" s="120">
        <f ca="1">IF(T102&lt;EOMONTH($T$5,12*'Input Simulations'!$C$6),Vectors!W101,OFFSET(Vectors!V102,-12*'Input Simulations'!$C$6,0))</f>
        <v>5.9195071042250852E-3</v>
      </c>
    </row>
    <row r="103" spans="5:23" x14ac:dyDescent="0.25">
      <c r="E103" s="119"/>
      <c r="F103" s="119"/>
      <c r="G103" s="119"/>
      <c r="I103" s="64"/>
      <c r="J103" s="64"/>
      <c r="K103" s="64"/>
      <c r="L103" s="20"/>
      <c r="M103" s="62"/>
      <c r="N103" s="41"/>
      <c r="O103" s="41"/>
      <c r="P103" s="41"/>
      <c r="Q103" s="41"/>
      <c r="R103" s="41"/>
      <c r="S103" s="20"/>
      <c r="T103" s="116">
        <f t="shared" si="46"/>
        <v>48395</v>
      </c>
      <c r="U103" s="118"/>
      <c r="V103" s="117">
        <f>SUM(U104:$U$145)/SUM($U$6:$U$145)</f>
        <v>5.9195071042250852E-3</v>
      </c>
      <c r="W103" s="120">
        <f ca="1">IF(T103&lt;EOMONTH($T$5,12*'Input Simulations'!$C$6),Vectors!W102,OFFSET(Vectors!V103,-12*'Input Simulations'!$C$6,0))</f>
        <v>5.9195071042250852E-3</v>
      </c>
    </row>
    <row r="104" spans="5:23" x14ac:dyDescent="0.25">
      <c r="E104" s="119"/>
      <c r="F104" s="119"/>
      <c r="G104" s="119"/>
      <c r="I104" s="64"/>
      <c r="J104" s="64"/>
      <c r="K104" s="64"/>
      <c r="L104" s="20"/>
      <c r="M104" s="62"/>
      <c r="N104" s="41"/>
      <c r="O104" s="41"/>
      <c r="P104" s="41"/>
      <c r="Q104" s="41"/>
      <c r="R104" s="41"/>
      <c r="S104" s="20"/>
      <c r="T104" s="116">
        <f t="shared" si="46"/>
        <v>48426</v>
      </c>
      <c r="U104" s="118"/>
      <c r="V104" s="117">
        <f>SUM(U105:$U$145)/SUM($U$6:$U$145)</f>
        <v>5.9195071042250852E-3</v>
      </c>
      <c r="W104" s="120">
        <f ca="1">IF(T104&lt;EOMONTH($T$5,12*'Input Simulations'!$C$6),Vectors!W103,OFFSET(Vectors!V104,-12*'Input Simulations'!$C$6,0))</f>
        <v>5.9195071042250852E-3</v>
      </c>
    </row>
    <row r="105" spans="5:23" x14ac:dyDescent="0.25">
      <c r="E105" s="119"/>
      <c r="F105" s="119"/>
      <c r="G105" s="119"/>
      <c r="I105" s="64"/>
      <c r="J105" s="64"/>
      <c r="K105" s="64"/>
      <c r="L105" s="20"/>
      <c r="M105" s="62"/>
      <c r="N105" s="41"/>
      <c r="O105" s="41"/>
      <c r="P105" s="41"/>
      <c r="Q105" s="41"/>
      <c r="R105" s="41"/>
      <c r="S105" s="20"/>
      <c r="T105" s="116">
        <f t="shared" si="46"/>
        <v>48457</v>
      </c>
      <c r="U105" s="118"/>
      <c r="V105" s="117">
        <f>SUM(U106:$U$145)/SUM($U$6:$U$145)</f>
        <v>5.9195071042250852E-3</v>
      </c>
      <c r="W105" s="120">
        <f ca="1">IF(T105&lt;EOMONTH($T$5,12*'Input Simulations'!$C$6),Vectors!W104,OFFSET(Vectors!V105,-12*'Input Simulations'!$C$6,0))</f>
        <v>5.9195071042250852E-3</v>
      </c>
    </row>
    <row r="106" spans="5:23" x14ac:dyDescent="0.25">
      <c r="M106" s="35"/>
      <c r="T106" s="116">
        <f t="shared" si="46"/>
        <v>48487</v>
      </c>
      <c r="U106" s="118">
        <v>3385546.8884994569</v>
      </c>
      <c r="V106" s="117">
        <f>SUM(U107:$U$145)/SUM($U$6:$U$145)</f>
        <v>4.2267336599753572E-3</v>
      </c>
      <c r="W106" s="120">
        <f ca="1">IF(T106&lt;EOMONTH($T$5,12*'Input Simulations'!$C$6),Vectors!W105,OFFSET(Vectors!V106,-12*'Input Simulations'!$C$6,0))</f>
        <v>5.9195071042250852E-3</v>
      </c>
    </row>
    <row r="107" spans="5:23" x14ac:dyDescent="0.25">
      <c r="M107" s="35"/>
      <c r="T107" s="116">
        <f t="shared" si="46"/>
        <v>48518</v>
      </c>
      <c r="U107" s="118"/>
      <c r="V107" s="117">
        <f>SUM(U108:$U$145)/SUM($U$6:$U$145)</f>
        <v>4.2267336599753572E-3</v>
      </c>
      <c r="W107" s="120">
        <f ca="1">IF(T107&lt;EOMONTH($T$5,12*'Input Simulations'!$C$6),Vectors!W106,OFFSET(Vectors!V107,-12*'Input Simulations'!$C$6,0))</f>
        <v>4.2267336599753572E-3</v>
      </c>
    </row>
    <row r="108" spans="5:23" x14ac:dyDescent="0.25">
      <c r="M108" s="35"/>
      <c r="T108" s="116">
        <f t="shared" si="46"/>
        <v>48548</v>
      </c>
      <c r="U108" s="118"/>
      <c r="V108" s="117">
        <f>SUM(U109:$U$145)/SUM($U$6:$U$145)</f>
        <v>4.2267336599753572E-3</v>
      </c>
      <c r="W108" s="120">
        <f ca="1">IF(T108&lt;EOMONTH($T$5,12*'Input Simulations'!$C$6),Vectors!W107,OFFSET(Vectors!V108,-12*'Input Simulations'!$C$6,0))</f>
        <v>4.2267336599753572E-3</v>
      </c>
    </row>
    <row r="109" spans="5:23" x14ac:dyDescent="0.25">
      <c r="M109" s="35"/>
      <c r="T109" s="116">
        <f t="shared" si="46"/>
        <v>48579</v>
      </c>
      <c r="U109" s="118"/>
      <c r="V109" s="117">
        <f>SUM(U110:$U$145)/SUM($U$6:$U$145)</f>
        <v>4.2267336599753572E-3</v>
      </c>
      <c r="W109" s="120">
        <f ca="1">IF(T109&lt;EOMONTH($T$5,12*'Input Simulations'!$C$6),Vectors!W108,OFFSET(Vectors!V109,-12*'Input Simulations'!$C$6,0))</f>
        <v>4.2267336599753572E-3</v>
      </c>
    </row>
    <row r="110" spans="5:23" x14ac:dyDescent="0.25">
      <c r="M110" s="35"/>
      <c r="T110" s="116">
        <f t="shared" si="46"/>
        <v>48610</v>
      </c>
      <c r="U110" s="118"/>
      <c r="V110" s="117">
        <f>SUM(U111:$U$145)/SUM($U$6:$U$145)</f>
        <v>4.2267336599753572E-3</v>
      </c>
      <c r="W110" s="120">
        <f ca="1">IF(T110&lt;EOMONTH($T$5,12*'Input Simulations'!$C$6),Vectors!W109,OFFSET(Vectors!V110,-12*'Input Simulations'!$C$6,0))</f>
        <v>4.2267336599753572E-3</v>
      </c>
    </row>
    <row r="111" spans="5:23" x14ac:dyDescent="0.25">
      <c r="M111" s="35"/>
      <c r="T111" s="116">
        <f t="shared" si="46"/>
        <v>48638</v>
      </c>
      <c r="U111" s="118"/>
      <c r="V111" s="117">
        <f>SUM(U112:$U$145)/SUM($U$6:$U$145)</f>
        <v>4.2267336599753572E-3</v>
      </c>
      <c r="W111" s="120">
        <f ca="1">IF(T111&lt;EOMONTH($T$5,12*'Input Simulations'!$C$6),Vectors!W110,OFFSET(Vectors!V111,-12*'Input Simulations'!$C$6,0))</f>
        <v>4.2267336599753572E-3</v>
      </c>
    </row>
    <row r="112" spans="5:23" x14ac:dyDescent="0.25">
      <c r="M112" s="35"/>
      <c r="T112" s="116">
        <f t="shared" si="46"/>
        <v>48669</v>
      </c>
      <c r="U112" s="118">
        <v>866244.97860554571</v>
      </c>
      <c r="V112" s="117">
        <f>SUM(U113:$U$145)/SUM($U$6:$U$145)</f>
        <v>3.7936111706725847E-3</v>
      </c>
      <c r="W112" s="120">
        <f ca="1">IF(T112&lt;EOMONTH($T$5,12*'Input Simulations'!$C$6),Vectors!W111,OFFSET(Vectors!V112,-12*'Input Simulations'!$C$6,0))</f>
        <v>4.2267336599753572E-3</v>
      </c>
    </row>
    <row r="113" spans="13:23" x14ac:dyDescent="0.25">
      <c r="M113" s="35"/>
      <c r="T113" s="116">
        <f t="shared" si="46"/>
        <v>48699</v>
      </c>
      <c r="U113" s="118"/>
      <c r="V113" s="117">
        <f>SUM(U114:$U$145)/SUM($U$6:$U$145)</f>
        <v>3.7936111706725847E-3</v>
      </c>
      <c r="W113" s="120">
        <f ca="1">IF(T113&lt;EOMONTH($T$5,12*'Input Simulations'!$C$6),Vectors!W112,OFFSET(Vectors!V113,-12*'Input Simulations'!$C$6,0))</f>
        <v>3.7936111706725847E-3</v>
      </c>
    </row>
    <row r="114" spans="13:23" x14ac:dyDescent="0.25">
      <c r="M114" s="35"/>
      <c r="T114" s="116">
        <f t="shared" si="46"/>
        <v>48730</v>
      </c>
      <c r="U114" s="118"/>
      <c r="V114" s="117">
        <f>SUM(U115:$U$145)/SUM($U$6:$U$145)</f>
        <v>3.7936111706725847E-3</v>
      </c>
      <c r="W114" s="120">
        <f ca="1">IF(T114&lt;EOMONTH($T$5,12*'Input Simulations'!$C$6),Vectors!W113,OFFSET(Vectors!V114,-12*'Input Simulations'!$C$6,0))</f>
        <v>3.7936111706725847E-3</v>
      </c>
    </row>
    <row r="115" spans="13:23" x14ac:dyDescent="0.25">
      <c r="M115" s="35"/>
      <c r="T115" s="116">
        <f t="shared" si="46"/>
        <v>48760</v>
      </c>
      <c r="U115" s="118"/>
      <c r="V115" s="117">
        <f>SUM(U116:$U$145)/SUM($U$6:$U$145)</f>
        <v>3.7936111706725847E-3</v>
      </c>
      <c r="W115" s="120">
        <f ca="1">IF(T115&lt;EOMONTH($T$5,12*'Input Simulations'!$C$6),Vectors!W114,OFFSET(Vectors!V115,-12*'Input Simulations'!$C$6,0))</f>
        <v>3.7936111706725847E-3</v>
      </c>
    </row>
    <row r="116" spans="13:23" x14ac:dyDescent="0.25">
      <c r="M116" s="35"/>
      <c r="T116" s="116">
        <f t="shared" si="46"/>
        <v>48791</v>
      </c>
      <c r="U116" s="118"/>
      <c r="V116" s="117">
        <f>SUM(U117:$U$145)/SUM($U$6:$U$145)</f>
        <v>3.7936111706725847E-3</v>
      </c>
      <c r="W116" s="120">
        <f ca="1">IF(T116&lt;EOMONTH($T$5,12*'Input Simulations'!$C$6),Vectors!W115,OFFSET(Vectors!V116,-12*'Input Simulations'!$C$6,0))</f>
        <v>3.7936111706725847E-3</v>
      </c>
    </row>
    <row r="117" spans="13:23" x14ac:dyDescent="0.25">
      <c r="M117" s="35"/>
      <c r="T117" s="116">
        <f t="shared" si="46"/>
        <v>48822</v>
      </c>
      <c r="U117" s="118"/>
      <c r="V117" s="117">
        <f>SUM(U118:$U$145)/SUM($U$6:$U$145)</f>
        <v>3.7936111706725847E-3</v>
      </c>
      <c r="W117" s="120">
        <f ca="1">IF(T117&lt;EOMONTH($T$5,12*'Input Simulations'!$C$6),Vectors!W116,OFFSET(Vectors!V117,-12*'Input Simulations'!$C$6,0))</f>
        <v>3.7936111706725847E-3</v>
      </c>
    </row>
    <row r="118" spans="13:23" x14ac:dyDescent="0.25">
      <c r="M118" s="35"/>
      <c r="T118" s="116">
        <f t="shared" si="46"/>
        <v>48852</v>
      </c>
      <c r="U118" s="118">
        <v>3411054.9602961252</v>
      </c>
      <c r="V118" s="117">
        <f>SUM(U119:$U$145)/SUM($U$6:$U$145)</f>
        <v>2.0880836905245231E-3</v>
      </c>
      <c r="W118" s="120">
        <f ca="1">IF(T118&lt;EOMONTH($T$5,12*'Input Simulations'!$C$6),Vectors!W117,OFFSET(Vectors!V118,-12*'Input Simulations'!$C$6,0))</f>
        <v>3.7936111706725847E-3</v>
      </c>
    </row>
    <row r="119" spans="13:23" x14ac:dyDescent="0.25">
      <c r="M119" s="35"/>
      <c r="T119" s="116">
        <f t="shared" si="46"/>
        <v>48883</v>
      </c>
      <c r="U119" s="118"/>
      <c r="V119" s="117">
        <f>SUM(U120:$U$145)/SUM($U$6:$U$145)</f>
        <v>2.0880836905245231E-3</v>
      </c>
      <c r="W119" s="120">
        <f ca="1">IF(T119&lt;EOMONTH($T$5,12*'Input Simulations'!$C$6),Vectors!W118,OFFSET(Vectors!V119,-12*'Input Simulations'!$C$6,0))</f>
        <v>2.0880836905245231E-3</v>
      </c>
    </row>
    <row r="120" spans="13:23" x14ac:dyDescent="0.25">
      <c r="M120" s="35"/>
      <c r="T120" s="116">
        <f t="shared" si="46"/>
        <v>48913</v>
      </c>
      <c r="U120" s="118"/>
      <c r="V120" s="117">
        <f>SUM(U121:$U$145)/SUM($U$6:$U$145)</f>
        <v>2.0880836905245231E-3</v>
      </c>
      <c r="W120" s="120">
        <f ca="1">IF(T120&lt;EOMONTH($T$5,12*'Input Simulations'!$C$6),Vectors!W119,OFFSET(Vectors!V120,-12*'Input Simulations'!$C$6,0))</f>
        <v>2.0880836905245231E-3</v>
      </c>
    </row>
    <row r="121" spans="13:23" x14ac:dyDescent="0.25">
      <c r="M121" s="35"/>
      <c r="T121" s="116">
        <f t="shared" si="46"/>
        <v>48944</v>
      </c>
      <c r="U121" s="118"/>
      <c r="V121" s="117">
        <f>SUM(U122:$U$145)/SUM($U$6:$U$145)</f>
        <v>2.0880836905245231E-3</v>
      </c>
      <c r="W121" s="120">
        <f ca="1">IF(T121&lt;EOMONTH($T$5,12*'Input Simulations'!$C$6),Vectors!W120,OFFSET(Vectors!V121,-12*'Input Simulations'!$C$6,0))</f>
        <v>2.0880836905245231E-3</v>
      </c>
    </row>
    <row r="122" spans="13:23" x14ac:dyDescent="0.25">
      <c r="M122" s="35"/>
      <c r="T122" s="116">
        <f t="shared" si="46"/>
        <v>48975</v>
      </c>
      <c r="U122" s="118"/>
      <c r="V122" s="117">
        <f>SUM(U123:$U$145)/SUM($U$6:$U$145)</f>
        <v>2.0880836905245231E-3</v>
      </c>
      <c r="W122" s="120">
        <f ca="1">IF(T122&lt;EOMONTH($T$5,12*'Input Simulations'!$C$6),Vectors!W121,OFFSET(Vectors!V122,-12*'Input Simulations'!$C$6,0))</f>
        <v>2.0880836905245231E-3</v>
      </c>
    </row>
    <row r="123" spans="13:23" x14ac:dyDescent="0.25">
      <c r="M123" s="35"/>
      <c r="T123" s="116">
        <f t="shared" si="46"/>
        <v>49003</v>
      </c>
      <c r="U123" s="118"/>
      <c r="V123" s="117">
        <f>SUM(U124:$U$145)/SUM($U$6:$U$145)</f>
        <v>2.0880836905245231E-3</v>
      </c>
      <c r="W123" s="120">
        <f ca="1">IF(T123&lt;EOMONTH($T$5,12*'Input Simulations'!$C$6),Vectors!W122,OFFSET(Vectors!V123,-12*'Input Simulations'!$C$6,0))</f>
        <v>2.0880836905245231E-3</v>
      </c>
    </row>
    <row r="124" spans="13:23" x14ac:dyDescent="0.25">
      <c r="M124" s="35"/>
      <c r="T124" s="116">
        <f t="shared" si="46"/>
        <v>49034</v>
      </c>
      <c r="U124" s="118">
        <v>2414283.9076883793</v>
      </c>
      <c r="V124" s="117">
        <f>SUM(U125:$U$145)/SUM($U$6:$U$145)</f>
        <v>8.8094173668033392E-4</v>
      </c>
      <c r="W124" s="120">
        <f ca="1">IF(T124&lt;EOMONTH($T$5,12*'Input Simulations'!$C$6),Vectors!W123,OFFSET(Vectors!V124,-12*'Input Simulations'!$C$6,0))</f>
        <v>2.0880836905245231E-3</v>
      </c>
    </row>
    <row r="125" spans="13:23" x14ac:dyDescent="0.25">
      <c r="M125" s="35"/>
      <c r="T125" s="116">
        <f t="shared" si="46"/>
        <v>49064</v>
      </c>
      <c r="U125" s="118"/>
      <c r="V125" s="117">
        <f>SUM(U126:$U$145)/SUM($U$6:$U$145)</f>
        <v>8.8094173668033392E-4</v>
      </c>
      <c r="W125" s="120">
        <f ca="1">IF(T125&lt;EOMONTH($T$5,12*'Input Simulations'!$C$6),Vectors!W124,OFFSET(Vectors!V125,-12*'Input Simulations'!$C$6,0))</f>
        <v>8.8094173668033392E-4</v>
      </c>
    </row>
    <row r="126" spans="13:23" x14ac:dyDescent="0.25">
      <c r="M126" s="35"/>
      <c r="T126" s="116">
        <f t="shared" si="46"/>
        <v>49095</v>
      </c>
      <c r="U126" s="118"/>
      <c r="V126" s="117">
        <f>SUM(U127:$U$145)/SUM($U$6:$U$145)</f>
        <v>8.8094173668033392E-4</v>
      </c>
      <c r="W126" s="120">
        <f ca="1">IF(T126&lt;EOMONTH($T$5,12*'Input Simulations'!$C$6),Vectors!W125,OFFSET(Vectors!V126,-12*'Input Simulations'!$C$6,0))</f>
        <v>8.8094173668033392E-4</v>
      </c>
    </row>
    <row r="127" spans="13:23" x14ac:dyDescent="0.25">
      <c r="M127" s="35"/>
      <c r="T127" s="116">
        <f t="shared" si="46"/>
        <v>49125</v>
      </c>
      <c r="U127" s="118"/>
      <c r="V127" s="117">
        <f>SUM(U128:$U$145)/SUM($U$6:$U$145)</f>
        <v>8.8094173668033392E-4</v>
      </c>
      <c r="W127" s="120">
        <f ca="1">IF(T127&lt;EOMONTH($T$5,12*'Input Simulations'!$C$6),Vectors!W126,OFFSET(Vectors!V127,-12*'Input Simulations'!$C$6,0))</f>
        <v>8.8094173668033392E-4</v>
      </c>
    </row>
    <row r="128" spans="13:23" x14ac:dyDescent="0.25">
      <c r="M128" s="35"/>
      <c r="T128" s="116">
        <f t="shared" si="46"/>
        <v>49156</v>
      </c>
      <c r="U128" s="118"/>
      <c r="V128" s="117">
        <f>SUM(U129:$U$145)/SUM($U$6:$U$145)</f>
        <v>8.8094173668033392E-4</v>
      </c>
      <c r="W128" s="120">
        <f ca="1">IF(T128&lt;EOMONTH($T$5,12*'Input Simulations'!$C$6),Vectors!W127,OFFSET(Vectors!V128,-12*'Input Simulations'!$C$6,0))</f>
        <v>8.8094173668033392E-4</v>
      </c>
    </row>
    <row r="129" spans="13:23" x14ac:dyDescent="0.25">
      <c r="M129" s="35"/>
      <c r="T129" s="116">
        <f t="shared" si="46"/>
        <v>49187</v>
      </c>
      <c r="U129" s="118"/>
      <c r="V129" s="117">
        <f>SUM(U130:$U$145)/SUM($U$6:$U$145)</f>
        <v>8.8094173668033392E-4</v>
      </c>
      <c r="W129" s="120">
        <f ca="1">IF(T129&lt;EOMONTH($T$5,12*'Input Simulations'!$C$6),Vectors!W128,OFFSET(Vectors!V129,-12*'Input Simulations'!$C$6,0))</f>
        <v>8.8094173668033392E-4</v>
      </c>
    </row>
    <row r="130" spans="13:23" x14ac:dyDescent="0.25">
      <c r="M130" s="35"/>
      <c r="T130" s="116">
        <f t="shared" si="46"/>
        <v>49217</v>
      </c>
      <c r="U130" s="118">
        <v>0</v>
      </c>
      <c r="V130" s="117">
        <f>SUM(U131:$U$145)/SUM($U$6:$U$145)</f>
        <v>8.8094173668033392E-4</v>
      </c>
      <c r="W130" s="120">
        <f ca="1">IF(T130&lt;EOMONTH($T$5,12*'Input Simulations'!$C$6),Vectors!W129,OFFSET(Vectors!V130,-12*'Input Simulations'!$C$6,0))</f>
        <v>8.8094173668033392E-4</v>
      </c>
    </row>
    <row r="131" spans="13:23" x14ac:dyDescent="0.25">
      <c r="M131" s="35"/>
      <c r="T131" s="116">
        <f t="shared" si="46"/>
        <v>49248</v>
      </c>
      <c r="U131" s="118"/>
      <c r="V131" s="117">
        <f>SUM(U132:$U$145)/SUM($U$6:$U$145)</f>
        <v>8.8094173668033392E-4</v>
      </c>
      <c r="W131" s="120">
        <f ca="1">IF(T131&lt;EOMONTH($T$5,12*'Input Simulations'!$C$6),Vectors!W130,OFFSET(Vectors!V131,-12*'Input Simulations'!$C$6,0))</f>
        <v>8.8094173668033392E-4</v>
      </c>
    </row>
    <row r="132" spans="13:23" x14ac:dyDescent="0.25">
      <c r="M132" s="35"/>
      <c r="T132" s="116">
        <f t="shared" si="46"/>
        <v>49278</v>
      </c>
      <c r="U132" s="118"/>
      <c r="V132" s="117">
        <f>SUM(U133:$U$145)/SUM($U$6:$U$145)</f>
        <v>8.8094173668033392E-4</v>
      </c>
      <c r="W132" s="120">
        <f ca="1">IF(T132&lt;EOMONTH($T$5,12*'Input Simulations'!$C$6),Vectors!W131,OFFSET(Vectors!V132,-12*'Input Simulations'!$C$6,0))</f>
        <v>8.8094173668033392E-4</v>
      </c>
    </row>
    <row r="133" spans="13:23" x14ac:dyDescent="0.25">
      <c r="M133" s="35"/>
      <c r="T133" s="116">
        <v>49309</v>
      </c>
      <c r="U133" s="118"/>
      <c r="V133" s="117">
        <f>SUM(U134:$U$145)/SUM($U$6:$U$145)</f>
        <v>8.8094173668033392E-4</v>
      </c>
      <c r="W133" s="120">
        <f ca="1">IF(T133&lt;EOMONTH($T$5,12*'Input Simulations'!$C$6),Vectors!W132,OFFSET(Vectors!V133,-12*'Input Simulations'!$C$6,0))</f>
        <v>8.8094173668033392E-4</v>
      </c>
    </row>
    <row r="134" spans="13:23" x14ac:dyDescent="0.25">
      <c r="M134" s="35"/>
      <c r="T134" s="116">
        <f>EOMONTH(T133,1)</f>
        <v>49340</v>
      </c>
      <c r="U134" s="118"/>
      <c r="V134" s="117">
        <f>SUM(U135:$U$145)/SUM($U$6:$U$145)</f>
        <v>8.8094173668033392E-4</v>
      </c>
      <c r="W134" s="120">
        <f ca="1">IF(T134&lt;EOMONTH($T$5,12*'Input Simulations'!$C$6),Vectors!W133,OFFSET(Vectors!V134,-12*'Input Simulations'!$C$6,0))</f>
        <v>8.8094173668033392E-4</v>
      </c>
    </row>
    <row r="135" spans="13:23" x14ac:dyDescent="0.25">
      <c r="M135" s="35"/>
      <c r="T135" s="116">
        <f t="shared" ref="T135:T144" si="47">EOMONTH(T134,1)</f>
        <v>49368</v>
      </c>
      <c r="U135" s="118"/>
      <c r="V135" s="117">
        <f>SUM(U136:$U$145)/SUM($U$6:$U$145)</f>
        <v>8.8094173668033392E-4</v>
      </c>
      <c r="W135" s="120">
        <f ca="1">IF(T135&lt;EOMONTH($T$5,12*'Input Simulations'!$C$6),Vectors!W134,OFFSET(Vectors!V135,-12*'Input Simulations'!$C$6,0))</f>
        <v>8.8094173668033392E-4</v>
      </c>
    </row>
    <row r="136" spans="13:23" x14ac:dyDescent="0.25">
      <c r="M136" s="35"/>
      <c r="T136" s="116">
        <f t="shared" si="47"/>
        <v>49399</v>
      </c>
      <c r="U136" s="118">
        <v>1761883.4733606686</v>
      </c>
      <c r="V136" s="117">
        <f>SUM(U137:$U$145)/SUM($U$6:$U$145)</f>
        <v>0</v>
      </c>
      <c r="W136" s="120">
        <f ca="1">IF(T136&lt;EOMONTH($T$5,12*'Input Simulations'!$C$6),Vectors!W135,OFFSET(Vectors!V136,-12*'Input Simulations'!$C$6,0))</f>
        <v>8.8094173668033392E-4</v>
      </c>
    </row>
    <row r="137" spans="13:23" x14ac:dyDescent="0.25">
      <c r="M137" s="35"/>
      <c r="T137" s="116">
        <f t="shared" si="47"/>
        <v>49429</v>
      </c>
      <c r="U137" s="118"/>
      <c r="V137" s="117">
        <f>SUM(U138:$U$145)/SUM($U$6:$U$145)</f>
        <v>0</v>
      </c>
      <c r="W137" s="120">
        <f ca="1">IF(T137&lt;EOMONTH($T$5,12*'Input Simulations'!$C$6),Vectors!W136,OFFSET(Vectors!V137,-12*'Input Simulations'!$C$6,0))</f>
        <v>0</v>
      </c>
    </row>
    <row r="138" spans="13:23" x14ac:dyDescent="0.25">
      <c r="M138" s="35"/>
      <c r="T138" s="116">
        <f t="shared" si="47"/>
        <v>49460</v>
      </c>
      <c r="U138" s="118"/>
      <c r="V138" s="117">
        <f>SUM(U139:$U$145)/SUM($U$6:$U$145)</f>
        <v>0</v>
      </c>
      <c r="W138" s="120">
        <f ca="1">IF(T138&lt;EOMONTH($T$5,12*'Input Simulations'!$C$6),Vectors!W137,OFFSET(Vectors!V138,-12*'Input Simulations'!$C$6,0))</f>
        <v>0</v>
      </c>
    </row>
    <row r="139" spans="13:23" x14ac:dyDescent="0.25">
      <c r="M139" s="35"/>
      <c r="T139" s="116">
        <f t="shared" si="47"/>
        <v>49490</v>
      </c>
      <c r="U139" s="118"/>
      <c r="V139" s="117">
        <f>SUM(U140:$U$145)/SUM($U$6:$U$145)</f>
        <v>0</v>
      </c>
      <c r="W139" s="120">
        <f ca="1">IF(T139&lt;EOMONTH($T$5,12*'Input Simulations'!$C$6),Vectors!W138,OFFSET(Vectors!V139,-12*'Input Simulations'!$C$6,0))</f>
        <v>0</v>
      </c>
    </row>
    <row r="140" spans="13:23" x14ac:dyDescent="0.25">
      <c r="M140" s="35"/>
      <c r="T140" s="116">
        <f t="shared" si="47"/>
        <v>49521</v>
      </c>
      <c r="U140" s="118"/>
      <c r="V140" s="117">
        <f>SUM(U141:$U$145)/SUM($U$6:$U$145)</f>
        <v>0</v>
      </c>
      <c r="W140" s="120">
        <f ca="1">IF(T140&lt;EOMONTH($T$5,12*'Input Simulations'!$C$6),Vectors!W139,OFFSET(Vectors!V140,-12*'Input Simulations'!$C$6,0))</f>
        <v>0</v>
      </c>
    </row>
    <row r="141" spans="13:23" x14ac:dyDescent="0.25">
      <c r="M141" s="35"/>
      <c r="T141" s="116">
        <f t="shared" si="47"/>
        <v>49552</v>
      </c>
      <c r="U141" s="118"/>
      <c r="V141" s="117">
        <f>SUM(U142:$U$145)/SUM($U$6:$U$145)</f>
        <v>0</v>
      </c>
      <c r="W141" s="120">
        <f ca="1">IF(T141&lt;EOMONTH($T$5,12*'Input Simulations'!$C$6),Vectors!W140,OFFSET(Vectors!V141,-12*'Input Simulations'!$C$6,0))</f>
        <v>0</v>
      </c>
    </row>
    <row r="142" spans="13:23" x14ac:dyDescent="0.25">
      <c r="M142" s="35"/>
      <c r="T142" s="116">
        <f t="shared" si="47"/>
        <v>49582</v>
      </c>
      <c r="U142" s="118"/>
      <c r="V142" s="117">
        <f>SUM(U143:$U$145)/SUM($U$6:$U$145)</f>
        <v>0</v>
      </c>
      <c r="W142" s="120">
        <f ca="1">IF(T142&lt;EOMONTH($T$5,12*'Input Simulations'!$C$6),Vectors!W141,OFFSET(Vectors!V142,-12*'Input Simulations'!$C$6,0))</f>
        <v>0</v>
      </c>
    </row>
    <row r="143" spans="13:23" x14ac:dyDescent="0.25">
      <c r="M143" s="35"/>
      <c r="T143" s="116">
        <f t="shared" si="47"/>
        <v>49613</v>
      </c>
      <c r="U143" s="118"/>
      <c r="V143" s="117">
        <f>SUM(U144:$U$145)/SUM($U$6:$U$145)</f>
        <v>0</v>
      </c>
      <c r="W143" s="120">
        <f ca="1">IF(T143&lt;EOMONTH($T$5,12*'Input Simulations'!$C$6),Vectors!W142,OFFSET(Vectors!V143,-12*'Input Simulations'!$C$6,0))</f>
        <v>0</v>
      </c>
    </row>
    <row r="144" spans="13:23" x14ac:dyDescent="0.25">
      <c r="M144" s="35"/>
      <c r="T144" s="116">
        <f t="shared" si="47"/>
        <v>49643</v>
      </c>
      <c r="U144" s="118"/>
      <c r="V144" s="117">
        <f>SUM(U145:$U$145)/SUM($U$6:$U$145)</f>
        <v>0</v>
      </c>
      <c r="W144" s="120">
        <f ca="1">IF(T144&lt;EOMONTH($T$5,12*'Input Simulations'!$C$6),Vectors!W143,OFFSET(Vectors!V144,-12*'Input Simulations'!$C$6,0))</f>
        <v>0</v>
      </c>
    </row>
    <row r="145" spans="13:23" x14ac:dyDescent="0.25">
      <c r="M145" s="35"/>
      <c r="T145" s="116">
        <f>EOMONTH(T144,1)</f>
        <v>49674</v>
      </c>
      <c r="U145" s="118"/>
      <c r="V145" s="117">
        <f>SUM(U$145:$U146)/SUM($U$6:$U$145)</f>
        <v>0</v>
      </c>
      <c r="W145" s="120">
        <f ca="1">IF(T145&lt;EOMONTH($T$5,12*'Input Simulations'!$C$6),Vectors!W144,OFFSET(Vectors!V145,-12*'Input Simulations'!$C$6,0))</f>
        <v>0</v>
      </c>
    </row>
    <row r="146" spans="13:23" x14ac:dyDescent="0.25">
      <c r="M146" s="35"/>
    </row>
    <row r="147" spans="13:23" x14ac:dyDescent="0.25">
      <c r="M147" s="35"/>
    </row>
    <row r="148" spans="13:23" x14ac:dyDescent="0.25">
      <c r="M148" s="35"/>
    </row>
    <row r="149" spans="13:23" x14ac:dyDescent="0.25">
      <c r="M149" s="35"/>
    </row>
    <row r="150" spans="13:23" x14ac:dyDescent="0.25">
      <c r="M150" s="35"/>
    </row>
    <row r="151" spans="13:23" x14ac:dyDescent="0.25">
      <c r="M151" s="35"/>
    </row>
    <row r="152" spans="13:23" x14ac:dyDescent="0.25">
      <c r="M152" s="35"/>
    </row>
    <row r="153" spans="13:23" x14ac:dyDescent="0.25">
      <c r="M153" s="35"/>
    </row>
    <row r="154" spans="13:23" x14ac:dyDescent="0.25">
      <c r="M154" s="35"/>
    </row>
    <row r="155" spans="13:23" x14ac:dyDescent="0.25">
      <c r="M155" s="35"/>
    </row>
    <row r="156" spans="13:23" x14ac:dyDescent="0.25">
      <c r="M156" s="35"/>
    </row>
    <row r="157" spans="13:23" x14ac:dyDescent="0.25">
      <c r="M157" s="35"/>
    </row>
    <row r="158" spans="13:23" x14ac:dyDescent="0.25">
      <c r="M158" s="35"/>
    </row>
    <row r="159" spans="13:23" x14ac:dyDescent="0.25">
      <c r="M159" s="35"/>
    </row>
    <row r="160" spans="13:23" x14ac:dyDescent="0.25">
      <c r="M160" s="35"/>
    </row>
    <row r="161" spans="13:13" x14ac:dyDescent="0.25">
      <c r="M161" s="35"/>
    </row>
    <row r="162" spans="13:13" x14ac:dyDescent="0.25">
      <c r="M162" s="35"/>
    </row>
    <row r="163" spans="13:13" x14ac:dyDescent="0.25">
      <c r="M163" s="35"/>
    </row>
    <row r="164" spans="13:13" x14ac:dyDescent="0.25">
      <c r="M164" s="35"/>
    </row>
    <row r="165" spans="13:13" x14ac:dyDescent="0.25">
      <c r="M165" s="35"/>
    </row>
    <row r="166" spans="13:13" x14ac:dyDescent="0.25">
      <c r="M166" s="35"/>
    </row>
    <row r="167" spans="13:13" x14ac:dyDescent="0.25">
      <c r="M167" s="35"/>
    </row>
    <row r="168" spans="13:13" x14ac:dyDescent="0.25">
      <c r="M168" s="35"/>
    </row>
    <row r="169" spans="13:13" x14ac:dyDescent="0.25">
      <c r="M169" s="35"/>
    </row>
    <row r="170" spans="13:13" x14ac:dyDescent="0.25">
      <c r="M170" s="35"/>
    </row>
    <row r="171" spans="13:13" x14ac:dyDescent="0.25">
      <c r="M171" s="35"/>
    </row>
    <row r="172" spans="13:13" x14ac:dyDescent="0.25">
      <c r="M172" s="35"/>
    </row>
    <row r="173" spans="13:13" x14ac:dyDescent="0.25">
      <c r="M173" s="35"/>
    </row>
    <row r="174" spans="13:13" x14ac:dyDescent="0.25">
      <c r="M174" s="35"/>
    </row>
    <row r="175" spans="13:13" x14ac:dyDescent="0.25">
      <c r="M175" s="35"/>
    </row>
    <row r="176" spans="13:13" x14ac:dyDescent="0.25">
      <c r="M176" s="35"/>
    </row>
    <row r="177" spans="13:13" x14ac:dyDescent="0.25">
      <c r="M177" s="35"/>
    </row>
    <row r="178" spans="13:13" x14ac:dyDescent="0.25">
      <c r="M178" s="35"/>
    </row>
    <row r="179" spans="13:13" x14ac:dyDescent="0.25">
      <c r="M179" s="35"/>
    </row>
    <row r="180" spans="13:13" x14ac:dyDescent="0.25">
      <c r="M180" s="35"/>
    </row>
    <row r="181" spans="13:13" x14ac:dyDescent="0.25">
      <c r="M181" s="35"/>
    </row>
    <row r="182" spans="13:13" x14ac:dyDescent="0.25">
      <c r="M182" s="35"/>
    </row>
    <row r="183" spans="13:13" x14ac:dyDescent="0.25">
      <c r="M183" s="35"/>
    </row>
    <row r="184" spans="13:13" x14ac:dyDescent="0.25">
      <c r="M184" s="35"/>
    </row>
    <row r="185" spans="13:13" x14ac:dyDescent="0.25">
      <c r="M185" s="35"/>
    </row>
    <row r="186" spans="13:13" x14ac:dyDescent="0.25">
      <c r="M186" s="35"/>
    </row>
    <row r="187" spans="13:13" x14ac:dyDescent="0.25">
      <c r="M187" s="35"/>
    </row>
    <row r="188" spans="13:13" x14ac:dyDescent="0.25">
      <c r="M188" s="35"/>
    </row>
    <row r="189" spans="13:13" x14ac:dyDescent="0.25">
      <c r="M189" s="35"/>
    </row>
    <row r="190" spans="13:13" x14ac:dyDescent="0.25">
      <c r="M190" s="35"/>
    </row>
    <row r="191" spans="13:13" x14ac:dyDescent="0.25">
      <c r="M191" s="35"/>
    </row>
    <row r="192" spans="13:13" x14ac:dyDescent="0.25">
      <c r="M192" s="35"/>
    </row>
    <row r="193" spans="13:13" x14ac:dyDescent="0.25">
      <c r="M193" s="35"/>
    </row>
    <row r="194" spans="13:13" x14ac:dyDescent="0.25">
      <c r="M194" s="35"/>
    </row>
    <row r="195" spans="13:13" x14ac:dyDescent="0.25">
      <c r="M195" s="35"/>
    </row>
    <row r="196" spans="13:13" x14ac:dyDescent="0.25">
      <c r="M196" s="35"/>
    </row>
    <row r="197" spans="13:13" x14ac:dyDescent="0.25">
      <c r="M197" s="35"/>
    </row>
    <row r="198" spans="13:13" x14ac:dyDescent="0.25">
      <c r="M198" s="35"/>
    </row>
    <row r="199" spans="13:13" x14ac:dyDescent="0.25">
      <c r="M199" s="35"/>
    </row>
    <row r="200" spans="13:13" x14ac:dyDescent="0.25">
      <c r="M200" s="35"/>
    </row>
    <row r="201" spans="13:13" x14ac:dyDescent="0.25">
      <c r="M201" s="35"/>
    </row>
    <row r="202" spans="13:13" x14ac:dyDescent="0.25">
      <c r="M202" s="35"/>
    </row>
    <row r="203" spans="13:13" x14ac:dyDescent="0.25">
      <c r="M203" s="35"/>
    </row>
    <row r="204" spans="13:13" x14ac:dyDescent="0.25">
      <c r="M204" s="35"/>
    </row>
    <row r="205" spans="13:13" x14ac:dyDescent="0.25">
      <c r="M205" s="35"/>
    </row>
    <row r="206" spans="13:13" x14ac:dyDescent="0.25">
      <c r="M206" s="35"/>
    </row>
    <row r="207" spans="13:13" x14ac:dyDescent="0.25">
      <c r="M207" s="35"/>
    </row>
    <row r="208" spans="13:13" x14ac:dyDescent="0.25">
      <c r="M208" s="35"/>
    </row>
    <row r="209" spans="13:13" x14ac:dyDescent="0.25">
      <c r="M209" s="35"/>
    </row>
    <row r="210" spans="13:13" x14ac:dyDescent="0.25">
      <c r="M210" s="35"/>
    </row>
    <row r="211" spans="13:13" x14ac:dyDescent="0.25">
      <c r="M211" s="35"/>
    </row>
    <row r="212" spans="13:13" x14ac:dyDescent="0.25">
      <c r="M212" s="35"/>
    </row>
    <row r="213" spans="13:13" x14ac:dyDescent="0.25">
      <c r="M213" s="35"/>
    </row>
    <row r="214" spans="13:13" x14ac:dyDescent="0.25">
      <c r="M214" s="35"/>
    </row>
    <row r="215" spans="13:13" x14ac:dyDescent="0.25">
      <c r="M215" s="35"/>
    </row>
    <row r="216" spans="13:13" x14ac:dyDescent="0.25">
      <c r="M216" s="35"/>
    </row>
    <row r="217" spans="13:13" x14ac:dyDescent="0.25">
      <c r="M217" s="35"/>
    </row>
    <row r="218" spans="13:13" x14ac:dyDescent="0.25">
      <c r="M218" s="35"/>
    </row>
    <row r="219" spans="13:13" x14ac:dyDescent="0.25">
      <c r="M219" s="35"/>
    </row>
    <row r="220" spans="13:13" x14ac:dyDescent="0.25">
      <c r="M220" s="35"/>
    </row>
    <row r="221" spans="13:13" x14ac:dyDescent="0.25">
      <c r="M221" s="35"/>
    </row>
    <row r="222" spans="13:13" x14ac:dyDescent="0.25">
      <c r="M222" s="35"/>
    </row>
    <row r="223" spans="13:13" x14ac:dyDescent="0.25">
      <c r="M223" s="35"/>
    </row>
    <row r="224" spans="13:13" x14ac:dyDescent="0.25">
      <c r="M224" s="35"/>
    </row>
    <row r="225" spans="13:13" x14ac:dyDescent="0.25">
      <c r="M225" s="35"/>
    </row>
    <row r="226" spans="13:13" x14ac:dyDescent="0.25">
      <c r="M226" s="35"/>
    </row>
    <row r="227" spans="13:13" x14ac:dyDescent="0.25">
      <c r="M227" s="35"/>
    </row>
    <row r="228" spans="13:13" x14ac:dyDescent="0.25">
      <c r="M228" s="35"/>
    </row>
    <row r="229" spans="13:13" x14ac:dyDescent="0.25">
      <c r="M229" s="35"/>
    </row>
    <row r="230" spans="13:13" x14ac:dyDescent="0.25">
      <c r="M230" s="35"/>
    </row>
    <row r="231" spans="13:13" x14ac:dyDescent="0.25">
      <c r="M231" s="35"/>
    </row>
    <row r="232" spans="13:13" x14ac:dyDescent="0.25">
      <c r="M232" s="35"/>
    </row>
    <row r="233" spans="13:13" x14ac:dyDescent="0.25">
      <c r="M233" s="35"/>
    </row>
    <row r="234" spans="13:13" x14ac:dyDescent="0.25">
      <c r="M234" s="35"/>
    </row>
    <row r="235" spans="13:13" x14ac:dyDescent="0.25">
      <c r="M235" s="35"/>
    </row>
    <row r="236" spans="13:13" x14ac:dyDescent="0.25">
      <c r="M236" s="35"/>
    </row>
    <row r="237" spans="13:13" x14ac:dyDescent="0.25">
      <c r="M237" s="35"/>
    </row>
    <row r="238" spans="13:13" x14ac:dyDescent="0.25">
      <c r="M238" s="35"/>
    </row>
    <row r="239" spans="13:13" x14ac:dyDescent="0.25">
      <c r="M239" s="35"/>
    </row>
    <row r="240" spans="13:13" x14ac:dyDescent="0.25">
      <c r="M240" s="35"/>
    </row>
    <row r="241" spans="13:13" x14ac:dyDescent="0.25">
      <c r="M241" s="35"/>
    </row>
    <row r="242" spans="13:13" x14ac:dyDescent="0.25">
      <c r="M242" s="35"/>
    </row>
    <row r="243" spans="13:13" x14ac:dyDescent="0.25">
      <c r="M243" s="35"/>
    </row>
    <row r="244" spans="13:13" x14ac:dyDescent="0.25">
      <c r="M244" s="35"/>
    </row>
    <row r="245" spans="13:13" x14ac:dyDescent="0.25">
      <c r="M245" s="35"/>
    </row>
    <row r="246" spans="13:13" x14ac:dyDescent="0.25">
      <c r="M246" s="35"/>
    </row>
    <row r="247" spans="13:13" x14ac:dyDescent="0.25">
      <c r="M247" s="35"/>
    </row>
    <row r="248" spans="13:13" x14ac:dyDescent="0.25">
      <c r="M248" s="35"/>
    </row>
    <row r="249" spans="13:13" x14ac:dyDescent="0.25">
      <c r="M249" s="35"/>
    </row>
    <row r="250" spans="13:13" x14ac:dyDescent="0.25">
      <c r="M250" s="35"/>
    </row>
    <row r="251" spans="13:13" x14ac:dyDescent="0.25">
      <c r="M251" s="35"/>
    </row>
    <row r="252" spans="13:13" x14ac:dyDescent="0.25">
      <c r="M252" s="3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59743-CA76-45FE-9CF8-5765153C4E8E}">
  <sheetPr codeName="Sheet3"/>
  <dimension ref="B1:AQ54"/>
  <sheetViews>
    <sheetView showGridLines="0" workbookViewId="0">
      <selection activeCell="AL25" sqref="A25:AL25"/>
    </sheetView>
  </sheetViews>
  <sheetFormatPr baseColWidth="10" defaultColWidth="9" defaultRowHeight="13.5" x14ac:dyDescent="0.25"/>
  <cols>
    <col min="1" max="1" width="1.5" customWidth="1"/>
    <col min="2" max="2" width="8.1640625" customWidth="1"/>
    <col min="3" max="3" width="10.83203125" bestFit="1" customWidth="1"/>
    <col min="4" max="4" width="12.1640625" customWidth="1"/>
    <col min="5" max="6" width="14.1640625" customWidth="1"/>
    <col min="7" max="7" width="2.83203125" customWidth="1"/>
    <col min="8" max="8" width="5.6640625" customWidth="1"/>
    <col min="9" max="9" width="10.83203125" bestFit="1" customWidth="1"/>
    <col min="10" max="11" width="12.1640625" customWidth="1"/>
    <col min="12" max="12" width="2.83203125" customWidth="1"/>
    <col min="13" max="13" width="16.83203125" customWidth="1"/>
    <col min="14" max="14" width="15.83203125" customWidth="1"/>
    <col min="15" max="15" width="21" bestFit="1" customWidth="1"/>
    <col min="16" max="16" width="15.83203125" customWidth="1"/>
    <col min="17" max="17" width="2.83203125" customWidth="1"/>
    <col min="18" max="24" width="15.83203125" customWidth="1"/>
    <col min="25" max="25" width="2.83203125" customWidth="1"/>
    <col min="26" max="29" width="15.83203125" customWidth="1"/>
    <col min="30" max="30" width="3.33203125" customWidth="1"/>
    <col min="31" max="32" width="15.83203125" customWidth="1"/>
    <col min="33" max="33" width="16.83203125" bestFit="1" customWidth="1"/>
    <col min="34" max="34" width="15.83203125" customWidth="1"/>
    <col min="35" max="35" width="2.6640625" customWidth="1"/>
    <col min="36" max="39" width="15.83203125" customWidth="1"/>
    <col min="40" max="40" width="17.6640625" bestFit="1" customWidth="1"/>
    <col min="41" max="41" width="12.6640625" bestFit="1" customWidth="1"/>
  </cols>
  <sheetData>
    <row r="1" spans="2:43" ht="13.7" customHeight="1" x14ac:dyDescent="0.25">
      <c r="M1" s="22"/>
      <c r="N1" s="11"/>
      <c r="O1" s="26"/>
      <c r="P1" s="118"/>
      <c r="T1" s="12">
        <f ca="1">+Z25+AE25+AJ25</f>
        <v>240558212.49313203</v>
      </c>
      <c r="V1" s="12">
        <f ca="1">+Z25+AE25+AL25</f>
        <v>240558212.49313203</v>
      </c>
      <c r="W1" s="12">
        <f ca="1">+V1-M25</f>
        <v>0</v>
      </c>
      <c r="AB1" s="12"/>
      <c r="AG1" s="12"/>
      <c r="AH1" s="12"/>
      <c r="AI1" s="12"/>
      <c r="AL1" s="118"/>
    </row>
    <row r="2" spans="2:43" ht="13.7" customHeight="1" x14ac:dyDescent="0.25">
      <c r="J2" s="25">
        <f ca="1">SUM(J6:J46)/J$6/4</f>
        <v>2.7343191414896935</v>
      </c>
      <c r="K2" t="e" cm="1">
        <f t="array" aca="1" ref="K2" ca="1">(MATCH(1,ROUND(K5:K46,6),0)-1)/4</f>
        <v>#N/A</v>
      </c>
      <c r="M2" s="25"/>
      <c r="N2" s="39">
        <f ca="1">SUM(N6:N46)/$M$6</f>
        <v>0</v>
      </c>
      <c r="O2" s="12"/>
      <c r="Z2" s="25">
        <f ca="1">SUM(Z6:Z46)/Z$6/4</f>
        <v>5</v>
      </c>
      <c r="AA2" s="39">
        <f ca="1">SUM(AA6:AA46)/$M$6</f>
        <v>0</v>
      </c>
      <c r="AE2" s="25">
        <f ca="1">SUM(AE6:AE46)/AE$6/4</f>
        <v>2.9741900919494397</v>
      </c>
      <c r="AF2" s="39">
        <f ca="1">SUM(AF6:AF46)/$M$6</f>
        <v>0</v>
      </c>
      <c r="AG2" s="12"/>
      <c r="AJ2" s="25">
        <f ca="1">SUM(AJ6:AJ46)/AJ$6/4</f>
        <v>2.9741900919494402</v>
      </c>
      <c r="AL2" s="12"/>
      <c r="AO2" s="147"/>
    </row>
    <row r="3" spans="2:43" ht="13.7" customHeight="1" x14ac:dyDescent="0.25">
      <c r="B3" s="14"/>
      <c r="C3" s="14"/>
      <c r="D3" s="14"/>
      <c r="E3" s="14"/>
      <c r="F3" s="14"/>
      <c r="H3" s="14"/>
      <c r="I3" s="14"/>
      <c r="J3" s="14"/>
      <c r="K3" s="14"/>
      <c r="M3" s="14" t="s">
        <v>8</v>
      </c>
      <c r="N3" s="15"/>
      <c r="O3" s="15"/>
      <c r="P3" s="15"/>
      <c r="R3" s="14" t="s">
        <v>46</v>
      </c>
      <c r="S3" s="14"/>
      <c r="T3" s="15"/>
      <c r="U3" s="15"/>
      <c r="V3" s="15"/>
      <c r="W3" s="15"/>
      <c r="X3" s="15"/>
      <c r="Z3" s="14" t="s">
        <v>32</v>
      </c>
      <c r="AA3" s="14"/>
      <c r="AB3" s="14"/>
      <c r="AC3" s="14"/>
      <c r="AE3" s="14" t="s">
        <v>33</v>
      </c>
      <c r="AF3" s="14"/>
      <c r="AG3" s="14"/>
      <c r="AH3" s="14"/>
      <c r="AJ3" s="14" t="s">
        <v>34</v>
      </c>
      <c r="AK3" s="14"/>
      <c r="AL3" s="14"/>
      <c r="AM3" s="14"/>
    </row>
    <row r="4" spans="2:43" s="24" customFormat="1" ht="67.5" customHeight="1" thickBot="1" x14ac:dyDescent="0.3">
      <c r="B4" s="16" t="s">
        <v>38</v>
      </c>
      <c r="C4" s="16" t="s">
        <v>39</v>
      </c>
      <c r="D4" s="16" t="s">
        <v>40</v>
      </c>
      <c r="E4" s="16" t="s">
        <v>61</v>
      </c>
      <c r="F4" s="16" t="s">
        <v>42</v>
      </c>
      <c r="G4" s="13"/>
      <c r="H4" s="16" t="s">
        <v>6</v>
      </c>
      <c r="I4" s="16" t="s">
        <v>13</v>
      </c>
      <c r="J4" s="16" t="s">
        <v>14</v>
      </c>
      <c r="K4" s="16" t="s">
        <v>15</v>
      </c>
      <c r="L4" s="13"/>
      <c r="M4" s="16" t="s">
        <v>41</v>
      </c>
      <c r="N4" s="16" t="s">
        <v>43</v>
      </c>
      <c r="O4" s="150" t="s">
        <v>56</v>
      </c>
      <c r="P4" s="16" t="s">
        <v>44</v>
      </c>
      <c r="Q4" s="13"/>
      <c r="R4" s="16" t="s">
        <v>36</v>
      </c>
      <c r="S4" s="16" t="s">
        <v>45</v>
      </c>
      <c r="T4" s="16" t="s">
        <v>37</v>
      </c>
      <c r="U4" s="16" t="s">
        <v>45</v>
      </c>
      <c r="V4" s="16" t="s">
        <v>62</v>
      </c>
      <c r="W4" s="16" t="s">
        <v>45</v>
      </c>
      <c r="X4" s="16" t="s">
        <v>57</v>
      </c>
      <c r="Y4" s="13"/>
      <c r="Z4" s="16" t="s">
        <v>7</v>
      </c>
      <c r="AA4" s="16" t="s">
        <v>10</v>
      </c>
      <c r="AB4" s="16" t="s">
        <v>11</v>
      </c>
      <c r="AC4" s="16" t="s">
        <v>9</v>
      </c>
      <c r="AD4" s="13"/>
      <c r="AE4" s="16" t="s">
        <v>7</v>
      </c>
      <c r="AF4" s="16" t="s">
        <v>10</v>
      </c>
      <c r="AG4" s="16" t="s">
        <v>12</v>
      </c>
      <c r="AH4" s="16" t="s">
        <v>9</v>
      </c>
      <c r="AI4" s="13"/>
      <c r="AJ4" s="16" t="s">
        <v>7</v>
      </c>
      <c r="AK4" s="16" t="s">
        <v>10</v>
      </c>
      <c r="AL4" s="16" t="s">
        <v>11</v>
      </c>
      <c r="AM4" s="16" t="s">
        <v>9</v>
      </c>
      <c r="AN4" s="148"/>
      <c r="AO4" s="132"/>
      <c r="AP4" s="132"/>
    </row>
    <row r="5" spans="2:43" s="24" customFormat="1" x14ac:dyDescent="0.25">
      <c r="B5" s="13"/>
      <c r="C5" s="13"/>
      <c r="D5" s="13"/>
      <c r="E5" s="13"/>
      <c r="F5" s="13"/>
      <c r="G5" s="13"/>
      <c r="H5" s="13"/>
      <c r="I5" s="13"/>
      <c r="J5" s="9">
        <v>1</v>
      </c>
      <c r="K5" s="13"/>
      <c r="L5" s="13"/>
      <c r="M5" s="13"/>
      <c r="N5" s="13"/>
      <c r="O5" s="13"/>
      <c r="P5" s="13"/>
      <c r="Q5" s="13"/>
      <c r="R5" s="13"/>
      <c r="S5" s="13"/>
      <c r="T5" s="13"/>
      <c r="U5" s="13"/>
      <c r="V5" s="13"/>
      <c r="W5" s="13"/>
      <c r="X5" s="13"/>
      <c r="Y5" s="13"/>
      <c r="Z5" s="13"/>
      <c r="AA5" s="13"/>
      <c r="AB5" s="13"/>
      <c r="AC5" s="13"/>
      <c r="AD5" s="13"/>
      <c r="AE5" s="13"/>
      <c r="AF5" s="13"/>
      <c r="AG5" s="65"/>
      <c r="AH5" s="13"/>
      <c r="AI5" s="40"/>
      <c r="AJ5" s="13"/>
      <c r="AK5" s="65"/>
      <c r="AL5" s="13"/>
      <c r="AM5" s="13"/>
    </row>
    <row r="6" spans="2:43" x14ac:dyDescent="0.25">
      <c r="B6" s="23">
        <v>0</v>
      </c>
      <c r="C6" s="18">
        <v>45412</v>
      </c>
      <c r="D6" s="18"/>
      <c r="E6" s="67"/>
      <c r="F6" s="67"/>
      <c r="G6" s="9"/>
      <c r="H6">
        <f>INT(I6/4)+1</f>
        <v>1</v>
      </c>
      <c r="I6" s="115">
        <f>SUM($D$6:D6)/90</f>
        <v>0</v>
      </c>
      <c r="J6" s="9">
        <f ca="1">OFFSET(Vectors!$I$5,$I6,0)</f>
        <v>1</v>
      </c>
      <c r="K6" s="26">
        <f ca="1">IF(J6&lt;0.0001,0,O6/(M6-N6-Z6))</f>
        <v>0</v>
      </c>
      <c r="L6" s="9"/>
      <c r="M6" s="63">
        <f>'Input Simulations'!$C$4</f>
        <v>2000000000</v>
      </c>
      <c r="N6" s="12">
        <f>IF('Input MC'!B5="Yes",'Input MC'!R5,IF(J6&gt;0,$M6*'Input Simulations'!$C$5/4,0))</f>
        <v>0</v>
      </c>
      <c r="O6" s="12">
        <f>IF('Input MC'!B5="Yes",'Input MC'!S5,(M6-N6)*IF(J6&gt;0,1-J6/J5,1))</f>
        <v>0</v>
      </c>
      <c r="P6" s="12">
        <f>IF('Input MC'!B5="Yes",'Input MC'!G5,MAX(M6-N6-O6,0))</f>
        <v>2000000000</v>
      </c>
      <c r="Q6" s="12"/>
      <c r="R6" s="68">
        <f>SUM($N$6:N6)/$M$6</f>
        <v>0</v>
      </c>
      <c r="S6" s="69" t="str">
        <f>IF(SUM($N$6:N6)/$M$6&gt;2%,"Yes", "No")</f>
        <v>No</v>
      </c>
      <c r="T6" s="60">
        <f>IF(AE6=0,0,SUM(Z6,AE6)/SUM(Z6,AE6,AJ6))</f>
        <v>7.4999999999999997E-2</v>
      </c>
      <c r="U6" s="60" t="str">
        <f>IF(T6&lt;$T$6/2, "Yes", "No")</f>
        <v>No</v>
      </c>
      <c r="V6" s="60">
        <f>'Input MC'!T4</f>
        <v>0</v>
      </c>
      <c r="W6" s="60" t="str">
        <f>IF(V6&gt;=11%,"Yes", "No")</f>
        <v>No</v>
      </c>
      <c r="X6" s="60" t="str">
        <f ca="1">IF(OR(X5="Yes",W6="Yes",U6="Yes",S6="Yes",J6=0), "Yes", "No")</f>
        <v>No</v>
      </c>
      <c r="Y6" s="12"/>
      <c r="Z6" s="63">
        <f>'Input Simulations'!$J$7*$M6</f>
        <v>10000000</v>
      </c>
      <c r="AA6" s="12">
        <f>MIN(Z6,N6)</f>
        <v>0</v>
      </c>
      <c r="AB6" s="12">
        <f t="shared" ref="AB6:AB8" si="0">IF(AE6&gt;0,MIN(MAX(0,O6-AE6-AJ6),MAX(0,(Z6-N6))),0)</f>
        <v>0</v>
      </c>
      <c r="AC6" s="12">
        <f>IF('Input MC'!B5="Yes",'Input MC'!J5,MAX(0,Z6-AA6-AB6))</f>
        <v>10000000</v>
      </c>
      <c r="AD6" s="12"/>
      <c r="AE6" s="63">
        <f>'Input Simulations'!$J$6*$M6</f>
        <v>140000000</v>
      </c>
      <c r="AF6" s="12">
        <f t="shared" ref="AF6:AF37" si="1">MIN(AE6,MAX(0,N6-AA6))</f>
        <v>0</v>
      </c>
      <c r="AG6" s="12">
        <f t="shared" ref="AG6:AG46" ca="1" si="2">IF(X6="No",$K6*MAX(0,AE6-MAX(0,N6-Z6)),MAX(0,MIN(AE6-MAX(0,N6-Z6),MAX(0,O6-AJ6))))</f>
        <v>0</v>
      </c>
      <c r="AH6" s="12">
        <f>IF('Input MC'!B5="Yes",'Input MC'!I5,AE6-AF6-AG6)</f>
        <v>140000000</v>
      </c>
      <c r="AI6" s="30"/>
      <c r="AJ6" s="63">
        <f>'Input Simulations'!$J$5*$M6</f>
        <v>1850000000</v>
      </c>
      <c r="AK6" s="12">
        <f t="shared" ref="AK6:AK37" si="3">MIN(AJ6,MAX(0,N6-AA6-AF6))</f>
        <v>0</v>
      </c>
      <c r="AL6" s="12">
        <f ca="1">IF(X6="No",$K6*MAX(0,AJ6-MAX(0,N6-AE6)),MIN(O6,AJ6-MAX(0,N6-Z6-AE6)))</f>
        <v>0</v>
      </c>
      <c r="AM6" s="12">
        <f>IF('Input MC'!B5="Yes",'Input MC'!H5,MAX(0,AJ6-AK6-AL6))</f>
        <v>1850000000</v>
      </c>
      <c r="AN6" s="26"/>
      <c r="AP6" s="12"/>
      <c r="AQ6" s="26"/>
    </row>
    <row r="7" spans="2:43" x14ac:dyDescent="0.25">
      <c r="B7" s="23">
        <v>1</v>
      </c>
      <c r="C7" s="18">
        <f>EOMONTH(C6,7)</f>
        <v>45626</v>
      </c>
      <c r="D7" s="66">
        <f>C7-C6</f>
        <v>214</v>
      </c>
      <c r="E7" s="67">
        <f>C7+35</f>
        <v>45661</v>
      </c>
      <c r="F7" s="67">
        <f>VLOOKUP(E7,Calendar!$O$10:$Q$3985,IF(CashFlows!P7=0,2,3),FALSE)</f>
        <v>45679</v>
      </c>
      <c r="G7" s="9"/>
      <c r="H7">
        <f t="shared" ref="H7:H46" si="4">INT(I7/4)+1</f>
        <v>1</v>
      </c>
      <c r="I7" s="115">
        <f>SUM($D$6:D7)/90</f>
        <v>2.3777777777777778</v>
      </c>
      <c r="J7" s="9">
        <f ca="1">OFFSET(Vectors!$I$5,$I7,0)</f>
        <v>1</v>
      </c>
      <c r="K7" s="26">
        <f t="shared" ref="K7:K46" ca="1" si="5">IF(J7&lt;0.0001,0,O7/(M7-N7-Z7))</f>
        <v>0</v>
      </c>
      <c r="L7" s="9"/>
      <c r="M7" s="12">
        <f>P6</f>
        <v>2000000000</v>
      </c>
      <c r="N7" s="12">
        <f>IF('Input MC'!B6="Yes",'Input MC'!R6,IF(J7&gt;0,$M7*'Input Simulations'!$C$5/4,0))</f>
        <v>0</v>
      </c>
      <c r="O7" s="12">
        <f>IF('Input MC'!B6="Yes",'Input MC'!S6,(M7-N7)*IF(J7&gt;0,1-J7/J6,1))</f>
        <v>0</v>
      </c>
      <c r="P7" s="12">
        <f>IF('Input MC'!B6="Yes",'Input MC'!G6,MAX(M7-N7-O7,0))</f>
        <v>2000000000</v>
      </c>
      <c r="Q7" s="12"/>
      <c r="R7" s="68">
        <f>SUM($N$6:N7)/$M$6</f>
        <v>0</v>
      </c>
      <c r="S7" s="69" t="str">
        <f>IF(SUM($N$6:N7)/$M$6&gt;2%,"Yes", "No")</f>
        <v>No</v>
      </c>
      <c r="T7" s="60">
        <f t="shared" ref="T7:T46" si="6">IF(AE7=0,0,SUM(Z7,AE7)/SUM(Z7,AE7,AJ7))</f>
        <v>7.4999999999999997E-2</v>
      </c>
      <c r="U7" s="60" t="str">
        <f t="shared" ref="U7:U46" si="7">IF(T7&lt;$T$6/2, "Yes", "No")</f>
        <v>No</v>
      </c>
      <c r="V7" s="60">
        <f>'Input MC'!T5</f>
        <v>1.2189288334999999E-2</v>
      </c>
      <c r="W7" s="60" t="str">
        <f t="shared" ref="W7:W46" si="8">IF(V7&gt;=11%,"Yes", "No")</f>
        <v>No</v>
      </c>
      <c r="X7" s="60" t="str">
        <f t="shared" ref="X7:X46" ca="1" si="9">IF(OR(X6="Yes",W7="Yes",U7="Yes",S7="Yes",J7=0), "Yes", "No")</f>
        <v>No</v>
      </c>
      <c r="Y7" s="12"/>
      <c r="Z7" s="12">
        <f>AC6</f>
        <v>10000000</v>
      </c>
      <c r="AA7" s="12">
        <f t="shared" ref="AA7:AA46" si="10">MIN(Z7,N7)</f>
        <v>0</v>
      </c>
      <c r="AB7" s="12">
        <f t="shared" si="0"/>
        <v>0</v>
      </c>
      <c r="AC7" s="12">
        <f>IF('Input MC'!B6="Yes",'Input MC'!J6,MAX(0,Z7-AA7-AB7))</f>
        <v>10000000</v>
      </c>
      <c r="AD7" s="12"/>
      <c r="AE7" s="12">
        <f>AH6</f>
        <v>140000000</v>
      </c>
      <c r="AF7" s="12">
        <f t="shared" si="1"/>
        <v>0</v>
      </c>
      <c r="AG7" s="12">
        <f t="shared" ca="1" si="2"/>
        <v>0</v>
      </c>
      <c r="AH7" s="12">
        <f>IF('Input MC'!B6="Yes",'Input MC'!I6,AE7-AF7-AG7)</f>
        <v>140000000</v>
      </c>
      <c r="AI7" s="30"/>
      <c r="AJ7" s="12">
        <f>AM6</f>
        <v>1850000000</v>
      </c>
      <c r="AK7" s="12">
        <f t="shared" si="3"/>
        <v>0</v>
      </c>
      <c r="AL7" s="12">
        <f t="shared" ref="AL7:AL46" ca="1" si="11">IF(X7="No",$K7*MAX(0,AJ7-MAX(0,N7-AE7)),MIN(O7,AJ7-MAX(0,N7-Z7-AE7)))</f>
        <v>0</v>
      </c>
      <c r="AM7" s="12">
        <f>IF('Input MC'!B6="Yes",'Input MC'!H6,MAX(0,AJ7-AK7-AL7))</f>
        <v>1850000000</v>
      </c>
      <c r="AN7" s="26"/>
      <c r="AP7" s="12"/>
      <c r="AQ7" s="26"/>
    </row>
    <row r="8" spans="2:43" x14ac:dyDescent="0.25">
      <c r="B8" s="23">
        <f>B7+1</f>
        <v>2</v>
      </c>
      <c r="C8" s="18">
        <f>EOMONTH(C7,3)</f>
        <v>45716</v>
      </c>
      <c r="D8" s="66">
        <f t="shared" ref="D8:D46" si="12">C8-C7</f>
        <v>90</v>
      </c>
      <c r="E8" s="67">
        <f t="shared" ref="E8:E46" si="13">C8+35</f>
        <v>45751</v>
      </c>
      <c r="F8" s="67">
        <f ca="1">VLOOKUP(E8,Calendar!$O$10:$Q$3985,IF(CashFlows!P8=0,2,3),FALSE)</f>
        <v>45771</v>
      </c>
      <c r="G8" s="9"/>
      <c r="H8">
        <f t="shared" si="4"/>
        <v>1</v>
      </c>
      <c r="I8" s="115">
        <f>SUM($D$6:D8)/90</f>
        <v>3.3777777777777778</v>
      </c>
      <c r="J8" s="9">
        <f ca="1">OFFSET(Vectors!$I$5,$I8,0)</f>
        <v>1</v>
      </c>
      <c r="K8" s="26">
        <f t="shared" ca="1" si="5"/>
        <v>0</v>
      </c>
      <c r="L8" s="9"/>
      <c r="M8" s="12">
        <f t="shared" ref="M8:M44" si="14">P7</f>
        <v>2000000000</v>
      </c>
      <c r="N8" s="12">
        <f ca="1">IF('Input MC'!B7="Yes",'Input MC'!R7,IF(J8&gt;0,$M8*'Input Simulations'!$C$5/4,0))</f>
        <v>0</v>
      </c>
      <c r="O8" s="12">
        <f ca="1">IF('Input MC'!B7="Yes",'Input MC'!S7,(M8-N8)*IF(J8&gt;0,1-J8/J7,1))</f>
        <v>0</v>
      </c>
      <c r="P8" s="12">
        <f ca="1">IF('Input MC'!B7="Yes",'Input MC'!G7,MAX(M8-N8-O8,0))</f>
        <v>2000000000</v>
      </c>
      <c r="Q8" s="12"/>
      <c r="R8" s="68">
        <f ca="1">SUM($N$6:N8)/$M$6</f>
        <v>0</v>
      </c>
      <c r="S8" s="69" t="str">
        <f ca="1">IF(SUM($N$6:N8)/$M$6&gt;2%,"Yes", "No")</f>
        <v>No</v>
      </c>
      <c r="T8" s="60">
        <f t="shared" si="6"/>
        <v>7.4999999999999997E-2</v>
      </c>
      <c r="U8" s="60" t="str">
        <f t="shared" si="7"/>
        <v>No</v>
      </c>
      <c r="V8" s="60">
        <f>'Input MC'!T6</f>
        <v>1.4800000000000001E-2</v>
      </c>
      <c r="W8" s="60" t="str">
        <f t="shared" si="8"/>
        <v>No</v>
      </c>
      <c r="X8" s="60" t="str">
        <f t="shared" ca="1" si="9"/>
        <v>No</v>
      </c>
      <c r="Y8" s="12"/>
      <c r="Z8" s="12">
        <f t="shared" ref="Z8:Z46" si="15">AC7</f>
        <v>10000000</v>
      </c>
      <c r="AA8" s="12">
        <f t="shared" ca="1" si="10"/>
        <v>0</v>
      </c>
      <c r="AB8" s="12">
        <f t="shared" ca="1" si="0"/>
        <v>0</v>
      </c>
      <c r="AC8" s="12">
        <f ca="1">IF('Input MC'!B7="Yes",'Input MC'!J7,MAX(0,Z8-AA8-AB8))</f>
        <v>10000000</v>
      </c>
      <c r="AD8" s="12"/>
      <c r="AE8" s="12">
        <f t="shared" ref="AE8:AE44" si="16">AH7</f>
        <v>140000000</v>
      </c>
      <c r="AF8" s="12">
        <f t="shared" ca="1" si="1"/>
        <v>0</v>
      </c>
      <c r="AG8" s="12">
        <f t="shared" ca="1" si="2"/>
        <v>0</v>
      </c>
      <c r="AH8" s="12">
        <f ca="1">IF('Input MC'!B7="Yes",'Input MC'!I7,AE8-AF8-AG8)</f>
        <v>140000000</v>
      </c>
      <c r="AI8" s="30"/>
      <c r="AJ8" s="12">
        <f t="shared" ref="AJ8:AJ44" si="17">AM7</f>
        <v>1850000000</v>
      </c>
      <c r="AK8" s="12">
        <f t="shared" ca="1" si="3"/>
        <v>0</v>
      </c>
      <c r="AL8" s="12">
        <f t="shared" ca="1" si="11"/>
        <v>0</v>
      </c>
      <c r="AM8" s="12">
        <f ca="1">IF('Input MC'!B7="Yes",'Input MC'!H7,MAX(0,AJ8-AK8-AL8))</f>
        <v>1850000000</v>
      </c>
      <c r="AN8" s="26"/>
      <c r="AP8" s="12"/>
      <c r="AQ8" s="26"/>
    </row>
    <row r="9" spans="2:43" x14ac:dyDescent="0.25">
      <c r="B9" s="23">
        <f t="shared" ref="B9:B46" si="18">B8+1</f>
        <v>3</v>
      </c>
      <c r="C9" s="18">
        <f t="shared" ref="C9:C46" si="19">EOMONTH(C8,3)</f>
        <v>45808</v>
      </c>
      <c r="D9" s="66">
        <f t="shared" si="12"/>
        <v>92</v>
      </c>
      <c r="E9" s="67">
        <f t="shared" si="13"/>
        <v>45843</v>
      </c>
      <c r="F9" s="67">
        <f ca="1">VLOOKUP(E9,Calendar!$O$10:$Q$3985,IF(CashFlows!P9=0,2,3),FALSE)</f>
        <v>45860</v>
      </c>
      <c r="G9" s="9"/>
      <c r="H9">
        <f t="shared" si="4"/>
        <v>2</v>
      </c>
      <c r="I9" s="115">
        <f>SUM($D$6:D9)/90</f>
        <v>4.4000000000000004</v>
      </c>
      <c r="J9" s="11">
        <f ca="1">OFFSET(Vectors!$I$5,$I9,0)</f>
        <v>0.98378578652908066</v>
      </c>
      <c r="K9" s="26">
        <f t="shared" ca="1" si="5"/>
        <v>1.6295691930572197E-2</v>
      </c>
      <c r="L9" s="9"/>
      <c r="M9" s="12">
        <f t="shared" ca="1" si="14"/>
        <v>2000000000</v>
      </c>
      <c r="N9" s="12">
        <f ca="1">IF('Input MC'!B8="Yes",'Input MC'!R8,IF(J9&gt;0,$M9*'Input Simulations'!$C$5/4,0))</f>
        <v>0</v>
      </c>
      <c r="O9" s="12">
        <f ca="1">IF('Input MC'!B8="Yes",'Input MC'!S8,(M9-N9)*IF(J9&gt;0,1-J9/J8,1))</f>
        <v>32428426.941838674</v>
      </c>
      <c r="P9" s="12">
        <f ca="1">IF('Input MC'!B8="Yes",'Input MC'!G8,MAX(M9-N9-O9,0))</f>
        <v>1967571573.0581613</v>
      </c>
      <c r="Q9" s="12"/>
      <c r="R9" s="68">
        <f ca="1">SUM($N$6:N9)/$M$6</f>
        <v>0</v>
      </c>
      <c r="S9" s="69" t="str">
        <f ca="1">IF(SUM($N$6:N9)/$M$6&gt;2%,"Yes", "No")</f>
        <v>No</v>
      </c>
      <c r="T9" s="60">
        <f t="shared" ca="1" si="6"/>
        <v>7.4999999999999997E-2</v>
      </c>
      <c r="U9" s="60" t="str">
        <f t="shared" ca="1" si="7"/>
        <v>No</v>
      </c>
      <c r="V9" s="60">
        <f>'Input MC'!T7</f>
        <v>0</v>
      </c>
      <c r="W9" s="60" t="str">
        <f t="shared" si="8"/>
        <v>No</v>
      </c>
      <c r="X9" s="60" t="str">
        <f t="shared" ca="1" si="9"/>
        <v>No</v>
      </c>
      <c r="Y9" s="12"/>
      <c r="Z9" s="12">
        <f t="shared" ca="1" si="15"/>
        <v>10000000</v>
      </c>
      <c r="AA9" s="12">
        <f t="shared" ca="1" si="10"/>
        <v>0</v>
      </c>
      <c r="AB9" s="12">
        <f ca="1">IF(AE9&gt;0,MIN(MAX(0,O9-AE9-AJ9),MAX(0,(Z9-N9))),0)</f>
        <v>0</v>
      </c>
      <c r="AC9" s="12">
        <f ca="1">IF('Input MC'!B8="Yes",'Input MC'!J8,MAX(0,Z9-AA9-AB9))</f>
        <v>10000000</v>
      </c>
      <c r="AD9" s="12"/>
      <c r="AE9" s="12">
        <f t="shared" ca="1" si="16"/>
        <v>140000000</v>
      </c>
      <c r="AF9" s="12">
        <f t="shared" ca="1" si="1"/>
        <v>0</v>
      </c>
      <c r="AG9" s="12">
        <f t="shared" ca="1" si="2"/>
        <v>2281396.8702801075</v>
      </c>
      <c r="AH9" s="12">
        <f ca="1">IF('Input MC'!B8="Yes",'Input MC'!I8,AE9-AF9-AG9)</f>
        <v>137718603.12971988</v>
      </c>
      <c r="AI9" s="30"/>
      <c r="AJ9" s="12">
        <f t="shared" ca="1" si="17"/>
        <v>1850000000</v>
      </c>
      <c r="AK9" s="12">
        <f t="shared" ca="1" si="3"/>
        <v>0</v>
      </c>
      <c r="AL9" s="12">
        <f t="shared" ca="1" si="11"/>
        <v>30147030.071558565</v>
      </c>
      <c r="AM9" s="12">
        <f ca="1">IF('Input MC'!B8="Yes",'Input MC'!H8,MAX(0,AJ9-AK9-AL9))</f>
        <v>1819852969.9284415</v>
      </c>
      <c r="AN9" s="26"/>
      <c r="AO9" s="12"/>
      <c r="AP9" s="12"/>
      <c r="AQ9" s="26"/>
    </row>
    <row r="10" spans="2:43" x14ac:dyDescent="0.25">
      <c r="B10" s="23">
        <f t="shared" si="18"/>
        <v>4</v>
      </c>
      <c r="C10" s="18">
        <f t="shared" si="19"/>
        <v>45900</v>
      </c>
      <c r="D10" s="66">
        <f t="shared" si="12"/>
        <v>92</v>
      </c>
      <c r="E10" s="67">
        <f t="shared" si="13"/>
        <v>45935</v>
      </c>
      <c r="F10" s="67">
        <f ca="1">VLOOKUP(E10,Calendar!$O$10:$Q$3985,IF(CashFlows!P10=0,2,3),FALSE)</f>
        <v>45951</v>
      </c>
      <c r="G10" s="9"/>
      <c r="H10">
        <f t="shared" si="4"/>
        <v>2</v>
      </c>
      <c r="I10" s="115">
        <f>SUM($D$6:D10)/90</f>
        <v>5.4222222222222225</v>
      </c>
      <c r="J10" s="11">
        <f ca="1">OFFSET(Vectors!$I$5,$I10,0)</f>
        <v>0.90702839195921259</v>
      </c>
      <c r="K10" s="26">
        <f t="shared" ca="1" si="5"/>
        <v>7.8421035150153931E-2</v>
      </c>
      <c r="L10" s="9"/>
      <c r="M10" s="12">
        <f t="shared" ca="1" si="14"/>
        <v>1967571573.0581613</v>
      </c>
      <c r="N10" s="12">
        <f ca="1">IF('Input MC'!B9="Yes",'Input MC'!R9,IF(J10&gt;0,$M10*'Input Simulations'!$C$5/4,0))</f>
        <v>0</v>
      </c>
      <c r="O10" s="12">
        <f ca="1">IF('Input MC'!B9="Yes",'Input MC'!S9,(M10-N10)*IF(J10&gt;0,1-J10/J9,1))</f>
        <v>153514789.13973618</v>
      </c>
      <c r="P10" s="12">
        <f ca="1">IF('Input MC'!B9="Yes",'Input MC'!G9,MAX(M10-N10-O10,0))</f>
        <v>1814056783.9184251</v>
      </c>
      <c r="Q10" s="12"/>
      <c r="R10" s="68">
        <f ca="1">SUM($N$6:N10)/$M$6</f>
        <v>0</v>
      </c>
      <c r="S10" s="69" t="str">
        <f ca="1">IF(SUM($N$6:N10)/$M$6&gt;2%,"Yes", "No")</f>
        <v>No</v>
      </c>
      <c r="T10" s="60">
        <f ca="1">IF(AE10=0,0,SUM(Z10,AE10)/SUM(Z10,AE10,AJ10))</f>
        <v>7.5076609741887804E-2</v>
      </c>
      <c r="U10" s="60" t="str">
        <f t="shared" ca="1" si="7"/>
        <v>No</v>
      </c>
      <c r="V10" s="60">
        <f>'Input MC'!T8</f>
        <v>0</v>
      </c>
      <c r="W10" s="60" t="str">
        <f t="shared" si="8"/>
        <v>No</v>
      </c>
      <c r="X10" s="60" t="str">
        <f t="shared" ca="1" si="9"/>
        <v>No</v>
      </c>
      <c r="Y10" s="12"/>
      <c r="Z10" s="12">
        <f t="shared" ca="1" si="15"/>
        <v>10000000</v>
      </c>
      <c r="AA10" s="12">
        <f t="shared" ca="1" si="10"/>
        <v>0</v>
      </c>
      <c r="AB10" s="12">
        <f t="shared" ref="AB10:AB46" ca="1" si="20">IF(AE10&gt;0,MIN(MAX(0,O10-AE10-AJ10),MAX(0,(Z10-N10))),0)</f>
        <v>0</v>
      </c>
      <c r="AC10" s="12">
        <f ca="1">IF('Input MC'!B9="Yes",'Input MC'!J9,MAX(0,Z10-AA10-AB10))</f>
        <v>10000000</v>
      </c>
      <c r="AD10" s="12"/>
      <c r="AE10" s="12">
        <f t="shared" ca="1" si="16"/>
        <v>137718603.12971988</v>
      </c>
      <c r="AF10" s="12">
        <f t="shared" ca="1" si="1"/>
        <v>0</v>
      </c>
      <c r="AG10" s="12">
        <f t="shared" ca="1" si="2"/>
        <v>10800035.416865863</v>
      </c>
      <c r="AH10" s="12">
        <f ca="1">IF('Input MC'!B9="Yes",'Input MC'!I9,AE10-AF10-AG10)</f>
        <v>126918567.71285403</v>
      </c>
      <c r="AI10" s="30"/>
      <c r="AJ10" s="12">
        <f t="shared" ca="1" si="17"/>
        <v>1819852969.9284415</v>
      </c>
      <c r="AK10" s="12">
        <f t="shared" ca="1" si="3"/>
        <v>0</v>
      </c>
      <c r="AL10" s="12">
        <f t="shared" ca="1" si="11"/>
        <v>142714753.72287035</v>
      </c>
      <c r="AM10" s="12">
        <f ca="1">IF('Input MC'!B9="Yes",'Input MC'!H9,MAX(0,AJ10-AK10-AL10))</f>
        <v>1677138216.2055712</v>
      </c>
      <c r="AN10" s="26"/>
      <c r="AO10" s="12"/>
      <c r="AP10" s="12"/>
      <c r="AQ10" s="26"/>
    </row>
    <row r="11" spans="2:43" x14ac:dyDescent="0.25">
      <c r="B11" s="23">
        <f t="shared" si="18"/>
        <v>5</v>
      </c>
      <c r="C11" s="18">
        <f t="shared" si="19"/>
        <v>45991</v>
      </c>
      <c r="D11" s="66">
        <f t="shared" si="12"/>
        <v>91</v>
      </c>
      <c r="E11" s="67">
        <f t="shared" si="13"/>
        <v>46026</v>
      </c>
      <c r="F11" s="67">
        <f ca="1">VLOOKUP(E11,Calendar!$O$10:$Q$3985,IF(CashFlows!P11=0,2,3),FALSE)</f>
        <v>46043</v>
      </c>
      <c r="G11" s="9"/>
      <c r="H11">
        <f t="shared" si="4"/>
        <v>2</v>
      </c>
      <c r="I11" s="115">
        <f>SUM($D$6:D11)/90</f>
        <v>6.4333333333333336</v>
      </c>
      <c r="J11" s="11">
        <f ca="1">OFFSET(Vectors!$I$5,$I11,0)</f>
        <v>0.83303067059789648</v>
      </c>
      <c r="K11" s="26">
        <f t="shared" ca="1" si="5"/>
        <v>8.2034802918556166E-2</v>
      </c>
      <c r="L11" s="9"/>
      <c r="M11" s="12">
        <f ca="1">P10</f>
        <v>1814056783.9184251</v>
      </c>
      <c r="N11" s="12">
        <f ca="1">IF('Input MC'!B10="Yes",'Input MC'!R10,IF(J11&gt;0,$M11*'Input Simulations'!$C$5/4,0))</f>
        <v>0</v>
      </c>
      <c r="O11" s="12">
        <f ca="1">IF('Input MC'!B10="Yes",'Input MC'!S10,(M11-N11)*IF(J11&gt;0,1-J11/J10,1))</f>
        <v>147995442.72263226</v>
      </c>
      <c r="P11" s="12">
        <f ca="1">IF('Input MC'!B10="Yes",'Input MC'!G10,MAX(M11-N11-O11,0))</f>
        <v>1666061341.1957929</v>
      </c>
      <c r="Q11" s="12"/>
      <c r="R11" s="68">
        <f ca="1">SUM($N$6:N11)/$M$6</f>
        <v>0</v>
      </c>
      <c r="S11" s="69" t="str">
        <f ca="1">IF(SUM($N$6:N11)/$M$6&gt;2%,"Yes", "No")</f>
        <v>No</v>
      </c>
      <c r="T11" s="60">
        <f t="shared" ca="1" si="6"/>
        <v>7.5476450862307198E-2</v>
      </c>
      <c r="U11" s="60" t="str">
        <f t="shared" ca="1" si="7"/>
        <v>No</v>
      </c>
      <c r="V11" s="60">
        <f>'Input MC'!T9</f>
        <v>0</v>
      </c>
      <c r="W11" s="60" t="str">
        <f t="shared" si="8"/>
        <v>No</v>
      </c>
      <c r="X11" s="60" t="str">
        <f t="shared" ca="1" si="9"/>
        <v>No</v>
      </c>
      <c r="Y11" s="12"/>
      <c r="Z11" s="12">
        <f t="shared" ca="1" si="15"/>
        <v>10000000</v>
      </c>
      <c r="AA11" s="12">
        <f t="shared" ca="1" si="10"/>
        <v>0</v>
      </c>
      <c r="AB11" s="12">
        <f t="shared" ca="1" si="20"/>
        <v>0</v>
      </c>
      <c r="AC11" s="12">
        <f ca="1">IF('Input MC'!B10="Yes",'Input MC'!J10,MAX(0,Z11-AA11-AB11))</f>
        <v>10000000</v>
      </c>
      <c r="AD11" s="12"/>
      <c r="AE11" s="12">
        <f t="shared" ca="1" si="16"/>
        <v>126918567.71285403</v>
      </c>
      <c r="AF11" s="12">
        <f t="shared" ca="1" si="1"/>
        <v>0</v>
      </c>
      <c r="AG11" s="12">
        <f t="shared" ca="1" si="2"/>
        <v>10411739.689029407</v>
      </c>
      <c r="AH11" s="12">
        <f ca="1">IF('Input MC'!B10="Yes",'Input MC'!I10,AE11-AF11-AG11)</f>
        <v>116506828.02382462</v>
      </c>
      <c r="AI11" s="30"/>
      <c r="AJ11" s="12">
        <f t="shared" ca="1" si="17"/>
        <v>1677138216.2055712</v>
      </c>
      <c r="AK11" s="12">
        <f t="shared" ca="1" si="3"/>
        <v>0</v>
      </c>
      <c r="AL11" s="12">
        <f t="shared" ca="1" si="11"/>
        <v>137583703.03360286</v>
      </c>
      <c r="AM11" s="12">
        <f ca="1">IF('Input MC'!B10="Yes",'Input MC'!H10,MAX(0,AJ11-AK11-AL11))</f>
        <v>1539554513.1719682</v>
      </c>
      <c r="AN11" s="26"/>
      <c r="AO11" s="12"/>
      <c r="AP11" s="12"/>
      <c r="AQ11" s="26"/>
    </row>
    <row r="12" spans="2:43" x14ac:dyDescent="0.25">
      <c r="B12" s="23">
        <f t="shared" si="18"/>
        <v>6</v>
      </c>
      <c r="C12" s="18">
        <f t="shared" si="19"/>
        <v>46081</v>
      </c>
      <c r="D12" s="66">
        <f t="shared" si="12"/>
        <v>90</v>
      </c>
      <c r="E12" s="67">
        <f t="shared" si="13"/>
        <v>46116</v>
      </c>
      <c r="F12" s="67">
        <f ca="1">VLOOKUP(E12,Calendar!$O$10:$Q$3985,IF(CashFlows!P12=0,2,3),FALSE)</f>
        <v>46134</v>
      </c>
      <c r="G12" s="9"/>
      <c r="H12">
        <f t="shared" si="4"/>
        <v>2</v>
      </c>
      <c r="I12" s="115">
        <f>SUM($D$6:D12)/90</f>
        <v>7.4333333333333336</v>
      </c>
      <c r="J12" s="11">
        <f ca="1">OFFSET(Vectors!$I$5,$I12,0)</f>
        <v>0.76793648341555421</v>
      </c>
      <c r="K12" s="26">
        <f t="shared" ca="1" si="5"/>
        <v>7.8613256119292874E-2</v>
      </c>
      <c r="L12" s="9"/>
      <c r="M12" s="12">
        <f t="shared" ca="1" si="14"/>
        <v>1666061341.1957929</v>
      </c>
      <c r="N12" s="12">
        <f ca="1">IF('Input MC'!B11="Yes",'Input MC'!R11,IF(J12&gt;0,$M12*'Input Simulations'!$C$5/4,0))</f>
        <v>0</v>
      </c>
      <c r="O12" s="12">
        <f ca="1">IF('Input MC'!B11="Yes",'Input MC'!S11,(M12-N12)*IF(J12&gt;0,1-J12/J11,1))</f>
        <v>130188374.36468454</v>
      </c>
      <c r="P12" s="12">
        <f ca="1">IF('Input MC'!B11="Yes",'Input MC'!G11,MAX(M12-N12-O12,0))</f>
        <v>1535872966.8311083</v>
      </c>
      <c r="Q12" s="12"/>
      <c r="R12" s="68">
        <f ca="1">SUM($N$6:N12)/$M$6</f>
        <v>0</v>
      </c>
      <c r="S12" s="69" t="str">
        <f ca="1">IF(SUM($N$6:N12)/$M$6&gt;2%,"Yes", "No")</f>
        <v>No</v>
      </c>
      <c r="T12" s="60">
        <f t="shared" ca="1" si="6"/>
        <v>7.593167484039097E-2</v>
      </c>
      <c r="U12" s="60" t="str">
        <f t="shared" ca="1" si="7"/>
        <v>No</v>
      </c>
      <c r="V12" s="60">
        <f>'Input MC'!T10</f>
        <v>0</v>
      </c>
      <c r="W12" s="60" t="str">
        <f t="shared" si="8"/>
        <v>No</v>
      </c>
      <c r="X12" s="60" t="str">
        <f t="shared" ca="1" si="9"/>
        <v>No</v>
      </c>
      <c r="Y12" s="12"/>
      <c r="Z12" s="12">
        <f t="shared" ca="1" si="15"/>
        <v>10000000</v>
      </c>
      <c r="AA12" s="12">
        <f t="shared" ca="1" si="10"/>
        <v>0</v>
      </c>
      <c r="AB12" s="12">
        <f t="shared" ca="1" si="20"/>
        <v>0</v>
      </c>
      <c r="AC12" s="12">
        <f ca="1">IF('Input MC'!B11="Yes",'Input MC'!J11,MAX(0,Z12-AA12-AB12))</f>
        <v>10000000</v>
      </c>
      <c r="AD12" s="12"/>
      <c r="AE12" s="12">
        <f t="shared" ca="1" si="16"/>
        <v>116506828.02382462</v>
      </c>
      <c r="AF12" s="12">
        <f t="shared" ca="1" si="1"/>
        <v>0</v>
      </c>
      <c r="AG12" s="12">
        <f t="shared" ca="1" si="2"/>
        <v>9158981.1110833324</v>
      </c>
      <c r="AH12" s="12">
        <f ca="1">IF('Input MC'!B11="Yes",'Input MC'!I11,AE12-AF12-AG12)</f>
        <v>107347846.91274129</v>
      </c>
      <c r="AI12" s="30"/>
      <c r="AJ12" s="12">
        <f t="shared" ca="1" si="17"/>
        <v>1539554513.1719682</v>
      </c>
      <c r="AK12" s="12">
        <f t="shared" ca="1" si="3"/>
        <v>0</v>
      </c>
      <c r="AL12" s="12">
        <f t="shared" ca="1" si="11"/>
        <v>121029393.25360119</v>
      </c>
      <c r="AM12" s="12">
        <f ca="1">IF('Input MC'!B11="Yes",'Input MC'!H11,MAX(0,AJ12-AK12-AL12))</f>
        <v>1418525119.9183669</v>
      </c>
      <c r="AN12" s="26"/>
      <c r="AO12" s="12"/>
      <c r="AP12" s="12"/>
      <c r="AQ12" s="26"/>
    </row>
    <row r="13" spans="2:43" x14ac:dyDescent="0.25">
      <c r="B13" s="23">
        <f t="shared" si="18"/>
        <v>7</v>
      </c>
      <c r="C13" s="18">
        <f t="shared" si="19"/>
        <v>46173</v>
      </c>
      <c r="D13" s="66">
        <f t="shared" si="12"/>
        <v>92</v>
      </c>
      <c r="E13" s="67">
        <f t="shared" si="13"/>
        <v>46208</v>
      </c>
      <c r="F13" s="67">
        <f ca="1">VLOOKUP(E13,Calendar!$O$10:$Q$3985,IF(CashFlows!P13=0,2,3),FALSE)</f>
        <v>46224</v>
      </c>
      <c r="G13" s="9"/>
      <c r="H13">
        <f t="shared" si="4"/>
        <v>3</v>
      </c>
      <c r="I13" s="115">
        <f>SUM($D$6:D13)/90</f>
        <v>8.4555555555555557</v>
      </c>
      <c r="J13" s="11">
        <f ca="1">OFFSET(Vectors!$I$5,$I13,0)</f>
        <v>0.69269456336057467</v>
      </c>
      <c r="K13" s="26">
        <f t="shared" ca="1" si="5"/>
        <v>9.8621473334362747E-2</v>
      </c>
      <c r="L13" s="9"/>
      <c r="M13" s="12">
        <f t="shared" ca="1" si="14"/>
        <v>1535872966.8311083</v>
      </c>
      <c r="N13" s="12">
        <f ca="1">IF('Input MC'!B12="Yes",'Input MC'!R12,IF(J13&gt;0,$M13*'Input Simulations'!$C$5/4,0))</f>
        <v>0</v>
      </c>
      <c r="O13" s="12">
        <f ca="1">IF('Input MC'!B12="Yes",'Input MC'!S12,(M13-N13)*IF(J13&gt;0,1-J13/J12,1))</f>
        <v>150483840.10995913</v>
      </c>
      <c r="P13" s="12">
        <f ca="1">IF('Input MC'!B12="Yes",'Input MC'!G12,MAX(M13-N13-O13,0))</f>
        <v>1385389126.7211492</v>
      </c>
      <c r="Q13" s="12"/>
      <c r="R13" s="68">
        <f ca="1">SUM($N$6:N13)/$M$6</f>
        <v>0</v>
      </c>
      <c r="S13" s="69" t="str">
        <f ca="1">IF(SUM($N$6:N13)/$M$6&gt;2%,"Yes", "No")</f>
        <v>No</v>
      </c>
      <c r="T13" s="60">
        <f t="shared" ca="1" si="6"/>
        <v>7.6404656795841255E-2</v>
      </c>
      <c r="U13" s="60" t="str">
        <f t="shared" ca="1" si="7"/>
        <v>No</v>
      </c>
      <c r="V13" s="60">
        <f>'Input MC'!T11</f>
        <v>0</v>
      </c>
      <c r="W13" s="60" t="str">
        <f t="shared" si="8"/>
        <v>No</v>
      </c>
      <c r="X13" s="60" t="str">
        <f t="shared" ca="1" si="9"/>
        <v>No</v>
      </c>
      <c r="Y13" s="12"/>
      <c r="Z13" s="12">
        <f t="shared" ca="1" si="15"/>
        <v>10000000</v>
      </c>
      <c r="AA13" s="12">
        <f t="shared" ca="1" si="10"/>
        <v>0</v>
      </c>
      <c r="AB13" s="12">
        <f t="shared" ca="1" si="20"/>
        <v>0</v>
      </c>
      <c r="AC13" s="12">
        <f ca="1">IF('Input MC'!B12="Yes",'Input MC'!J12,MAX(0,Z13-AA13-AB13))</f>
        <v>10000000</v>
      </c>
      <c r="AD13" s="12"/>
      <c r="AE13" s="12">
        <f t="shared" ca="1" si="16"/>
        <v>107347846.91274129</v>
      </c>
      <c r="AF13" s="12">
        <f t="shared" ca="1" si="1"/>
        <v>0</v>
      </c>
      <c r="AG13" s="12">
        <f t="shared" ca="1" si="2"/>
        <v>10586802.82180617</v>
      </c>
      <c r="AH13" s="12">
        <f ca="1">IF('Input MC'!B12="Yes",'Input MC'!I12,AE13-AF13-AG13)</f>
        <v>96761044.090935111</v>
      </c>
      <c r="AI13" s="30"/>
      <c r="AJ13" s="12">
        <f t="shared" ca="1" si="17"/>
        <v>1418525119.9183669</v>
      </c>
      <c r="AK13" s="12">
        <f t="shared" ca="1" si="3"/>
        <v>0</v>
      </c>
      <c r="AL13" s="12">
        <f t="shared" ca="1" si="11"/>
        <v>139897037.28815293</v>
      </c>
      <c r="AM13" s="12">
        <f ca="1">IF('Input MC'!B12="Yes",'Input MC'!H12,MAX(0,AJ13-AK13-AL13))</f>
        <v>1278628082.630214</v>
      </c>
      <c r="AN13" s="26"/>
      <c r="AO13" s="12"/>
      <c r="AP13" s="12"/>
      <c r="AQ13" s="26"/>
    </row>
    <row r="14" spans="2:43" x14ac:dyDescent="0.25">
      <c r="B14" s="23">
        <f t="shared" si="18"/>
        <v>8</v>
      </c>
      <c r="C14" s="18">
        <f t="shared" si="19"/>
        <v>46265</v>
      </c>
      <c r="D14" s="66">
        <f t="shared" si="12"/>
        <v>92</v>
      </c>
      <c r="E14" s="67">
        <f t="shared" si="13"/>
        <v>46300</v>
      </c>
      <c r="F14" s="67">
        <f ca="1">VLOOKUP(E14,Calendar!$O$10:$Q$3985,IF(CashFlows!P14=0,2,3),FALSE)</f>
        <v>46316</v>
      </c>
      <c r="G14" s="9"/>
      <c r="H14">
        <f t="shared" si="4"/>
        <v>3</v>
      </c>
      <c r="I14" s="115">
        <f>SUM($D$6:D14)/90</f>
        <v>9.4777777777777779</v>
      </c>
      <c r="J14" s="11">
        <f ca="1">OFFSET(Vectors!$I$5,$I14,0)</f>
        <v>0.62374209554658533</v>
      </c>
      <c r="K14" s="26">
        <f t="shared" ca="1" si="5"/>
        <v>0.10026612320015665</v>
      </c>
      <c r="L14" s="9"/>
      <c r="M14" s="12">
        <f t="shared" ca="1" si="14"/>
        <v>1385389126.7211492</v>
      </c>
      <c r="N14" s="12">
        <f ca="1">IF('Input MC'!B13="Yes",'Input MC'!R13,IF(J14&gt;0,$M14*'Input Simulations'!$C$5/4,0))</f>
        <v>0</v>
      </c>
      <c r="O14" s="12">
        <f ca="1">IF('Input MC'!B13="Yes",'Input MC'!S13,(M14-N14)*IF(J14&gt;0,1-J14/J13,1))</f>
        <v>137904935.62797862</v>
      </c>
      <c r="P14" s="12">
        <f ca="1">IF('Input MC'!B13="Yes",'Input MC'!G13,MAX(M14-N14-O14,0))</f>
        <v>1247484191.0931706</v>
      </c>
      <c r="Q14" s="12"/>
      <c r="R14" s="68">
        <f ca="1">SUM($N$6:N14)/$M$6</f>
        <v>0</v>
      </c>
      <c r="S14" s="69" t="str">
        <f ca="1">IF(SUM($N$6:N14)/$M$6&gt;2%,"Yes", "No")</f>
        <v>No</v>
      </c>
      <c r="T14" s="60">
        <f t="shared" ca="1" si="6"/>
        <v>7.7062135129940257E-2</v>
      </c>
      <c r="U14" s="60" t="str">
        <f t="shared" ca="1" si="7"/>
        <v>No</v>
      </c>
      <c r="V14" s="60">
        <f>'Input MC'!T12</f>
        <v>0</v>
      </c>
      <c r="W14" s="60" t="str">
        <f t="shared" si="8"/>
        <v>No</v>
      </c>
      <c r="X14" s="60" t="str">
        <f t="shared" ca="1" si="9"/>
        <v>No</v>
      </c>
      <c r="Y14" s="12"/>
      <c r="Z14" s="12">
        <f t="shared" ca="1" si="15"/>
        <v>10000000</v>
      </c>
      <c r="AA14" s="12">
        <f t="shared" ca="1" si="10"/>
        <v>0</v>
      </c>
      <c r="AB14" s="12">
        <f t="shared" ca="1" si="20"/>
        <v>0</v>
      </c>
      <c r="AC14" s="12">
        <f ca="1">IF('Input MC'!B13="Yes",'Input MC'!J13,MAX(0,Z14-AA14-AB14))</f>
        <v>10000000</v>
      </c>
      <c r="AD14" s="12"/>
      <c r="AE14" s="12">
        <f t="shared" ca="1" si="16"/>
        <v>96761044.090935111</v>
      </c>
      <c r="AF14" s="12">
        <f t="shared" ca="1" si="1"/>
        <v>0</v>
      </c>
      <c r="AG14" s="12">
        <f t="shared" ca="1" si="2"/>
        <v>9701854.7677974906</v>
      </c>
      <c r="AH14" s="12">
        <f ca="1">IF('Input MC'!B13="Yes",'Input MC'!I13,AE14-AF14-AG14)</f>
        <v>87059189.323137626</v>
      </c>
      <c r="AI14" s="30"/>
      <c r="AJ14" s="12">
        <f t="shared" ca="1" si="17"/>
        <v>1278628082.630214</v>
      </c>
      <c r="AK14" s="12">
        <f t="shared" ca="1" si="3"/>
        <v>0</v>
      </c>
      <c r="AL14" s="12">
        <f t="shared" ca="1" si="11"/>
        <v>128203080.86018112</v>
      </c>
      <c r="AM14" s="12">
        <f ca="1">IF('Input MC'!B13="Yes",'Input MC'!H13,MAX(0,AJ14-AK14-AL14))</f>
        <v>1150425001.7700329</v>
      </c>
      <c r="AN14" s="26"/>
      <c r="AO14" s="12"/>
      <c r="AP14" s="12"/>
      <c r="AQ14" s="26"/>
    </row>
    <row r="15" spans="2:43" x14ac:dyDescent="0.25">
      <c r="B15" s="23">
        <f t="shared" si="18"/>
        <v>9</v>
      </c>
      <c r="C15" s="18">
        <f t="shared" si="19"/>
        <v>46356</v>
      </c>
      <c r="D15" s="66">
        <f t="shared" si="12"/>
        <v>91</v>
      </c>
      <c r="E15" s="67">
        <f t="shared" si="13"/>
        <v>46391</v>
      </c>
      <c r="F15" s="67">
        <f ca="1">VLOOKUP(E15,Calendar!$O$10:$Q$3985,IF(CashFlows!P15=0,2,3),FALSE)</f>
        <v>46407</v>
      </c>
      <c r="G15" s="9"/>
      <c r="H15">
        <f t="shared" si="4"/>
        <v>3</v>
      </c>
      <c r="I15" s="115">
        <f>SUM($D$6:D15)/90</f>
        <v>10.488888888888889</v>
      </c>
      <c r="J15" s="11">
        <f ca="1">OFFSET(Vectors!$I$5,$I15,0)</f>
        <v>0.5526130769743498</v>
      </c>
      <c r="K15" s="26">
        <f t="shared" ca="1" si="5"/>
        <v>0.114957458178761</v>
      </c>
      <c r="L15" s="9"/>
      <c r="M15" s="12">
        <f t="shared" ca="1" si="14"/>
        <v>1247484191.0931706</v>
      </c>
      <c r="N15" s="12">
        <f ca="1">IF('Input MC'!B14="Yes",'Input MC'!R14,IF(J15&gt;0,$M15*'Input Simulations'!$C$5/4,0))</f>
        <v>0</v>
      </c>
      <c r="O15" s="12">
        <f ca="1">IF('Input MC'!B14="Yes",'Input MC'!S14,(M15-N15)*IF(J15&gt;0,1-J15/J14,1))</f>
        <v>142258037.14447105</v>
      </c>
      <c r="P15" s="12">
        <f ca="1">IF('Input MC'!B14="Yes",'Input MC'!G14,MAX(M15-N15-O15,0))</f>
        <v>1105226153.9486995</v>
      </c>
      <c r="Q15" s="12"/>
      <c r="R15" s="68">
        <f ca="1">SUM($N$6:N15)/$M$6</f>
        <v>0</v>
      </c>
      <c r="S15" s="69" t="str">
        <f ca="1">IF(SUM($N$6:N15)/$M$6&gt;2%,"Yes", "No")</f>
        <v>No</v>
      </c>
      <c r="T15" s="60">
        <f t="shared" ca="1" si="6"/>
        <v>7.7803943341425957E-2</v>
      </c>
      <c r="U15" s="60" t="str">
        <f t="shared" ca="1" si="7"/>
        <v>No</v>
      </c>
      <c r="V15" s="60">
        <f>'Input MC'!T13</f>
        <v>0</v>
      </c>
      <c r="W15" s="60" t="str">
        <f t="shared" si="8"/>
        <v>No</v>
      </c>
      <c r="X15" s="60" t="str">
        <f t="shared" ca="1" si="9"/>
        <v>No</v>
      </c>
      <c r="Y15" s="12"/>
      <c r="Z15" s="12">
        <f t="shared" ca="1" si="15"/>
        <v>10000000</v>
      </c>
      <c r="AA15" s="12">
        <f t="shared" ca="1" si="10"/>
        <v>0</v>
      </c>
      <c r="AB15" s="12">
        <f t="shared" ca="1" si="20"/>
        <v>0</v>
      </c>
      <c r="AC15" s="12">
        <f ca="1">IF('Input MC'!B14="Yes",'Input MC'!J14,MAX(0,Z15-AA15-AB15))</f>
        <v>10000000</v>
      </c>
      <c r="AD15" s="12"/>
      <c r="AE15" s="12">
        <f t="shared" ca="1" si="16"/>
        <v>87059189.323137626</v>
      </c>
      <c r="AF15" s="12">
        <f t="shared" ca="1" si="1"/>
        <v>0</v>
      </c>
      <c r="AG15" s="12">
        <f t="shared" ca="1" si="2"/>
        <v>10008103.115691431</v>
      </c>
      <c r="AH15" s="12">
        <f ca="1">IF('Input MC'!B14="Yes",'Input MC'!I14,AE15-AF15-AG15)</f>
        <v>77051086.207446188</v>
      </c>
      <c r="AI15" s="30"/>
      <c r="AJ15" s="12">
        <f t="shared" ca="1" si="17"/>
        <v>1150425001.7700329</v>
      </c>
      <c r="AK15" s="12">
        <f t="shared" ca="1" si="3"/>
        <v>0</v>
      </c>
      <c r="AL15" s="12">
        <f t="shared" ca="1" si="11"/>
        <v>132249934.02877961</v>
      </c>
      <c r="AM15" s="12">
        <f ca="1">IF('Input MC'!B14="Yes",'Input MC'!H14,MAX(0,AJ15-AK15-AL15))</f>
        <v>1018175067.7412533</v>
      </c>
      <c r="AN15" s="26"/>
      <c r="AO15" s="12"/>
      <c r="AP15" s="12"/>
      <c r="AQ15" s="26"/>
    </row>
    <row r="16" spans="2:43" x14ac:dyDescent="0.25">
      <c r="B16" s="23">
        <f t="shared" si="18"/>
        <v>10</v>
      </c>
      <c r="C16" s="18">
        <f t="shared" si="19"/>
        <v>46446</v>
      </c>
      <c r="D16" s="66">
        <f t="shared" si="12"/>
        <v>90</v>
      </c>
      <c r="E16" s="67">
        <f t="shared" si="13"/>
        <v>46481</v>
      </c>
      <c r="F16" s="67">
        <f ca="1">VLOOKUP(E16,Calendar!$O$10:$Q$3985,IF(CashFlows!P16=0,2,3),FALSE)</f>
        <v>46497</v>
      </c>
      <c r="G16" s="9"/>
      <c r="H16">
        <f t="shared" si="4"/>
        <v>3</v>
      </c>
      <c r="I16" s="115">
        <f>SUM($D$6:D16)/90</f>
        <v>11.488888888888889</v>
      </c>
      <c r="J16" s="11">
        <f ca="1">OFFSET(Vectors!$I$5,$I16,0)</f>
        <v>0.48901589200343915</v>
      </c>
      <c r="K16" s="26">
        <f t="shared" ca="1" si="5"/>
        <v>0.11613525615986985</v>
      </c>
      <c r="L16" s="9"/>
      <c r="M16" s="12">
        <f t="shared" ca="1" si="14"/>
        <v>1105226153.9486995</v>
      </c>
      <c r="N16" s="12">
        <f ca="1">IF('Input MC'!B15="Yes",'Input MC'!R15,IF(J16&gt;0,$M16*'Input Simulations'!$C$5/4,0))</f>
        <v>0</v>
      </c>
      <c r="O16" s="12">
        <f ca="1">IF('Input MC'!B15="Yes",'Input MC'!S15,(M16-N16)*IF(J16&gt;0,1-J16/J15,1))</f>
        <v>127194369.94182126</v>
      </c>
      <c r="P16" s="12">
        <f ca="1">IF('Input MC'!B15="Yes",'Input MC'!G15,MAX(M16-N16-O16,0))</f>
        <v>978031784.00687826</v>
      </c>
      <c r="Q16" s="12"/>
      <c r="R16" s="68">
        <f ca="1">SUM($N$6:N16)/$M$6</f>
        <v>0</v>
      </c>
      <c r="S16" s="69" t="str">
        <f ca="1">IF(SUM($N$6:N16)/$M$6&gt;2%,"Yes", "No")</f>
        <v>No</v>
      </c>
      <c r="T16" s="60">
        <f t="shared" ca="1" si="6"/>
        <v>7.8763143539839514E-2</v>
      </c>
      <c r="U16" s="60" t="str">
        <f t="shared" ca="1" si="7"/>
        <v>No</v>
      </c>
      <c r="V16" s="60">
        <f>'Input MC'!T14</f>
        <v>0</v>
      </c>
      <c r="W16" s="60" t="str">
        <f t="shared" si="8"/>
        <v>No</v>
      </c>
      <c r="X16" s="60" t="str">
        <f t="shared" ca="1" si="9"/>
        <v>No</v>
      </c>
      <c r="Y16" s="12"/>
      <c r="Z16" s="12">
        <f t="shared" ca="1" si="15"/>
        <v>10000000</v>
      </c>
      <c r="AA16" s="12">
        <f t="shared" ca="1" si="10"/>
        <v>0</v>
      </c>
      <c r="AB16" s="12">
        <f t="shared" ca="1" si="20"/>
        <v>0</v>
      </c>
      <c r="AC16" s="12">
        <f ca="1">IF('Input MC'!B15="Yes",'Input MC'!J15,MAX(0,Z16-AA16-AB16))</f>
        <v>10000000</v>
      </c>
      <c r="AD16" s="12"/>
      <c r="AE16" s="12">
        <f ca="1">AH15</f>
        <v>77051086.207446188</v>
      </c>
      <c r="AF16" s="12">
        <f t="shared" ca="1" si="1"/>
        <v>0</v>
      </c>
      <c r="AG16" s="12">
        <f t="shared" ca="1" si="2"/>
        <v>8948347.6340979766</v>
      </c>
      <c r="AH16" s="12">
        <f ca="1">IF('Input MC'!B15="Yes",'Input MC'!I15,AE16-AF16-AG16)</f>
        <v>68102738.573348209</v>
      </c>
      <c r="AI16" s="30"/>
      <c r="AJ16" s="12">
        <f t="shared" ca="1" si="17"/>
        <v>1018175067.7412533</v>
      </c>
      <c r="AK16" s="12">
        <f t="shared" ca="1" si="3"/>
        <v>0</v>
      </c>
      <c r="AL16" s="12">
        <f t="shared" ca="1" si="11"/>
        <v>118246022.30772328</v>
      </c>
      <c r="AM16" s="12">
        <f ca="1">IF('Input MC'!B15="Yes",'Input MC'!H15,MAX(0,AJ16-AK16-AL16))</f>
        <v>899929045.43352997</v>
      </c>
      <c r="AN16" s="26"/>
      <c r="AO16" s="12"/>
      <c r="AP16" s="12"/>
      <c r="AQ16" s="26"/>
    </row>
    <row r="17" spans="2:43" x14ac:dyDescent="0.25">
      <c r="B17" s="23">
        <f t="shared" si="18"/>
        <v>11</v>
      </c>
      <c r="C17" s="18">
        <f t="shared" si="19"/>
        <v>46538</v>
      </c>
      <c r="D17" s="66">
        <f t="shared" si="12"/>
        <v>92</v>
      </c>
      <c r="E17" s="67">
        <f t="shared" si="13"/>
        <v>46573</v>
      </c>
      <c r="F17" s="67">
        <f ca="1">VLOOKUP(E17,Calendar!$O$10:$Q$3985,IF(CashFlows!P17=0,2,3),FALSE)</f>
        <v>46588</v>
      </c>
      <c r="G17" s="9"/>
      <c r="H17">
        <f t="shared" si="4"/>
        <v>4</v>
      </c>
      <c r="I17" s="115">
        <f>SUM($D$6:D17)/90</f>
        <v>12.511111111111111</v>
      </c>
      <c r="J17" s="11">
        <f ca="1">OFFSET(Vectors!$I$5,$I17,0)</f>
        <v>0.4592485050375904</v>
      </c>
      <c r="K17" s="26">
        <f t="shared" ca="1" si="5"/>
        <v>6.150084626898418E-2</v>
      </c>
      <c r="L17" s="9"/>
      <c r="M17" s="12">
        <f t="shared" ca="1" si="14"/>
        <v>978031784.00687826</v>
      </c>
      <c r="N17" s="12">
        <f ca="1">IF('Input MC'!B16="Yes",'Input MC'!R16,IF(J17&gt;0,$M17*'Input Simulations'!$C$5/4,0))</f>
        <v>0</v>
      </c>
      <c r="O17" s="12">
        <f ca="1">IF('Input MC'!B16="Yes",'Input MC'!S16,(M17-N17)*IF(J17&gt;0,1-J17/J16,1))</f>
        <v>59534773.931697518</v>
      </c>
      <c r="P17" s="12">
        <f ca="1">IF('Input MC'!B16="Yes",'Input MC'!G16,MAX(M17-N17-O17,0))</f>
        <v>918497010.07518077</v>
      </c>
      <c r="Q17" s="12"/>
      <c r="R17" s="68">
        <f ca="1">SUM($N$6:N17)/$M$6</f>
        <v>0</v>
      </c>
      <c r="S17" s="69" t="str">
        <f ca="1">IF(SUM($N$6:N17)/$M$6&gt;2%,"Yes", "No")</f>
        <v>No</v>
      </c>
      <c r="T17" s="60">
        <f t="shared" ca="1" si="6"/>
        <v>7.9857055619778239E-2</v>
      </c>
      <c r="U17" s="60" t="str">
        <f t="shared" ca="1" si="7"/>
        <v>No</v>
      </c>
      <c r="V17" s="60">
        <f>'Input MC'!T15</f>
        <v>0</v>
      </c>
      <c r="W17" s="60" t="str">
        <f t="shared" si="8"/>
        <v>No</v>
      </c>
      <c r="X17" s="60" t="str">
        <f t="shared" ca="1" si="9"/>
        <v>No</v>
      </c>
      <c r="Y17" s="12"/>
      <c r="Z17" s="12">
        <f t="shared" ca="1" si="15"/>
        <v>10000000</v>
      </c>
      <c r="AA17" s="12">
        <f t="shared" ca="1" si="10"/>
        <v>0</v>
      </c>
      <c r="AB17" s="12">
        <f t="shared" ca="1" si="20"/>
        <v>0</v>
      </c>
      <c r="AC17" s="12">
        <f ca="1">IF('Input MC'!B16="Yes",'Input MC'!J16,MAX(0,Z17-AA17-AB17))</f>
        <v>10000000</v>
      </c>
      <c r="AD17" s="12"/>
      <c r="AE17" s="12">
        <f t="shared" ca="1" si="16"/>
        <v>68102738.573348209</v>
      </c>
      <c r="AF17" s="12">
        <f t="shared" ca="1" si="1"/>
        <v>0</v>
      </c>
      <c r="AG17" s="12">
        <f t="shared" ca="1" si="2"/>
        <v>4188376.0554963071</v>
      </c>
      <c r="AH17" s="12">
        <f ca="1">IF('Input MC'!B16="Yes",'Input MC'!I16,AE17-AF17-AG17)</f>
        <v>63914362.517851904</v>
      </c>
      <c r="AI17" s="30"/>
      <c r="AJ17" s="12">
        <f t="shared" ca="1" si="17"/>
        <v>899929045.43352997</v>
      </c>
      <c r="AK17" s="12">
        <f t="shared" ca="1" si="3"/>
        <v>0</v>
      </c>
      <c r="AL17" s="12">
        <f t="shared" ca="1" si="11"/>
        <v>55346397.876201205</v>
      </c>
      <c r="AM17" s="12">
        <f ca="1">IF('Input MC'!B16="Yes",'Input MC'!H16,MAX(0,AJ17-AK17-AL17))</f>
        <v>844582647.55732882</v>
      </c>
      <c r="AN17" s="26"/>
      <c r="AO17" s="12"/>
      <c r="AP17" s="12"/>
      <c r="AQ17" s="26"/>
    </row>
    <row r="18" spans="2:43" x14ac:dyDescent="0.25">
      <c r="B18" s="23">
        <f t="shared" si="18"/>
        <v>12</v>
      </c>
      <c r="C18" s="18">
        <f t="shared" si="19"/>
        <v>46630</v>
      </c>
      <c r="D18" s="66">
        <f t="shared" si="12"/>
        <v>92</v>
      </c>
      <c r="E18" s="67">
        <f t="shared" si="13"/>
        <v>46665</v>
      </c>
      <c r="F18" s="67">
        <f ca="1">VLOOKUP(E18,Calendar!$O$10:$Q$3985,IF(CashFlows!P18=0,2,3),FALSE)</f>
        <v>46681</v>
      </c>
      <c r="G18" s="9"/>
      <c r="H18">
        <f t="shared" si="4"/>
        <v>4</v>
      </c>
      <c r="I18" s="115">
        <f>SUM($D$6:D18)/90</f>
        <v>13.533333333333333</v>
      </c>
      <c r="J18" s="11">
        <f ca="1">OFFSET(Vectors!$I$5,$I18,0)</f>
        <v>0.38213344076444283</v>
      </c>
      <c r="K18" s="26">
        <f t="shared" ca="1" si="5"/>
        <v>0.16976404637097495</v>
      </c>
      <c r="L18" s="9"/>
      <c r="M18" s="12">
        <f t="shared" ca="1" si="14"/>
        <v>918497010.07518077</v>
      </c>
      <c r="N18" s="12">
        <f ca="1">IF('Input MC'!B17="Yes",'Input MC'!R17,IF(J18&gt;0,$M18*'Input Simulations'!$C$5/4,0))</f>
        <v>0</v>
      </c>
      <c r="O18" s="12">
        <f ca="1">IF('Input MC'!B17="Yes",'Input MC'!S17,(M18-N18)*IF(J18&gt;0,1-J18/J17,1))</f>
        <v>154230128.54629508</v>
      </c>
      <c r="P18" s="12">
        <f ca="1">IF('Input MC'!B17="Yes",'Input MC'!G17,MAX(M18-N18-O18,0))</f>
        <v>764266881.52888572</v>
      </c>
      <c r="Q18" s="12"/>
      <c r="R18" s="68">
        <f ca="1">SUM($N$6:N18)/$M$6</f>
        <v>0</v>
      </c>
      <c r="S18" s="69" t="str">
        <f ca="1">IF(SUM($N$6:N18)/$M$6&gt;2%,"Yes", "No")</f>
        <v>No</v>
      </c>
      <c r="T18" s="60">
        <f t="shared" ca="1" si="6"/>
        <v>8.0473166169372584E-2</v>
      </c>
      <c r="U18" s="60" t="str">
        <f t="shared" ca="1" si="7"/>
        <v>No</v>
      </c>
      <c r="V18" s="60">
        <f>'Input MC'!T16</f>
        <v>0</v>
      </c>
      <c r="W18" s="60" t="str">
        <f t="shared" si="8"/>
        <v>No</v>
      </c>
      <c r="X18" s="60" t="str">
        <f t="shared" ca="1" si="9"/>
        <v>No</v>
      </c>
      <c r="Y18" s="12"/>
      <c r="Z18" s="12">
        <f t="shared" ca="1" si="15"/>
        <v>10000000</v>
      </c>
      <c r="AA18" s="12">
        <f t="shared" ca="1" si="10"/>
        <v>0</v>
      </c>
      <c r="AB18" s="12">
        <f t="shared" ca="1" si="20"/>
        <v>0</v>
      </c>
      <c r="AC18" s="12">
        <f ca="1">IF('Input MC'!B17="Yes",'Input MC'!J17,MAX(0,Z18-AA18-AB18))</f>
        <v>10000000</v>
      </c>
      <c r="AD18" s="12"/>
      <c r="AE18" s="12">
        <f t="shared" ca="1" si="16"/>
        <v>63914362.517851904</v>
      </c>
      <c r="AF18" s="12">
        <f t="shared" ca="1" si="1"/>
        <v>0</v>
      </c>
      <c r="AG18" s="12">
        <f t="shared" ca="1" si="2"/>
        <v>10850360.802251915</v>
      </c>
      <c r="AH18" s="12">
        <f ca="1">IF('Input MC'!B17="Yes",'Input MC'!I17,AE18-AF18-AG18)</f>
        <v>53064001.715599991</v>
      </c>
      <c r="AI18" s="30"/>
      <c r="AJ18" s="12">
        <f t="shared" ca="1" si="17"/>
        <v>844582647.55732882</v>
      </c>
      <c r="AK18" s="12">
        <f t="shared" ca="1" si="3"/>
        <v>0</v>
      </c>
      <c r="AL18" s="12">
        <f t="shared" ca="1" si="11"/>
        <v>143379767.74404317</v>
      </c>
      <c r="AM18" s="12">
        <f ca="1">IF('Input MC'!B17="Yes",'Input MC'!H17,MAX(0,AJ18-AK18-AL18))</f>
        <v>701202879.81328559</v>
      </c>
      <c r="AN18" s="26"/>
      <c r="AO18" s="12"/>
      <c r="AP18" s="12"/>
      <c r="AQ18" s="26"/>
    </row>
    <row r="19" spans="2:43" x14ac:dyDescent="0.25">
      <c r="B19" s="23">
        <f t="shared" si="18"/>
        <v>13</v>
      </c>
      <c r="C19" s="18">
        <f t="shared" si="19"/>
        <v>46721</v>
      </c>
      <c r="D19" s="66">
        <f t="shared" si="12"/>
        <v>91</v>
      </c>
      <c r="E19" s="67">
        <f t="shared" si="13"/>
        <v>46756</v>
      </c>
      <c r="F19" s="67">
        <f ca="1">VLOOKUP(E19,Calendar!$O$10:$Q$3985,IF(CashFlows!P19=0,2,3),FALSE)</f>
        <v>46772</v>
      </c>
      <c r="G19" s="9"/>
      <c r="H19">
        <f t="shared" si="4"/>
        <v>4</v>
      </c>
      <c r="I19" s="115">
        <f>SUM($D$6:D19)/90</f>
        <v>14.544444444444444</v>
      </c>
      <c r="J19" s="11">
        <f ca="1">OFFSET(Vectors!$I$5,$I19,0)</f>
        <v>0.31254382180414869</v>
      </c>
      <c r="K19" s="26">
        <f t="shared" ca="1" si="5"/>
        <v>0.1845225361591834</v>
      </c>
      <c r="L19" s="9"/>
      <c r="M19" s="12">
        <f t="shared" ca="1" si="14"/>
        <v>764266881.52888572</v>
      </c>
      <c r="N19" s="12">
        <f ca="1">IF('Input MC'!B18="Yes",'Input MC'!R18,IF(J19&gt;0,$M19*'Input Simulations'!$C$5/4,0))</f>
        <v>0</v>
      </c>
      <c r="O19" s="12">
        <f ca="1">IF('Input MC'!B18="Yes",'Input MC'!S18,(M19-N19)*IF(J19&gt;0,1-J19/J18,1))</f>
        <v>139179237.92058831</v>
      </c>
      <c r="P19" s="12">
        <f ca="1">IF('Input MC'!B18="Yes",'Input MC'!G18,MAX(M19-N19-O19,0))</f>
        <v>625087643.60829735</v>
      </c>
      <c r="Q19" s="12"/>
      <c r="R19" s="68">
        <f ca="1">SUM($N$6:N19)/$M$6</f>
        <v>0</v>
      </c>
      <c r="S19" s="69" t="str">
        <f ca="1">IF(SUM($N$6:N19)/$M$6&gt;2%,"Yes", "No")</f>
        <v>No</v>
      </c>
      <c r="T19" s="60">
        <f t="shared" ca="1" si="6"/>
        <v>8.2515680372598321E-2</v>
      </c>
      <c r="U19" s="60" t="str">
        <f t="shared" ca="1" si="7"/>
        <v>No</v>
      </c>
      <c r="V19" s="60">
        <f>'Input MC'!T17</f>
        <v>0</v>
      </c>
      <c r="W19" s="60" t="str">
        <f t="shared" si="8"/>
        <v>No</v>
      </c>
      <c r="X19" s="60" t="str">
        <f t="shared" ca="1" si="9"/>
        <v>No</v>
      </c>
      <c r="Y19" s="12"/>
      <c r="Z19" s="12">
        <f t="shared" ca="1" si="15"/>
        <v>10000000</v>
      </c>
      <c r="AA19" s="12">
        <f t="shared" ca="1" si="10"/>
        <v>0</v>
      </c>
      <c r="AB19" s="12">
        <f t="shared" ca="1" si="20"/>
        <v>0</v>
      </c>
      <c r="AC19" s="12">
        <f ca="1">IF('Input MC'!B18="Yes",'Input MC'!J18,MAX(0,Z19-AA19-AB19))</f>
        <v>10000000</v>
      </c>
      <c r="AD19" s="12"/>
      <c r="AE19" s="12">
        <f t="shared" ca="1" si="16"/>
        <v>53064001.715599991</v>
      </c>
      <c r="AF19" s="12">
        <f t="shared" ca="1" si="1"/>
        <v>0</v>
      </c>
      <c r="AG19" s="12">
        <f t="shared" ca="1" si="2"/>
        <v>9791504.1753177699</v>
      </c>
      <c r="AH19" s="12">
        <f ca="1">IF('Input MC'!B18="Yes",'Input MC'!I18,AE19-AF19-AG19)</f>
        <v>43272497.54028222</v>
      </c>
      <c r="AI19" s="30"/>
      <c r="AJ19" s="12">
        <f t="shared" ca="1" si="17"/>
        <v>701202879.81328559</v>
      </c>
      <c r="AK19" s="12">
        <f t="shared" ca="1" si="3"/>
        <v>0</v>
      </c>
      <c r="AL19" s="12">
        <f t="shared" ca="1" si="11"/>
        <v>129387733.74527052</v>
      </c>
      <c r="AM19" s="12">
        <f ca="1">IF('Input MC'!B18="Yes",'Input MC'!H18,MAX(0,AJ19-AK19-AL19))</f>
        <v>571815146.0680151</v>
      </c>
      <c r="AN19" s="26"/>
      <c r="AO19" s="12"/>
      <c r="AP19" s="12"/>
      <c r="AQ19" s="26"/>
    </row>
    <row r="20" spans="2:43" x14ac:dyDescent="0.25">
      <c r="B20" s="23">
        <f t="shared" si="18"/>
        <v>14</v>
      </c>
      <c r="C20" s="18">
        <f t="shared" si="19"/>
        <v>46812</v>
      </c>
      <c r="D20" s="66">
        <f t="shared" si="12"/>
        <v>91</v>
      </c>
      <c r="E20" s="67">
        <f t="shared" si="13"/>
        <v>46847</v>
      </c>
      <c r="F20" s="67">
        <f ca="1">VLOOKUP(E20,Calendar!$O$10:$Q$3985,IF(CashFlows!P20=0,2,3),FALSE)</f>
        <v>46867</v>
      </c>
      <c r="G20" s="9"/>
      <c r="H20">
        <f t="shared" si="4"/>
        <v>4</v>
      </c>
      <c r="I20" s="115">
        <f>SUM($D$6:D20)/90</f>
        <v>15.555555555555555</v>
      </c>
      <c r="J20" s="11">
        <f ca="1">OFFSET(Vectors!$I$5,$I20,0)</f>
        <v>0.26731661591644351</v>
      </c>
      <c r="K20" s="26">
        <f t="shared" ca="1" si="5"/>
        <v>0.14705938692700171</v>
      </c>
      <c r="L20" s="9"/>
      <c r="M20" s="12">
        <f t="shared" ca="1" si="14"/>
        <v>625087643.60829735</v>
      </c>
      <c r="N20" s="12">
        <f ca="1">IF('Input MC'!B19="Yes",'Input MC'!R19,IF(J20&gt;0,$M20*'Input Simulations'!$C$5/4,0))</f>
        <v>0</v>
      </c>
      <c r="O20" s="12">
        <f ca="1">IF('Input MC'!B19="Yes",'Input MC'!S19,(M20-N20)*IF(J20&gt;0,1-J20/J19,1))</f>
        <v>90454411.775410324</v>
      </c>
      <c r="P20" s="12">
        <f ca="1">IF('Input MC'!B19="Yes",'Input MC'!G19,MAX(M20-N20-O20,0))</f>
        <v>534633231.83288705</v>
      </c>
      <c r="Q20" s="12"/>
      <c r="R20" s="68">
        <f ca="1">SUM($N$6:N20)/$M$6</f>
        <v>0</v>
      </c>
      <c r="S20" s="69" t="str">
        <f ca="1">IF(SUM($N$6:N20)/$M$6&gt;2%,"Yes", "No")</f>
        <v>No</v>
      </c>
      <c r="T20" s="60">
        <f t="shared" ca="1" si="6"/>
        <v>8.5224045115927308E-2</v>
      </c>
      <c r="U20" s="60" t="str">
        <f t="shared" ca="1" si="7"/>
        <v>No</v>
      </c>
      <c r="V20" s="60">
        <f>'Input MC'!T18</f>
        <v>0</v>
      </c>
      <c r="W20" s="60" t="str">
        <f t="shared" si="8"/>
        <v>No</v>
      </c>
      <c r="X20" s="60" t="str">
        <f t="shared" ca="1" si="9"/>
        <v>No</v>
      </c>
      <c r="Y20" s="12"/>
      <c r="Z20" s="12">
        <f t="shared" ca="1" si="15"/>
        <v>10000000</v>
      </c>
      <c r="AA20" s="12">
        <f t="shared" ca="1" si="10"/>
        <v>0</v>
      </c>
      <c r="AB20" s="12">
        <f t="shared" ca="1" si="20"/>
        <v>0</v>
      </c>
      <c r="AC20" s="12">
        <f ca="1">IF('Input MC'!B19="Yes",'Input MC'!J19,MAX(0,Z20-AA20-AB20))</f>
        <v>10000000</v>
      </c>
      <c r="AD20" s="12"/>
      <c r="AE20" s="12">
        <f t="shared" ca="1" si="16"/>
        <v>43272497.54028222</v>
      </c>
      <c r="AF20" s="12">
        <f t="shared" ca="1" si="1"/>
        <v>0</v>
      </c>
      <c r="AG20" s="12">
        <f t="shared" ca="1" si="2"/>
        <v>6363626.959074093</v>
      </c>
      <c r="AH20" s="12">
        <f ca="1">IF('Input MC'!B19="Yes",'Input MC'!I19,AE20-AF20-AG20)</f>
        <v>36908870.581208125</v>
      </c>
      <c r="AI20" s="30"/>
      <c r="AJ20" s="12">
        <f t="shared" ca="1" si="17"/>
        <v>571815146.0680151</v>
      </c>
      <c r="AK20" s="12">
        <f t="shared" ca="1" si="3"/>
        <v>0</v>
      </c>
      <c r="AL20" s="12">
        <f t="shared" ca="1" si="11"/>
        <v>84090784.816336229</v>
      </c>
      <c r="AM20" s="12">
        <f ca="1">IF('Input MC'!B19="Yes",'Input MC'!H19,MAX(0,AJ20-AK20-AL20))</f>
        <v>487724361.25167888</v>
      </c>
      <c r="AN20" s="26"/>
      <c r="AO20" s="12"/>
      <c r="AP20" s="12"/>
      <c r="AQ20" s="26"/>
    </row>
    <row r="21" spans="2:43" x14ac:dyDescent="0.25">
      <c r="B21" s="23">
        <f t="shared" si="18"/>
        <v>15</v>
      </c>
      <c r="C21" s="18">
        <f t="shared" si="19"/>
        <v>46904</v>
      </c>
      <c r="D21" s="66">
        <f t="shared" si="12"/>
        <v>92</v>
      </c>
      <c r="E21" s="67">
        <f t="shared" si="13"/>
        <v>46939</v>
      </c>
      <c r="F21" s="67">
        <f ca="1">VLOOKUP(E21,Calendar!$O$10:$Q$3985,IF(CashFlows!P21=0,2,3),FALSE)</f>
        <v>46954</v>
      </c>
      <c r="G21" s="9"/>
      <c r="H21">
        <f t="shared" si="4"/>
        <v>5</v>
      </c>
      <c r="I21" s="115">
        <f>SUM($D$6:D21)/90</f>
        <v>16.577777777777779</v>
      </c>
      <c r="J21" s="11">
        <f ca="1">OFFSET(Vectors!$I$5,$I21,0)</f>
        <v>0.21848383456158452</v>
      </c>
      <c r="K21" s="26">
        <f t="shared" ca="1" si="5"/>
        <v>0.18615969554293824</v>
      </c>
      <c r="L21" s="9"/>
      <c r="M21" s="12">
        <f t="shared" ca="1" si="14"/>
        <v>534633231.83288705</v>
      </c>
      <c r="N21" s="12">
        <f ca="1">IF('Input MC'!B20="Yes",'Input MC'!R20,IF(J21&gt;0,$M21*'Input Simulations'!$C$5/4,0))</f>
        <v>0</v>
      </c>
      <c r="O21" s="12">
        <f ca="1">IF('Input MC'!B20="Yes",'Input MC'!S20,(M21-N21)*IF(J21&gt;0,1-J21/J20,1))</f>
        <v>97665562.709717989</v>
      </c>
      <c r="P21" s="12">
        <f ca="1">IF('Input MC'!B20="Yes",'Input MC'!G20,MAX(M21-N21-O21,0))</f>
        <v>436967669.12316906</v>
      </c>
      <c r="Q21" s="12"/>
      <c r="R21" s="68">
        <f ca="1">SUM($N$6:N21)/$M$6</f>
        <v>0</v>
      </c>
      <c r="S21" s="69" t="str">
        <f ca="1">IF(SUM($N$6:N21)/$M$6&gt;2%,"Yes", "No")</f>
        <v>No</v>
      </c>
      <c r="T21" s="60">
        <f t="shared" ca="1" si="6"/>
        <v>8.7740282100291639E-2</v>
      </c>
      <c r="U21" s="60" t="str">
        <f t="shared" ca="1" si="7"/>
        <v>No</v>
      </c>
      <c r="V21" s="60">
        <f>'Input MC'!T19</f>
        <v>0</v>
      </c>
      <c r="W21" s="60" t="str">
        <f t="shared" si="8"/>
        <v>No</v>
      </c>
      <c r="X21" s="60" t="str">
        <f t="shared" ca="1" si="9"/>
        <v>No</v>
      </c>
      <c r="Y21" s="12"/>
      <c r="Z21" s="12">
        <f t="shared" ca="1" si="15"/>
        <v>10000000</v>
      </c>
      <c r="AA21" s="12">
        <f t="shared" ca="1" si="10"/>
        <v>0</v>
      </c>
      <c r="AB21" s="12">
        <f t="shared" ca="1" si="20"/>
        <v>0</v>
      </c>
      <c r="AC21" s="12">
        <f ca="1">IF('Input MC'!B20="Yes",'Input MC'!J20,MAX(0,Z21-AA21-AB21))</f>
        <v>10000000</v>
      </c>
      <c r="AD21" s="12"/>
      <c r="AE21" s="12">
        <f t="shared" ca="1" si="16"/>
        <v>36908870.581208125</v>
      </c>
      <c r="AF21" s="12">
        <f t="shared" ca="1" si="1"/>
        <v>0</v>
      </c>
      <c r="AG21" s="12">
        <f t="shared" ca="1" si="2"/>
        <v>6870944.1102314144</v>
      </c>
      <c r="AH21" s="12">
        <f ca="1">IF('Input MC'!B20="Yes",'Input MC'!I20,AE21-AF21-AG21)</f>
        <v>30037926.47097671</v>
      </c>
      <c r="AI21" s="30"/>
      <c r="AJ21" s="12">
        <f t="shared" ca="1" si="17"/>
        <v>487724361.25167888</v>
      </c>
      <c r="AK21" s="12">
        <f t="shared" ca="1" si="3"/>
        <v>0</v>
      </c>
      <c r="AL21" s="12">
        <f t="shared" ca="1" si="11"/>
        <v>90794618.59948656</v>
      </c>
      <c r="AM21" s="12">
        <f ca="1">IF('Input MC'!B20="Yes",'Input MC'!H20,MAX(0,AJ21-AK21-AL21))</f>
        <v>396929742.65219235</v>
      </c>
      <c r="AN21" s="26"/>
      <c r="AO21" s="12"/>
      <c r="AP21" s="12"/>
      <c r="AQ21" s="26"/>
    </row>
    <row r="22" spans="2:43" x14ac:dyDescent="0.25">
      <c r="B22" s="23">
        <f t="shared" si="18"/>
        <v>16</v>
      </c>
      <c r="C22" s="18">
        <f t="shared" si="19"/>
        <v>46996</v>
      </c>
      <c r="D22" s="66">
        <f t="shared" si="12"/>
        <v>92</v>
      </c>
      <c r="E22" s="67">
        <f t="shared" si="13"/>
        <v>47031</v>
      </c>
      <c r="F22" s="67">
        <f ca="1">VLOOKUP(E22,Calendar!$O$10:$Q$3985,IF(CashFlows!P22=0,2,3),FALSE)</f>
        <v>47049</v>
      </c>
      <c r="G22" s="9"/>
      <c r="H22">
        <f t="shared" si="4"/>
        <v>5</v>
      </c>
      <c r="I22" s="115">
        <f>SUM($D$6:D22)/90</f>
        <v>17.600000000000001</v>
      </c>
      <c r="J22" s="11">
        <f ca="1">OFFSET(Vectors!$I$5,$I22,0)</f>
        <v>0.18116365967286857</v>
      </c>
      <c r="K22" s="26">
        <f t="shared" ca="1" si="5"/>
        <v>0.17481499227029318</v>
      </c>
      <c r="L22" s="9"/>
      <c r="M22" s="12">
        <f t="shared" ca="1" si="14"/>
        <v>436967669.12316906</v>
      </c>
      <c r="N22" s="12">
        <f ca="1">IF('Input MC'!B21="Yes",'Input MC'!R21,IF(J22&gt;0,$M22*'Input Simulations'!$C$5/4,0))</f>
        <v>0</v>
      </c>
      <c r="O22" s="12">
        <f ca="1">IF('Input MC'!B21="Yes",'Input MC'!S21,(M22-N22)*IF(J22&gt;0,1-J22/J21,1))</f>
        <v>74640349.77743189</v>
      </c>
      <c r="P22" s="12">
        <f ca="1">IF('Input MC'!B21="Yes",'Input MC'!G21,MAX(M22-N22-O22,0))</f>
        <v>362327319.34573716</v>
      </c>
      <c r="Q22" s="12"/>
      <c r="R22" s="68">
        <f ca="1">SUM($N$6:N22)/$M$6</f>
        <v>0</v>
      </c>
      <c r="S22" s="69" t="str">
        <f ca="1">IF(SUM($N$6:N22)/$M$6&gt;2%,"Yes", "No")</f>
        <v>No</v>
      </c>
      <c r="T22" s="60">
        <f t="shared" ca="1" si="6"/>
        <v>9.1626747926952759E-2</v>
      </c>
      <c r="U22" s="60" t="str">
        <f t="shared" ca="1" si="7"/>
        <v>No</v>
      </c>
      <c r="V22" s="60">
        <f>'Input MC'!T20</f>
        <v>0</v>
      </c>
      <c r="W22" s="60" t="str">
        <f t="shared" si="8"/>
        <v>No</v>
      </c>
      <c r="X22" s="60" t="str">
        <f t="shared" ca="1" si="9"/>
        <v>No</v>
      </c>
      <c r="Y22" s="12"/>
      <c r="Z22" s="12">
        <f t="shared" ca="1" si="15"/>
        <v>10000000</v>
      </c>
      <c r="AA22" s="12">
        <f t="shared" ca="1" si="10"/>
        <v>0</v>
      </c>
      <c r="AB22" s="12">
        <f t="shared" ca="1" si="20"/>
        <v>0</v>
      </c>
      <c r="AC22" s="12">
        <f ca="1">IF('Input MC'!B21="Yes",'Input MC'!J21,MAX(0,Z22-AA22-AB22))</f>
        <v>10000000</v>
      </c>
      <c r="AD22" s="12"/>
      <c r="AE22" s="12">
        <f t="shared" ca="1" si="16"/>
        <v>30037926.47097671</v>
      </c>
      <c r="AF22" s="12">
        <f t="shared" ca="1" si="1"/>
        <v>0</v>
      </c>
      <c r="AG22" s="12">
        <f t="shared" ca="1" si="2"/>
        <v>5251079.8838394284</v>
      </c>
      <c r="AH22" s="12">
        <f ca="1">IF('Input MC'!B21="Yes",'Input MC'!I21,AE22-AF22-AG22)</f>
        <v>24786846.587137282</v>
      </c>
      <c r="AI22" s="30"/>
      <c r="AJ22" s="12">
        <f t="shared" ca="1" si="17"/>
        <v>396929742.65219235</v>
      </c>
      <c r="AK22" s="12">
        <f t="shared" ca="1" si="3"/>
        <v>0</v>
      </c>
      <c r="AL22" s="12">
        <f t="shared" ca="1" si="11"/>
        <v>69389269.893592462</v>
      </c>
      <c r="AM22" s="12">
        <f ca="1">IF('Input MC'!B21="Yes",'Input MC'!H21,MAX(0,AJ22-AK22-AL22))</f>
        <v>327540472.75859988</v>
      </c>
      <c r="AN22" s="26"/>
      <c r="AO22" s="12"/>
      <c r="AP22" s="12"/>
      <c r="AQ22" s="26"/>
    </row>
    <row r="23" spans="2:43" x14ac:dyDescent="0.25">
      <c r="B23" s="23">
        <f t="shared" si="18"/>
        <v>17</v>
      </c>
      <c r="C23" s="18">
        <f t="shared" si="19"/>
        <v>47087</v>
      </c>
      <c r="D23" s="66">
        <f t="shared" si="12"/>
        <v>91</v>
      </c>
      <c r="E23" s="67">
        <f t="shared" si="13"/>
        <v>47122</v>
      </c>
      <c r="F23" s="67">
        <f ca="1">VLOOKUP(E23,Calendar!$O$10:$Q$3985,IF(CashFlows!P23=0,2,3),FALSE)</f>
        <v>47139</v>
      </c>
      <c r="G23" s="9"/>
      <c r="H23">
        <f t="shared" si="4"/>
        <v>5</v>
      </c>
      <c r="I23" s="115">
        <f>SUM($D$6:D23)/90</f>
        <v>18.611111111111111</v>
      </c>
      <c r="J23" s="11">
        <f ca="1">OFFSET(Vectors!$I$5,$I23,0)</f>
        <v>0.14626062156843636</v>
      </c>
      <c r="K23" s="26">
        <f t="shared" ca="1" si="5"/>
        <v>0.19812847989901131</v>
      </c>
      <c r="L23" s="9"/>
      <c r="M23" s="12">
        <f t="shared" ca="1" si="14"/>
        <v>362327319.34573716</v>
      </c>
      <c r="N23" s="12">
        <f ca="1">IF('Input MC'!B22="Yes",'Input MC'!R22,IF(J23&gt;0,$M23*'Input Simulations'!$C$5/4,0))</f>
        <v>0</v>
      </c>
      <c r="O23" s="12">
        <f ca="1">IF('Input MC'!B22="Yes",'Input MC'!S22,(M23-N23)*IF(J23&gt;0,1-J23/J22,1))</f>
        <v>69806076.208864421</v>
      </c>
      <c r="P23" s="12">
        <f ca="1">IF('Input MC'!B22="Yes",'Input MC'!G22,MAX(M23-N23-O23,0))</f>
        <v>292521243.13687277</v>
      </c>
      <c r="Q23" s="12"/>
      <c r="R23" s="68">
        <f ca="1">SUM($N$6:N23)/$M$6</f>
        <v>0</v>
      </c>
      <c r="S23" s="69" t="str">
        <f ca="1">IF(SUM($N$6:N23)/$M$6&gt;2%,"Yes", "No")</f>
        <v>No</v>
      </c>
      <c r="T23" s="60">
        <f t="shared" ca="1" si="6"/>
        <v>9.6009449825513293E-2</v>
      </c>
      <c r="U23" s="60" t="str">
        <f t="shared" ca="1" si="7"/>
        <v>No</v>
      </c>
      <c r="V23" s="60">
        <f>'Input MC'!T21</f>
        <v>0</v>
      </c>
      <c r="W23" s="60" t="str">
        <f t="shared" si="8"/>
        <v>No</v>
      </c>
      <c r="X23" s="60" t="str">
        <f t="shared" ca="1" si="9"/>
        <v>No</v>
      </c>
      <c r="Y23" s="12"/>
      <c r="Z23" s="12">
        <f t="shared" ca="1" si="15"/>
        <v>10000000</v>
      </c>
      <c r="AA23" s="12">
        <f t="shared" ca="1" si="10"/>
        <v>0</v>
      </c>
      <c r="AB23" s="12">
        <f t="shared" ca="1" si="20"/>
        <v>0</v>
      </c>
      <c r="AC23" s="12">
        <f ca="1">IF('Input MC'!B22="Yes",'Input MC'!J22,MAX(0,Z23-AA23-AB23))</f>
        <v>10000000</v>
      </c>
      <c r="AD23" s="12"/>
      <c r="AE23" s="12">
        <f t="shared" ca="1" si="16"/>
        <v>24786846.587137282</v>
      </c>
      <c r="AF23" s="12">
        <f t="shared" ca="1" si="1"/>
        <v>0</v>
      </c>
      <c r="AG23" s="12">
        <f t="shared" ca="1" si="2"/>
        <v>4910980.2357995063</v>
      </c>
      <c r="AH23" s="12">
        <f ca="1">IF('Input MC'!B22="Yes",'Input MC'!I22,AE23-AF23-AG23)</f>
        <v>19875866.351337776</v>
      </c>
      <c r="AI23" s="30"/>
      <c r="AJ23" s="12">
        <f t="shared" ca="1" si="17"/>
        <v>327540472.75859988</v>
      </c>
      <c r="AK23" s="12">
        <f t="shared" ca="1" si="3"/>
        <v>0</v>
      </c>
      <c r="AL23" s="12">
        <f t="shared" ca="1" si="11"/>
        <v>64895095.973064914</v>
      </c>
      <c r="AM23" s="12">
        <f ca="1">IF('Input MC'!B22="Yes",'Input MC'!H22,MAX(0,AJ23-AK23-AL23))</f>
        <v>262645376.78553498</v>
      </c>
      <c r="AN23" s="26"/>
      <c r="AO23" s="12"/>
      <c r="AP23" s="12"/>
      <c r="AQ23" s="26"/>
    </row>
    <row r="24" spans="2:43" x14ac:dyDescent="0.25">
      <c r="B24" s="23">
        <f t="shared" si="18"/>
        <v>18</v>
      </c>
      <c r="C24" s="18">
        <f t="shared" si="19"/>
        <v>47177</v>
      </c>
      <c r="D24" s="66">
        <f t="shared" si="12"/>
        <v>90</v>
      </c>
      <c r="E24" s="67">
        <f t="shared" si="13"/>
        <v>47212</v>
      </c>
      <c r="F24" s="67">
        <f ca="1">VLOOKUP(E24,Calendar!$O$10:$Q$3985,IF(CashFlows!P24=0,2,3),FALSE)</f>
        <v>47227</v>
      </c>
      <c r="G24" s="9"/>
      <c r="H24">
        <f t="shared" si="4"/>
        <v>5</v>
      </c>
      <c r="I24" s="115">
        <f>SUM($D$6:D24)/90</f>
        <v>19.611111111111111</v>
      </c>
      <c r="J24" s="11">
        <f ca="1">OFFSET(Vectors!$I$5,$I24,0)</f>
        <v>0.12027910624656599</v>
      </c>
      <c r="K24" s="26">
        <f t="shared" ca="1" si="5"/>
        <v>0.18392610080144051</v>
      </c>
      <c r="L24" s="9"/>
      <c r="M24" s="12">
        <f t="shared" ca="1" si="14"/>
        <v>292521243.13687277</v>
      </c>
      <c r="N24" s="12">
        <f ca="1">IF('Input MC'!B23="Yes",'Input MC'!R23,IF(J24&gt;0,$M24*'Input Simulations'!$C$5/4,0))</f>
        <v>0</v>
      </c>
      <c r="O24" s="12">
        <f ca="1">IF('Input MC'!B23="Yes",'Input MC'!S23,(M24-N24)*IF(J24&gt;0,1-J24/J23,1))</f>
        <v>51963030.643740743</v>
      </c>
      <c r="P24" s="12">
        <f ca="1">IF('Input MC'!B23="Yes",'Input MC'!G23,MAX(M24-N24-O24,0))</f>
        <v>240558212.49313203</v>
      </c>
      <c r="Q24" s="12"/>
      <c r="R24" s="68">
        <f ca="1">SUM($N$6:N24)/$M$6</f>
        <v>0</v>
      </c>
      <c r="S24" s="69" t="str">
        <f ca="1">IF(SUM($N$6:N24)/$M$6&gt;2%,"Yes", "No")</f>
        <v>No</v>
      </c>
      <c r="T24" s="60">
        <f t="shared" ca="1" si="6"/>
        <v>0.10213229655036932</v>
      </c>
      <c r="U24" s="60" t="str">
        <f t="shared" ca="1" si="7"/>
        <v>No</v>
      </c>
      <c r="V24" s="60">
        <f>'Input MC'!T22</f>
        <v>0</v>
      </c>
      <c r="W24" s="60" t="str">
        <f t="shared" si="8"/>
        <v>No</v>
      </c>
      <c r="X24" s="60" t="str">
        <f t="shared" ca="1" si="9"/>
        <v>No</v>
      </c>
      <c r="Y24" s="12"/>
      <c r="Z24" s="12">
        <f t="shared" ca="1" si="15"/>
        <v>10000000</v>
      </c>
      <c r="AA24" s="12">
        <f t="shared" ca="1" si="10"/>
        <v>0</v>
      </c>
      <c r="AB24" s="12">
        <f t="shared" ca="1" si="20"/>
        <v>0</v>
      </c>
      <c r="AC24" s="12">
        <f ca="1">IF('Input MC'!B23="Yes",'Input MC'!J23,MAX(0,Z24-AA24-AB24))</f>
        <v>10000000</v>
      </c>
      <c r="AD24" s="12"/>
      <c r="AE24" s="12">
        <f t="shared" ca="1" si="16"/>
        <v>19875866.351337776</v>
      </c>
      <c r="AF24" s="12">
        <f t="shared" ca="1" si="1"/>
        <v>0</v>
      </c>
      <c r="AG24" s="12">
        <f t="shared" ca="1" si="2"/>
        <v>3655690.5980521115</v>
      </c>
      <c r="AH24" s="12">
        <f ca="1">IF('Input MC'!B23="Yes",'Input MC'!I23,AE24-AF24-AG24)</f>
        <v>16220175.753285665</v>
      </c>
      <c r="AI24" s="30"/>
      <c r="AJ24" s="12">
        <f t="shared" ca="1" si="17"/>
        <v>262645376.78553498</v>
      </c>
      <c r="AK24" s="12">
        <f t="shared" ca="1" si="3"/>
        <v>0</v>
      </c>
      <c r="AL24" s="12">
        <f ca="1">IF(X24="No",$K24*MAX(0,AJ24-MAX(0,N24-AE24)),MIN(O24,AJ24-MAX(0,N24-Z24-AE24)))</f>
        <v>48307340.045688629</v>
      </c>
      <c r="AM24" s="12">
        <f ca="1">IF('Input MC'!B23="Yes",'Input MC'!H23,MAX(0,AJ24-AK24-AL24))</f>
        <v>214338036.73984635</v>
      </c>
      <c r="AN24" s="26"/>
      <c r="AO24" s="12"/>
      <c r="AP24" s="12"/>
      <c r="AQ24" s="26"/>
    </row>
    <row r="25" spans="2:43" s="138" customFormat="1" x14ac:dyDescent="0.25">
      <c r="B25" s="133">
        <f t="shared" si="18"/>
        <v>19</v>
      </c>
      <c r="C25" s="134">
        <f t="shared" si="19"/>
        <v>47269</v>
      </c>
      <c r="D25" s="135">
        <f t="shared" si="12"/>
        <v>92</v>
      </c>
      <c r="E25" s="136">
        <f t="shared" si="13"/>
        <v>47304</v>
      </c>
      <c r="F25" s="136">
        <f ca="1">VLOOKUP(E25,Calendar!$O$10:$Q$3985,IF(CashFlows!P25=0,2,3),FALSE)</f>
        <v>47350</v>
      </c>
      <c r="G25" s="137"/>
      <c r="H25" s="138">
        <f t="shared" si="4"/>
        <v>6</v>
      </c>
      <c r="I25" s="139">
        <f>SUM($D$6:D25)/90</f>
        <v>20.633333333333333</v>
      </c>
      <c r="J25" s="140">
        <f ca="1">OFFSET(Vectors!$I$5,$I25,0)</f>
        <v>0</v>
      </c>
      <c r="K25" s="141">
        <f t="shared" ca="1" si="5"/>
        <v>0</v>
      </c>
      <c r="L25" s="137"/>
      <c r="M25" s="149">
        <f t="shared" ca="1" si="14"/>
        <v>240558212.49313203</v>
      </c>
      <c r="N25" s="142">
        <f ca="1">IF('Input MC'!B24="Yes",'Input MC'!R24,IF(J25&gt;0,$M25*'Input Simulations'!$C$5/4,0))</f>
        <v>0</v>
      </c>
      <c r="O25" s="142">
        <f ca="1">IF('Input MC'!B24="Yes",'Input MC'!S24,(M25-N25)*IF(J25&gt;0,1-J25/J24,1))</f>
        <v>240558212.49313203</v>
      </c>
      <c r="P25" s="142">
        <f ca="1">IF('Input MC'!B24="Yes",'Input MC'!G24,MAX(M25-N25-O25,0))</f>
        <v>0</v>
      </c>
      <c r="Q25" s="142"/>
      <c r="R25" s="143">
        <f ca="1">SUM($N$6:N25)/$M$6</f>
        <v>0</v>
      </c>
      <c r="S25" s="144" t="str">
        <f ca="1">IF(SUM($N$6:N25)/$M$6&gt;2%,"Yes", "No")</f>
        <v>No</v>
      </c>
      <c r="T25" s="145">
        <f t="shared" ca="1" si="6"/>
        <v>0.10899721727036966</v>
      </c>
      <c r="U25" s="145" t="str">
        <f t="shared" ca="1" si="7"/>
        <v>No</v>
      </c>
      <c r="V25" s="145">
        <f>'Input MC'!T23</f>
        <v>0</v>
      </c>
      <c r="W25" s="145" t="str">
        <f t="shared" si="8"/>
        <v>No</v>
      </c>
      <c r="X25" s="145" t="str">
        <f t="shared" ca="1" si="9"/>
        <v>Yes</v>
      </c>
      <c r="Y25" s="142"/>
      <c r="Z25" s="142">
        <f t="shared" ca="1" si="15"/>
        <v>10000000</v>
      </c>
      <c r="AA25" s="142">
        <f t="shared" ca="1" si="10"/>
        <v>0</v>
      </c>
      <c r="AB25" s="142">
        <f t="shared" ca="1" si="20"/>
        <v>10000000</v>
      </c>
      <c r="AC25" s="142">
        <f ca="1">IF('Input MC'!B24="Yes",'Input MC'!J24,MAX(0,Z25-AA25-AB25))</f>
        <v>0</v>
      </c>
      <c r="AD25" s="142"/>
      <c r="AE25" s="142">
        <f t="shared" ca="1" si="16"/>
        <v>16220175.753285665</v>
      </c>
      <c r="AF25" s="142">
        <f t="shared" ca="1" si="1"/>
        <v>0</v>
      </c>
      <c r="AG25" s="142">
        <f t="shared" ca="1" si="2"/>
        <v>16220175.753285665</v>
      </c>
      <c r="AH25" s="142">
        <f ca="1">IF('Input MC'!B24="Yes",'Input MC'!I24,AE25-AF25-AG25)</f>
        <v>0</v>
      </c>
      <c r="AI25" s="146"/>
      <c r="AJ25" s="142">
        <f t="shared" ca="1" si="17"/>
        <v>214338036.73984635</v>
      </c>
      <c r="AK25" s="142">
        <f t="shared" ca="1" si="3"/>
        <v>0</v>
      </c>
      <c r="AL25" s="142">
        <f t="shared" ca="1" si="11"/>
        <v>214338036.73984635</v>
      </c>
      <c r="AM25" s="142">
        <f ca="1">IF('Input MC'!B24="Yes",'Input MC'!H24,MAX(0,AJ25-AK25-AL25))</f>
        <v>0</v>
      </c>
      <c r="AN25" s="129"/>
      <c r="AO25" s="142"/>
      <c r="AP25" s="142"/>
      <c r="AQ25" s="141"/>
    </row>
    <row r="26" spans="2:43" x14ac:dyDescent="0.25">
      <c r="B26" s="23">
        <f t="shared" si="18"/>
        <v>20</v>
      </c>
      <c r="C26" s="18">
        <f t="shared" si="19"/>
        <v>47361</v>
      </c>
      <c r="D26" s="66">
        <f t="shared" si="12"/>
        <v>92</v>
      </c>
      <c r="E26" s="67">
        <f t="shared" si="13"/>
        <v>47396</v>
      </c>
      <c r="F26" s="67">
        <f ca="1">VLOOKUP(E26,Calendar!$O$10:$Q$3985,IF(CashFlows!P26=0,2,3),FALSE)</f>
        <v>47443</v>
      </c>
      <c r="G26" s="9"/>
      <c r="H26">
        <f t="shared" si="4"/>
        <v>6</v>
      </c>
      <c r="I26" s="115">
        <f>SUM($D$6:D26)/90</f>
        <v>21.655555555555555</v>
      </c>
      <c r="J26" s="9">
        <f ca="1">OFFSET(Vectors!$I$5,$I26,0)</f>
        <v>0</v>
      </c>
      <c r="K26" s="26">
        <f t="shared" ca="1" si="5"/>
        <v>0</v>
      </c>
      <c r="L26" s="9"/>
      <c r="M26" s="63">
        <f t="shared" ca="1" si="14"/>
        <v>0</v>
      </c>
      <c r="N26" s="12">
        <f ca="1">IF('Input MC'!B25="Yes",'Input MC'!R25,IF(J26&gt;0,$M26*'Input Simulations'!$C$5/4,0))</f>
        <v>0</v>
      </c>
      <c r="O26" s="12">
        <f ca="1">IF('Input MC'!B25="Yes",'Input MC'!S25,(M26-N26)*IF(J26&gt;0,1-J26/J25,1))</f>
        <v>0</v>
      </c>
      <c r="P26" s="12">
        <f ca="1">IF('Input MC'!B25="Yes",'Input MC'!G25,MAX(M26-N26-O26,0))</f>
        <v>0</v>
      </c>
      <c r="Q26" s="12"/>
      <c r="R26" s="68">
        <f ca="1">SUM($N$6:N26)/$M$6</f>
        <v>0</v>
      </c>
      <c r="S26" s="69" t="str">
        <f ca="1">IF(SUM($N$6:N26)/$M$6&gt;2%,"Yes", "No")</f>
        <v>No</v>
      </c>
      <c r="T26" s="60">
        <f t="shared" ca="1" si="6"/>
        <v>0</v>
      </c>
      <c r="U26" s="60" t="str">
        <f t="shared" ca="1" si="7"/>
        <v>Yes</v>
      </c>
      <c r="V26" s="60">
        <f>'Input MC'!T24</f>
        <v>0</v>
      </c>
      <c r="W26" s="60" t="str">
        <f t="shared" si="8"/>
        <v>No</v>
      </c>
      <c r="X26" s="60" t="str">
        <f t="shared" ca="1" si="9"/>
        <v>Yes</v>
      </c>
      <c r="Y26" s="12"/>
      <c r="Z26" s="12">
        <f t="shared" ca="1" si="15"/>
        <v>0</v>
      </c>
      <c r="AA26" s="12">
        <f t="shared" ca="1" si="10"/>
        <v>0</v>
      </c>
      <c r="AB26" s="12">
        <f t="shared" ca="1" si="20"/>
        <v>0</v>
      </c>
      <c r="AC26" s="12">
        <f ca="1">IF('Input MC'!B25="Yes",'Input MC'!J25,MAX(0,Z26-AA26-AB26))</f>
        <v>0</v>
      </c>
      <c r="AD26" s="12"/>
      <c r="AE26" s="12">
        <f t="shared" ca="1" si="16"/>
        <v>0</v>
      </c>
      <c r="AF26" s="12">
        <f t="shared" ca="1" si="1"/>
        <v>0</v>
      </c>
      <c r="AG26" s="12">
        <f t="shared" ca="1" si="2"/>
        <v>0</v>
      </c>
      <c r="AH26" s="12">
        <f ca="1">IF('Input MC'!B25="Yes",'Input MC'!I25,AE26-AF26-AG26)</f>
        <v>0</v>
      </c>
      <c r="AI26" s="30"/>
      <c r="AJ26" s="12">
        <f t="shared" ca="1" si="17"/>
        <v>0</v>
      </c>
      <c r="AK26" s="12">
        <f t="shared" ca="1" si="3"/>
        <v>0</v>
      </c>
      <c r="AL26" s="12">
        <f t="shared" ca="1" si="11"/>
        <v>0</v>
      </c>
      <c r="AM26" s="12">
        <f ca="1">IF('Input MC'!B25="Yes",'Input MC'!H25,MAX(0,AJ26-AK26-AL26))</f>
        <v>0</v>
      </c>
      <c r="AN26" s="10"/>
    </row>
    <row r="27" spans="2:43" x14ac:dyDescent="0.25">
      <c r="B27" s="23">
        <f t="shared" si="18"/>
        <v>21</v>
      </c>
      <c r="C27" s="18">
        <f t="shared" si="19"/>
        <v>47452</v>
      </c>
      <c r="D27" s="66">
        <f t="shared" si="12"/>
        <v>91</v>
      </c>
      <c r="E27" s="67">
        <f t="shared" si="13"/>
        <v>47487</v>
      </c>
      <c r="F27" s="67">
        <f ca="1">VLOOKUP(E27,Calendar!$O$10:$Q$3985,IF(CashFlows!P27=0,2,3),FALSE)</f>
        <v>47529</v>
      </c>
      <c r="G27" s="9"/>
      <c r="H27">
        <f t="shared" si="4"/>
        <v>6</v>
      </c>
      <c r="I27" s="115">
        <f>SUM($D$6:D27)/90</f>
        <v>22.666666666666668</v>
      </c>
      <c r="J27" s="9">
        <f ca="1">OFFSET(Vectors!$I$5,$I27,0)</f>
        <v>0</v>
      </c>
      <c r="K27" s="26">
        <f t="shared" ca="1" si="5"/>
        <v>0</v>
      </c>
      <c r="L27" s="9"/>
      <c r="M27" s="63">
        <f t="shared" ca="1" si="14"/>
        <v>0</v>
      </c>
      <c r="N27" s="12">
        <f ca="1">IF('Input MC'!B26="Yes",'Input MC'!R26,IF(J27&gt;0,$M27*'Input Simulations'!$C$5/4,0))</f>
        <v>0</v>
      </c>
      <c r="O27" s="12">
        <f ca="1">IF('Input MC'!B26="Yes",'Input MC'!S26,(M27-N27)*IF(J27&gt;0,1-J27/J26,1))</f>
        <v>0</v>
      </c>
      <c r="P27" s="12">
        <f ca="1">IF('Input MC'!B26="Yes",'Input MC'!G26,MAX(M27-N27-O27,0))</f>
        <v>0</v>
      </c>
      <c r="Q27" s="12"/>
      <c r="R27" s="68">
        <f ca="1">SUM($N$6:N27)/$M$6</f>
        <v>0</v>
      </c>
      <c r="S27" s="69" t="str">
        <f ca="1">IF(SUM($N$6:N27)/$M$6&gt;2%,"Yes", "No")</f>
        <v>No</v>
      </c>
      <c r="T27" s="60">
        <f t="shared" ca="1" si="6"/>
        <v>0</v>
      </c>
      <c r="U27" s="60" t="str">
        <f t="shared" ca="1" si="7"/>
        <v>Yes</v>
      </c>
      <c r="V27" s="60">
        <f>'Input MC'!T25</f>
        <v>0</v>
      </c>
      <c r="W27" s="60" t="str">
        <f t="shared" si="8"/>
        <v>No</v>
      </c>
      <c r="X27" s="60" t="str">
        <f t="shared" ca="1" si="9"/>
        <v>Yes</v>
      </c>
      <c r="Y27" s="12"/>
      <c r="Z27" s="12">
        <f t="shared" ca="1" si="15"/>
        <v>0</v>
      </c>
      <c r="AA27" s="12">
        <f t="shared" ca="1" si="10"/>
        <v>0</v>
      </c>
      <c r="AB27" s="12">
        <f t="shared" ca="1" si="20"/>
        <v>0</v>
      </c>
      <c r="AC27" s="12">
        <f ca="1">IF('Input MC'!B26="Yes",'Input MC'!J26,MAX(0,Z27-AA27-AB27))</f>
        <v>0</v>
      </c>
      <c r="AD27" s="12"/>
      <c r="AE27" s="12">
        <f t="shared" ca="1" si="16"/>
        <v>0</v>
      </c>
      <c r="AF27" s="12">
        <f t="shared" ca="1" si="1"/>
        <v>0</v>
      </c>
      <c r="AG27" s="12">
        <f t="shared" ca="1" si="2"/>
        <v>0</v>
      </c>
      <c r="AH27" s="12">
        <f ca="1">IF('Input MC'!B26="Yes",'Input MC'!I26,AE27-AF27-AG27)</f>
        <v>0</v>
      </c>
      <c r="AI27" s="30"/>
      <c r="AJ27" s="12">
        <f t="shared" ca="1" si="17"/>
        <v>0</v>
      </c>
      <c r="AK27" s="12">
        <f t="shared" ca="1" si="3"/>
        <v>0</v>
      </c>
      <c r="AL27" s="12">
        <f t="shared" ca="1" si="11"/>
        <v>0</v>
      </c>
      <c r="AM27" s="12">
        <f ca="1">IF('Input MC'!B26="Yes",'Input MC'!H26,MAX(0,AJ27-AK27-AL27))</f>
        <v>0</v>
      </c>
      <c r="AN27" s="10"/>
    </row>
    <row r="28" spans="2:43" x14ac:dyDescent="0.25">
      <c r="B28" s="23">
        <f t="shared" si="18"/>
        <v>22</v>
      </c>
      <c r="C28" s="18">
        <f t="shared" si="19"/>
        <v>47542</v>
      </c>
      <c r="D28" s="66">
        <f t="shared" si="12"/>
        <v>90</v>
      </c>
      <c r="E28" s="67">
        <f t="shared" si="13"/>
        <v>47577</v>
      </c>
      <c r="F28" s="67">
        <f ca="1">VLOOKUP(E28,Calendar!$O$10:$Q$3985,IF(CashFlows!P28=0,2,3),FALSE)</f>
        <v>47631</v>
      </c>
      <c r="G28" s="9"/>
      <c r="H28">
        <f t="shared" si="4"/>
        <v>6</v>
      </c>
      <c r="I28" s="115">
        <f>SUM($D$6:D28)/90</f>
        <v>23.666666666666668</v>
      </c>
      <c r="J28" s="9">
        <f ca="1">OFFSET(Vectors!$I$5,$I28,0)</f>
        <v>0</v>
      </c>
      <c r="K28" s="26">
        <f t="shared" ca="1" si="5"/>
        <v>0</v>
      </c>
      <c r="L28" s="9"/>
      <c r="M28" s="63">
        <f t="shared" ca="1" si="14"/>
        <v>0</v>
      </c>
      <c r="N28" s="12">
        <f ca="1">IF('Input MC'!B27="Yes",'Input MC'!R27,IF(J28&gt;0,$M28*'Input Simulations'!$C$5/4,0))</f>
        <v>0</v>
      </c>
      <c r="O28" s="12">
        <f ca="1">IF('Input MC'!B27="Yes",'Input MC'!S27,(M28-N28)*IF(J28&gt;0,1-J28/J27,1))</f>
        <v>0</v>
      </c>
      <c r="P28" s="12">
        <f ca="1">IF('Input MC'!B27="Yes",'Input MC'!G27,MAX(M28-N28-O28,0))</f>
        <v>0</v>
      </c>
      <c r="Q28" s="12"/>
      <c r="R28" s="68">
        <f ca="1">SUM($N$6:N28)/$M$6</f>
        <v>0</v>
      </c>
      <c r="S28" s="69" t="str">
        <f ca="1">IF(SUM($N$6:N28)/$M$6&gt;2%,"Yes", "No")</f>
        <v>No</v>
      </c>
      <c r="T28" s="60">
        <f t="shared" ca="1" si="6"/>
        <v>0</v>
      </c>
      <c r="U28" s="60" t="str">
        <f t="shared" ca="1" si="7"/>
        <v>Yes</v>
      </c>
      <c r="V28" s="60">
        <f>'Input MC'!T26</f>
        <v>0</v>
      </c>
      <c r="W28" s="60" t="str">
        <f t="shared" si="8"/>
        <v>No</v>
      </c>
      <c r="X28" s="60" t="str">
        <f t="shared" ca="1" si="9"/>
        <v>Yes</v>
      </c>
      <c r="Y28" s="12"/>
      <c r="Z28" s="12">
        <f t="shared" ca="1" si="15"/>
        <v>0</v>
      </c>
      <c r="AA28" s="12">
        <f t="shared" ca="1" si="10"/>
        <v>0</v>
      </c>
      <c r="AB28" s="12">
        <f t="shared" ca="1" si="20"/>
        <v>0</v>
      </c>
      <c r="AC28" s="12">
        <f ca="1">IF('Input MC'!B27="Yes",'Input MC'!J27,MAX(0,Z28-AA28-AB28))</f>
        <v>0</v>
      </c>
      <c r="AD28" s="12"/>
      <c r="AE28" s="12">
        <f t="shared" ca="1" si="16"/>
        <v>0</v>
      </c>
      <c r="AF28" s="12">
        <f t="shared" ca="1" si="1"/>
        <v>0</v>
      </c>
      <c r="AG28" s="12">
        <f t="shared" ca="1" si="2"/>
        <v>0</v>
      </c>
      <c r="AH28" s="12">
        <f ca="1">IF('Input MC'!B27="Yes",'Input MC'!I27,AE28-AF28-AG28)</f>
        <v>0</v>
      </c>
      <c r="AI28" s="30"/>
      <c r="AJ28" s="12">
        <f t="shared" ca="1" si="17"/>
        <v>0</v>
      </c>
      <c r="AK28" s="12">
        <f t="shared" ca="1" si="3"/>
        <v>0</v>
      </c>
      <c r="AL28" s="12">
        <f t="shared" ca="1" si="11"/>
        <v>0</v>
      </c>
      <c r="AM28" s="12">
        <f ca="1">IF('Input MC'!B27="Yes",'Input MC'!H27,MAX(0,AJ28-AK28-AL28))</f>
        <v>0</v>
      </c>
      <c r="AN28" s="10"/>
      <c r="AO28" s="12"/>
    </row>
    <row r="29" spans="2:43" x14ac:dyDescent="0.25">
      <c r="B29" s="23">
        <f t="shared" si="18"/>
        <v>23</v>
      </c>
      <c r="C29" s="18">
        <f t="shared" si="19"/>
        <v>47634</v>
      </c>
      <c r="D29" s="66">
        <f t="shared" si="12"/>
        <v>92</v>
      </c>
      <c r="E29" s="67">
        <f t="shared" si="13"/>
        <v>47669</v>
      </c>
      <c r="F29" s="67">
        <f ca="1">VLOOKUP(E29,Calendar!$O$10:$Q$3985,IF(CashFlows!P29=0,2,3),FALSE)</f>
        <v>47715</v>
      </c>
      <c r="G29" s="9"/>
      <c r="H29">
        <f t="shared" si="4"/>
        <v>7</v>
      </c>
      <c r="I29" s="115">
        <f>SUM($D$6:D29)/90</f>
        <v>24.68888888888889</v>
      </c>
      <c r="J29" s="9">
        <f ca="1">OFFSET(Vectors!$I$5,$I29,0)</f>
        <v>0</v>
      </c>
      <c r="K29" s="26">
        <f t="shared" ca="1" si="5"/>
        <v>0</v>
      </c>
      <c r="L29" s="9"/>
      <c r="M29" s="63">
        <f t="shared" ca="1" si="14"/>
        <v>0</v>
      </c>
      <c r="N29" s="12">
        <f ca="1">IF('Input MC'!B28="Yes",'Input MC'!R28,IF(J29&gt;0,$M29*'Input Simulations'!$C$5/4,0))</f>
        <v>0</v>
      </c>
      <c r="O29" s="12">
        <f ca="1">IF('Input MC'!B28="Yes",'Input MC'!S28,(M29-N29)*IF(J29&gt;0,1-J29/J28,1))</f>
        <v>0</v>
      </c>
      <c r="P29" s="12">
        <f ca="1">IF('Input MC'!B28="Yes",'Input MC'!G28,MAX(M29-N29-O29,0))</f>
        <v>0</v>
      </c>
      <c r="Q29" s="12"/>
      <c r="R29" s="68">
        <f ca="1">SUM($N$6:N29)/$M$6</f>
        <v>0</v>
      </c>
      <c r="S29" s="69" t="str">
        <f ca="1">IF(SUM($N$6:N29)/$M$6&gt;2%,"Yes", "No")</f>
        <v>No</v>
      </c>
      <c r="T29" s="60">
        <f t="shared" ca="1" si="6"/>
        <v>0</v>
      </c>
      <c r="U29" s="60" t="str">
        <f t="shared" ca="1" si="7"/>
        <v>Yes</v>
      </c>
      <c r="V29" s="60">
        <f>'Input MC'!T27</f>
        <v>0</v>
      </c>
      <c r="W29" s="60" t="str">
        <f t="shared" si="8"/>
        <v>No</v>
      </c>
      <c r="X29" s="60" t="str">
        <f t="shared" ca="1" si="9"/>
        <v>Yes</v>
      </c>
      <c r="Y29" s="12"/>
      <c r="Z29" s="12">
        <f t="shared" ca="1" si="15"/>
        <v>0</v>
      </c>
      <c r="AA29" s="12">
        <f t="shared" ca="1" si="10"/>
        <v>0</v>
      </c>
      <c r="AB29" s="12">
        <f t="shared" ca="1" si="20"/>
        <v>0</v>
      </c>
      <c r="AC29" s="12">
        <f ca="1">IF('Input MC'!B28="Yes",'Input MC'!J28,MAX(0,Z29-AA29-AB29))</f>
        <v>0</v>
      </c>
      <c r="AD29" s="12"/>
      <c r="AE29" s="12">
        <f t="shared" ca="1" si="16"/>
        <v>0</v>
      </c>
      <c r="AF29" s="12">
        <f t="shared" ca="1" si="1"/>
        <v>0</v>
      </c>
      <c r="AG29" s="12">
        <f t="shared" ca="1" si="2"/>
        <v>0</v>
      </c>
      <c r="AH29" s="12">
        <f ca="1">IF('Input MC'!B28="Yes",'Input MC'!I28,AE29-AF29-AG29)</f>
        <v>0</v>
      </c>
      <c r="AI29" s="30"/>
      <c r="AJ29" s="12">
        <f t="shared" ca="1" si="17"/>
        <v>0</v>
      </c>
      <c r="AK29" s="12">
        <f t="shared" ca="1" si="3"/>
        <v>0</v>
      </c>
      <c r="AL29" s="12">
        <f t="shared" ca="1" si="11"/>
        <v>0</v>
      </c>
      <c r="AM29" s="12">
        <f ca="1">IF('Input MC'!B28="Yes",'Input MC'!H28,MAX(0,AJ29-AK29-AL29))</f>
        <v>0</v>
      </c>
      <c r="AN29" s="10"/>
      <c r="AO29" s="12"/>
    </row>
    <row r="30" spans="2:43" x14ac:dyDescent="0.25">
      <c r="B30" s="23">
        <f t="shared" si="18"/>
        <v>24</v>
      </c>
      <c r="C30" s="18">
        <f t="shared" si="19"/>
        <v>47726</v>
      </c>
      <c r="D30" s="66">
        <f t="shared" si="12"/>
        <v>92</v>
      </c>
      <c r="E30" s="67">
        <f t="shared" si="13"/>
        <v>47761</v>
      </c>
      <c r="F30" s="67">
        <f ca="1">VLOOKUP(E30,Calendar!$O$10:$Q$3985,IF(CashFlows!P30=0,2,3),FALSE)</f>
        <v>47806</v>
      </c>
      <c r="G30" s="9"/>
      <c r="H30">
        <f t="shared" si="4"/>
        <v>7</v>
      </c>
      <c r="I30" s="115">
        <f>SUM($D$6:D30)/90</f>
        <v>25.711111111111112</v>
      </c>
      <c r="J30" s="9">
        <f ca="1">OFFSET(Vectors!$I$5,$I30,0)</f>
        <v>0</v>
      </c>
      <c r="K30" s="26">
        <f t="shared" ca="1" si="5"/>
        <v>0</v>
      </c>
      <c r="L30" s="9"/>
      <c r="M30" s="63">
        <f t="shared" ca="1" si="14"/>
        <v>0</v>
      </c>
      <c r="N30" s="12">
        <f ca="1">IF('Input MC'!B29="Yes",'Input MC'!R29,IF(J30&gt;0,$M30*'Input Simulations'!$C$5/4,0))</f>
        <v>0</v>
      </c>
      <c r="O30" s="12">
        <f ca="1">IF('Input MC'!B29="Yes",'Input MC'!S29,(M30-N30)*IF(J30&gt;0,1-J30/J29,1))</f>
        <v>0</v>
      </c>
      <c r="P30" s="12">
        <f ca="1">IF('Input MC'!B29="Yes",'Input MC'!G29,MAX(M30-N30-O30,0))</f>
        <v>0</v>
      </c>
      <c r="Q30" s="12"/>
      <c r="R30" s="68">
        <f ca="1">SUM($N$6:N30)/$M$6</f>
        <v>0</v>
      </c>
      <c r="S30" s="69" t="str">
        <f ca="1">IF(SUM($N$6:N30)/$M$6&gt;2%,"Yes", "No")</f>
        <v>No</v>
      </c>
      <c r="T30" s="60">
        <f t="shared" ca="1" si="6"/>
        <v>0</v>
      </c>
      <c r="U30" s="60" t="str">
        <f t="shared" ca="1" si="7"/>
        <v>Yes</v>
      </c>
      <c r="V30" s="60">
        <f>'Input MC'!T28</f>
        <v>0</v>
      </c>
      <c r="W30" s="60" t="str">
        <f t="shared" si="8"/>
        <v>No</v>
      </c>
      <c r="X30" s="60" t="str">
        <f t="shared" ca="1" si="9"/>
        <v>Yes</v>
      </c>
      <c r="Y30" s="12"/>
      <c r="Z30" s="12">
        <f t="shared" ca="1" si="15"/>
        <v>0</v>
      </c>
      <c r="AA30" s="12">
        <f t="shared" ca="1" si="10"/>
        <v>0</v>
      </c>
      <c r="AB30" s="12">
        <f t="shared" ca="1" si="20"/>
        <v>0</v>
      </c>
      <c r="AC30" s="12">
        <f ca="1">IF('Input MC'!B29="Yes",'Input MC'!J29,MAX(0,Z30-AA30-AB30))</f>
        <v>0</v>
      </c>
      <c r="AD30" s="12"/>
      <c r="AE30" s="12">
        <f t="shared" ca="1" si="16"/>
        <v>0</v>
      </c>
      <c r="AF30" s="12">
        <f t="shared" ca="1" si="1"/>
        <v>0</v>
      </c>
      <c r="AG30" s="12">
        <f t="shared" ca="1" si="2"/>
        <v>0</v>
      </c>
      <c r="AH30" s="12">
        <f ca="1">IF('Input MC'!B29="Yes",'Input MC'!I29,AE30-AF30-AG30)</f>
        <v>0</v>
      </c>
      <c r="AI30" s="30"/>
      <c r="AJ30" s="12">
        <f t="shared" ca="1" si="17"/>
        <v>0</v>
      </c>
      <c r="AK30" s="12">
        <f t="shared" ca="1" si="3"/>
        <v>0</v>
      </c>
      <c r="AL30" s="12">
        <f t="shared" ca="1" si="11"/>
        <v>0</v>
      </c>
      <c r="AM30" s="12">
        <f ca="1">IF('Input MC'!B29="Yes",'Input MC'!H29,MAX(0,AJ30-AK30-AL30))</f>
        <v>0</v>
      </c>
      <c r="AN30" s="10"/>
    </row>
    <row r="31" spans="2:43" x14ac:dyDescent="0.25">
      <c r="B31" s="23">
        <f t="shared" si="18"/>
        <v>25</v>
      </c>
      <c r="C31" s="18">
        <f t="shared" si="19"/>
        <v>47817</v>
      </c>
      <c r="D31" s="66">
        <f t="shared" si="12"/>
        <v>91</v>
      </c>
      <c r="E31" s="67">
        <f t="shared" si="13"/>
        <v>47852</v>
      </c>
      <c r="F31" s="67">
        <f ca="1">VLOOKUP(E31,Calendar!$O$10:$Q$3985,IF(CashFlows!P31=0,2,3),FALSE)</f>
        <v>47897</v>
      </c>
      <c r="G31" s="9"/>
      <c r="H31">
        <f t="shared" si="4"/>
        <v>7</v>
      </c>
      <c r="I31" s="115">
        <f>SUM($D$6:D31)/90</f>
        <v>26.722222222222221</v>
      </c>
      <c r="J31" s="9">
        <f ca="1">OFFSET(Vectors!$I$5,$I31,0)</f>
        <v>0</v>
      </c>
      <c r="K31" s="26">
        <f t="shared" ca="1" si="5"/>
        <v>0</v>
      </c>
      <c r="L31" s="9"/>
      <c r="M31" s="63">
        <f t="shared" ca="1" si="14"/>
        <v>0</v>
      </c>
      <c r="N31" s="12">
        <f ca="1">IF('Input MC'!B30="Yes",'Input MC'!R30,IF(J31&gt;0,$M31*'Input Simulations'!$C$5/4,0))</f>
        <v>0</v>
      </c>
      <c r="O31" s="12">
        <f ca="1">IF('Input MC'!B30="Yes",'Input MC'!S30,(M31-N31)*IF(J31&gt;0,1-J31/J30,1))</f>
        <v>0</v>
      </c>
      <c r="P31" s="12">
        <f ca="1">IF('Input MC'!B30="Yes",'Input MC'!G30,MAX(M31-N31-O31,0))</f>
        <v>0</v>
      </c>
      <c r="Q31" s="12"/>
      <c r="R31" s="68">
        <f ca="1">SUM($N$6:N31)/$M$6</f>
        <v>0</v>
      </c>
      <c r="S31" s="69" t="str">
        <f ca="1">IF(SUM($N$6:N31)/$M$6&gt;2%,"Yes", "No")</f>
        <v>No</v>
      </c>
      <c r="T31" s="60">
        <f t="shared" ca="1" si="6"/>
        <v>0</v>
      </c>
      <c r="U31" s="60" t="str">
        <f t="shared" ca="1" si="7"/>
        <v>Yes</v>
      </c>
      <c r="V31" s="60">
        <f>'Input MC'!T29</f>
        <v>0</v>
      </c>
      <c r="W31" s="60" t="str">
        <f t="shared" si="8"/>
        <v>No</v>
      </c>
      <c r="X31" s="60" t="str">
        <f t="shared" ca="1" si="9"/>
        <v>Yes</v>
      </c>
      <c r="Y31" s="12"/>
      <c r="Z31" s="12">
        <f t="shared" ca="1" si="15"/>
        <v>0</v>
      </c>
      <c r="AA31" s="12">
        <f t="shared" ca="1" si="10"/>
        <v>0</v>
      </c>
      <c r="AB31" s="12">
        <f t="shared" ca="1" si="20"/>
        <v>0</v>
      </c>
      <c r="AC31" s="12">
        <f ca="1">IF('Input MC'!B30="Yes",'Input MC'!J30,MAX(0,Z31-AA31-AB31))</f>
        <v>0</v>
      </c>
      <c r="AD31" s="12"/>
      <c r="AE31" s="12">
        <f t="shared" ca="1" si="16"/>
        <v>0</v>
      </c>
      <c r="AF31" s="12">
        <f t="shared" ca="1" si="1"/>
        <v>0</v>
      </c>
      <c r="AG31" s="12">
        <f t="shared" ca="1" si="2"/>
        <v>0</v>
      </c>
      <c r="AH31" s="12">
        <f ca="1">IF('Input MC'!B30="Yes",'Input MC'!I30,AE31-AF31-AG31)</f>
        <v>0</v>
      </c>
      <c r="AI31" s="30"/>
      <c r="AJ31" s="12">
        <f t="shared" ca="1" si="17"/>
        <v>0</v>
      </c>
      <c r="AK31" s="12">
        <f t="shared" ca="1" si="3"/>
        <v>0</v>
      </c>
      <c r="AL31" s="12">
        <f t="shared" ca="1" si="11"/>
        <v>0</v>
      </c>
      <c r="AM31" s="12">
        <f ca="1">IF('Input MC'!B30="Yes",'Input MC'!H30,MAX(0,AJ31-AK31-AL31))</f>
        <v>0</v>
      </c>
      <c r="AN31" s="10"/>
    </row>
    <row r="32" spans="2:43" x14ac:dyDescent="0.25">
      <c r="B32" s="23">
        <f t="shared" si="18"/>
        <v>26</v>
      </c>
      <c r="C32" s="18">
        <f t="shared" si="19"/>
        <v>47907</v>
      </c>
      <c r="D32" s="66">
        <f t="shared" si="12"/>
        <v>90</v>
      </c>
      <c r="E32" s="67">
        <f t="shared" si="13"/>
        <v>47942</v>
      </c>
      <c r="F32" s="67">
        <f ca="1">VLOOKUP(E32,Calendar!$O$10:$Q$3985,IF(CashFlows!P32=0,2,3),FALSE)</f>
        <v>47996</v>
      </c>
      <c r="G32" s="9"/>
      <c r="H32">
        <f t="shared" si="4"/>
        <v>7</v>
      </c>
      <c r="I32" s="115">
        <f>SUM($D$6:D32)/90</f>
        <v>27.722222222222221</v>
      </c>
      <c r="J32" s="9">
        <f ca="1">OFFSET(Vectors!$I$5,$I32,0)</f>
        <v>0</v>
      </c>
      <c r="K32" s="26">
        <f t="shared" ca="1" si="5"/>
        <v>0</v>
      </c>
      <c r="L32" s="9"/>
      <c r="M32" s="63">
        <f t="shared" ca="1" si="14"/>
        <v>0</v>
      </c>
      <c r="N32" s="12">
        <f ca="1">IF('Input MC'!B31="Yes",'Input MC'!R31,IF(J32&gt;0,$M32*'Input Simulations'!$C$5/4,0))</f>
        <v>0</v>
      </c>
      <c r="O32" s="12">
        <f ca="1">IF('Input MC'!B31="Yes",'Input MC'!S31,(M32-N32)*IF(J32&gt;0,1-J32/J31,1))</f>
        <v>0</v>
      </c>
      <c r="P32" s="12">
        <f ca="1">IF('Input MC'!B31="Yes",'Input MC'!G31,MAX(M32-N32-O32,0))</f>
        <v>0</v>
      </c>
      <c r="Q32" s="12"/>
      <c r="R32" s="68">
        <f ca="1">SUM($N$6:N32)/$M$6</f>
        <v>0</v>
      </c>
      <c r="S32" s="69" t="str">
        <f ca="1">IF(SUM($N$6:N32)/$M$6&gt;2%,"Yes", "No")</f>
        <v>No</v>
      </c>
      <c r="T32" s="60">
        <f t="shared" ca="1" si="6"/>
        <v>0</v>
      </c>
      <c r="U32" s="60" t="str">
        <f t="shared" ca="1" si="7"/>
        <v>Yes</v>
      </c>
      <c r="V32" s="60">
        <f>'Input MC'!T30</f>
        <v>0</v>
      </c>
      <c r="W32" s="60" t="str">
        <f t="shared" si="8"/>
        <v>No</v>
      </c>
      <c r="X32" s="60" t="str">
        <f t="shared" ca="1" si="9"/>
        <v>Yes</v>
      </c>
      <c r="Y32" s="12"/>
      <c r="Z32" s="12">
        <f t="shared" ca="1" si="15"/>
        <v>0</v>
      </c>
      <c r="AA32" s="12">
        <f t="shared" ca="1" si="10"/>
        <v>0</v>
      </c>
      <c r="AB32" s="12">
        <f t="shared" ca="1" si="20"/>
        <v>0</v>
      </c>
      <c r="AC32" s="12">
        <f ca="1">IF('Input MC'!B31="Yes",'Input MC'!J31,MAX(0,Z32-AA32-AB32))</f>
        <v>0</v>
      </c>
      <c r="AD32" s="12"/>
      <c r="AE32" s="12">
        <f t="shared" ca="1" si="16"/>
        <v>0</v>
      </c>
      <c r="AF32" s="12">
        <f t="shared" ca="1" si="1"/>
        <v>0</v>
      </c>
      <c r="AG32" s="12">
        <f t="shared" ca="1" si="2"/>
        <v>0</v>
      </c>
      <c r="AH32" s="12">
        <f ca="1">IF('Input MC'!B31="Yes",'Input MC'!I31,AE32-AF32-AG32)</f>
        <v>0</v>
      </c>
      <c r="AI32" s="30"/>
      <c r="AJ32" s="12">
        <f t="shared" ca="1" si="17"/>
        <v>0</v>
      </c>
      <c r="AK32" s="12">
        <f t="shared" ca="1" si="3"/>
        <v>0</v>
      </c>
      <c r="AL32" s="12">
        <f t="shared" ca="1" si="11"/>
        <v>0</v>
      </c>
      <c r="AM32" s="12">
        <f ca="1">IF('Input MC'!B31="Yes",'Input MC'!H31,MAX(0,AJ32-AK32-AL32))</f>
        <v>0</v>
      </c>
      <c r="AN32" s="10"/>
    </row>
    <row r="33" spans="2:40" x14ac:dyDescent="0.25">
      <c r="B33" s="23">
        <f t="shared" si="18"/>
        <v>27</v>
      </c>
      <c r="C33" s="18">
        <f t="shared" si="19"/>
        <v>47999</v>
      </c>
      <c r="D33" s="66">
        <f t="shared" si="12"/>
        <v>92</v>
      </c>
      <c r="E33" s="67">
        <f t="shared" si="13"/>
        <v>48034</v>
      </c>
      <c r="F33" s="67">
        <f ca="1">VLOOKUP(E33,Calendar!$O$10:$Q$3985,IF(CashFlows!P33=0,2,3),FALSE)</f>
        <v>48080</v>
      </c>
      <c r="G33" s="9"/>
      <c r="H33">
        <f t="shared" si="4"/>
        <v>8</v>
      </c>
      <c r="I33" s="115">
        <f>SUM($D$6:D33)/90</f>
        <v>28.744444444444444</v>
      </c>
      <c r="J33" s="9">
        <f ca="1">OFFSET(Vectors!$I$5,$I33,0)</f>
        <v>0</v>
      </c>
      <c r="K33" s="26">
        <f t="shared" ca="1" si="5"/>
        <v>0</v>
      </c>
      <c r="L33" s="9"/>
      <c r="M33" s="63">
        <f t="shared" ca="1" si="14"/>
        <v>0</v>
      </c>
      <c r="N33" s="12">
        <f ca="1">IF('Input MC'!B32="Yes",'Input MC'!R32,IF(J33&gt;0,$M33*'Input Simulations'!$C$5/4,0))</f>
        <v>0</v>
      </c>
      <c r="O33" s="12">
        <f ca="1">IF('Input MC'!B32="Yes",'Input MC'!S32,(M33-N33)*IF(J33&gt;0,1-J33/J32,1))</f>
        <v>0</v>
      </c>
      <c r="P33" s="12">
        <f ca="1">IF('Input MC'!B32="Yes",'Input MC'!G32,MAX(M33-N33-O33,0))</f>
        <v>0</v>
      </c>
      <c r="Q33" s="12"/>
      <c r="R33" s="68">
        <f ca="1">SUM($N$6:N33)/$M$6</f>
        <v>0</v>
      </c>
      <c r="S33" s="69" t="str">
        <f ca="1">IF(SUM($N$6:N33)/$M$6&gt;2%,"Yes", "No")</f>
        <v>No</v>
      </c>
      <c r="T33" s="60">
        <f t="shared" ca="1" si="6"/>
        <v>0</v>
      </c>
      <c r="U33" s="60" t="str">
        <f t="shared" ca="1" si="7"/>
        <v>Yes</v>
      </c>
      <c r="V33" s="60">
        <f>'Input MC'!T31</f>
        <v>0</v>
      </c>
      <c r="W33" s="60" t="str">
        <f t="shared" si="8"/>
        <v>No</v>
      </c>
      <c r="X33" s="60" t="str">
        <f t="shared" ca="1" si="9"/>
        <v>Yes</v>
      </c>
      <c r="Y33" s="12"/>
      <c r="Z33" s="12">
        <f t="shared" ca="1" si="15"/>
        <v>0</v>
      </c>
      <c r="AA33" s="12">
        <f t="shared" ca="1" si="10"/>
        <v>0</v>
      </c>
      <c r="AB33" s="12">
        <f t="shared" ca="1" si="20"/>
        <v>0</v>
      </c>
      <c r="AC33" s="12">
        <f ca="1">IF('Input MC'!B32="Yes",'Input MC'!J32,MAX(0,Z33-AA33-AB33))</f>
        <v>0</v>
      </c>
      <c r="AD33" s="12"/>
      <c r="AE33" s="12">
        <f t="shared" ca="1" si="16"/>
        <v>0</v>
      </c>
      <c r="AF33" s="12">
        <f t="shared" ca="1" si="1"/>
        <v>0</v>
      </c>
      <c r="AG33" s="12">
        <f t="shared" ca="1" si="2"/>
        <v>0</v>
      </c>
      <c r="AH33" s="12">
        <f ca="1">IF('Input MC'!B32="Yes",'Input MC'!I32,AE33-AF33-AG33)</f>
        <v>0</v>
      </c>
      <c r="AI33" s="30"/>
      <c r="AJ33" s="12">
        <f t="shared" ca="1" si="17"/>
        <v>0</v>
      </c>
      <c r="AK33" s="12">
        <f t="shared" ca="1" si="3"/>
        <v>0</v>
      </c>
      <c r="AL33" s="12">
        <f t="shared" ca="1" si="11"/>
        <v>0</v>
      </c>
      <c r="AM33" s="12">
        <f ca="1">IF('Input MC'!B32="Yes",'Input MC'!H32,MAX(0,AJ33-AK33-AL33))</f>
        <v>0</v>
      </c>
      <c r="AN33" s="10"/>
    </row>
    <row r="34" spans="2:40" x14ac:dyDescent="0.25">
      <c r="B34" s="23">
        <f t="shared" si="18"/>
        <v>28</v>
      </c>
      <c r="C34" s="18">
        <f t="shared" si="19"/>
        <v>48091</v>
      </c>
      <c r="D34" s="66">
        <f t="shared" si="12"/>
        <v>92</v>
      </c>
      <c r="E34" s="67">
        <f t="shared" si="13"/>
        <v>48126</v>
      </c>
      <c r="F34" s="67">
        <f ca="1">VLOOKUP(E34,Calendar!$O$10:$Q$3985,IF(CashFlows!P34=0,2,3),FALSE)</f>
        <v>48170</v>
      </c>
      <c r="G34" s="9"/>
      <c r="H34">
        <f t="shared" si="4"/>
        <v>8</v>
      </c>
      <c r="I34" s="115">
        <f>SUM($D$6:D34)/90</f>
        <v>29.766666666666666</v>
      </c>
      <c r="J34" s="9">
        <f ca="1">OFFSET(Vectors!$I$5,$I34,0)</f>
        <v>0</v>
      </c>
      <c r="K34" s="26">
        <f t="shared" ca="1" si="5"/>
        <v>0</v>
      </c>
      <c r="L34" s="9"/>
      <c r="M34" s="63">
        <f t="shared" ca="1" si="14"/>
        <v>0</v>
      </c>
      <c r="N34" s="12">
        <f ca="1">IF('Input MC'!B33="Yes",'Input MC'!R33,IF(J34&gt;0,$M34*'Input Simulations'!$C$5/4,0))</f>
        <v>0</v>
      </c>
      <c r="O34" s="12">
        <f ca="1">IF('Input MC'!B33="Yes",'Input MC'!S33,(M34-N34)*IF(J34&gt;0,1-J34/J33,1))</f>
        <v>0</v>
      </c>
      <c r="P34" s="12">
        <f ca="1">IF('Input MC'!B33="Yes",'Input MC'!G33,MAX(M34-N34-O34,0))</f>
        <v>0</v>
      </c>
      <c r="Q34" s="12"/>
      <c r="R34" s="68">
        <f ca="1">SUM($N$6:N34)/$M$6</f>
        <v>0</v>
      </c>
      <c r="S34" s="69" t="str">
        <f ca="1">IF(SUM($N$6:N34)/$M$6&gt;2%,"Yes", "No")</f>
        <v>No</v>
      </c>
      <c r="T34" s="60">
        <f t="shared" ca="1" si="6"/>
        <v>0</v>
      </c>
      <c r="U34" s="60" t="str">
        <f t="shared" ca="1" si="7"/>
        <v>Yes</v>
      </c>
      <c r="V34" s="60">
        <f>'Input MC'!T32</f>
        <v>0</v>
      </c>
      <c r="W34" s="60" t="str">
        <f t="shared" si="8"/>
        <v>No</v>
      </c>
      <c r="X34" s="60" t="str">
        <f t="shared" ca="1" si="9"/>
        <v>Yes</v>
      </c>
      <c r="Y34" s="12"/>
      <c r="Z34" s="12">
        <f t="shared" ca="1" si="15"/>
        <v>0</v>
      </c>
      <c r="AA34" s="12">
        <f t="shared" ca="1" si="10"/>
        <v>0</v>
      </c>
      <c r="AB34" s="12">
        <f t="shared" ca="1" si="20"/>
        <v>0</v>
      </c>
      <c r="AC34" s="12">
        <f ca="1">IF('Input MC'!B33="Yes",'Input MC'!J33,MAX(0,Z34-AA34-AB34))</f>
        <v>0</v>
      </c>
      <c r="AD34" s="12"/>
      <c r="AE34" s="12">
        <f t="shared" ca="1" si="16"/>
        <v>0</v>
      </c>
      <c r="AF34" s="12">
        <f t="shared" ca="1" si="1"/>
        <v>0</v>
      </c>
      <c r="AG34" s="12">
        <f t="shared" ca="1" si="2"/>
        <v>0</v>
      </c>
      <c r="AH34" s="12">
        <f ca="1">IF('Input MC'!B33="Yes",'Input MC'!I33,AE34-AF34-AG34)</f>
        <v>0</v>
      </c>
      <c r="AI34" s="30"/>
      <c r="AJ34" s="12">
        <f t="shared" ca="1" si="17"/>
        <v>0</v>
      </c>
      <c r="AK34" s="12">
        <f t="shared" ca="1" si="3"/>
        <v>0</v>
      </c>
      <c r="AL34" s="12">
        <f t="shared" ca="1" si="11"/>
        <v>0</v>
      </c>
      <c r="AM34" s="12">
        <f ca="1">IF('Input MC'!B33="Yes",'Input MC'!H33,MAX(0,AJ34-AK34-AL34))</f>
        <v>0</v>
      </c>
      <c r="AN34" s="10"/>
    </row>
    <row r="35" spans="2:40" x14ac:dyDescent="0.25">
      <c r="B35" s="23">
        <f t="shared" si="18"/>
        <v>29</v>
      </c>
      <c r="C35" s="18">
        <f t="shared" si="19"/>
        <v>48182</v>
      </c>
      <c r="D35" s="66">
        <f t="shared" si="12"/>
        <v>91</v>
      </c>
      <c r="E35" s="67">
        <f t="shared" si="13"/>
        <v>48217</v>
      </c>
      <c r="F35" s="67">
        <f ca="1">VLOOKUP(E35,Calendar!$O$10:$Q$3985,IF(CashFlows!P35=0,2,3),FALSE)</f>
        <v>48261</v>
      </c>
      <c r="G35" s="9"/>
      <c r="H35">
        <f t="shared" si="4"/>
        <v>8</v>
      </c>
      <c r="I35" s="115">
        <f>SUM($D$6:D35)/90</f>
        <v>30.777777777777779</v>
      </c>
      <c r="J35" s="9">
        <f ca="1">OFFSET(Vectors!$I$5,$I35,0)</f>
        <v>0</v>
      </c>
      <c r="K35" s="26">
        <f t="shared" ca="1" si="5"/>
        <v>0</v>
      </c>
      <c r="L35" s="9"/>
      <c r="M35" s="63">
        <f t="shared" ca="1" si="14"/>
        <v>0</v>
      </c>
      <c r="N35" s="12">
        <f ca="1">IF('Input MC'!B34="Yes",'Input MC'!R34,IF(J35&gt;0,$M35*'Input Simulations'!$C$5/4,0))</f>
        <v>0</v>
      </c>
      <c r="O35" s="12">
        <f ca="1">IF('Input MC'!B34="Yes",'Input MC'!S34,(M35-N35)*IF(J35&gt;0,1-J35/J34,1))</f>
        <v>0</v>
      </c>
      <c r="P35" s="12">
        <f ca="1">IF('Input MC'!B34="Yes",'Input MC'!G34,MAX(M35-N35-O35,0))</f>
        <v>0</v>
      </c>
      <c r="Q35" s="12"/>
      <c r="R35" s="68">
        <f ca="1">SUM($N$6:N35)/$M$6</f>
        <v>0</v>
      </c>
      <c r="S35" s="69" t="str">
        <f ca="1">IF(SUM($N$6:N35)/$M$6&gt;2%,"Yes", "No")</f>
        <v>No</v>
      </c>
      <c r="T35" s="60">
        <f t="shared" ca="1" si="6"/>
        <v>0</v>
      </c>
      <c r="U35" s="60" t="str">
        <f t="shared" ca="1" si="7"/>
        <v>Yes</v>
      </c>
      <c r="V35" s="60">
        <f>'Input MC'!T33</f>
        <v>0</v>
      </c>
      <c r="W35" s="60" t="str">
        <f t="shared" si="8"/>
        <v>No</v>
      </c>
      <c r="X35" s="60" t="str">
        <f t="shared" ca="1" si="9"/>
        <v>Yes</v>
      </c>
      <c r="Y35" s="12"/>
      <c r="Z35" s="12">
        <f t="shared" ca="1" si="15"/>
        <v>0</v>
      </c>
      <c r="AA35" s="12">
        <f t="shared" ca="1" si="10"/>
        <v>0</v>
      </c>
      <c r="AB35" s="12">
        <f t="shared" ca="1" si="20"/>
        <v>0</v>
      </c>
      <c r="AC35" s="12">
        <f ca="1">IF('Input MC'!B34="Yes",'Input MC'!J34,MAX(0,Z35-AA35-AB35))</f>
        <v>0</v>
      </c>
      <c r="AD35" s="12"/>
      <c r="AE35" s="12">
        <f t="shared" ca="1" si="16"/>
        <v>0</v>
      </c>
      <c r="AF35" s="12">
        <f t="shared" ca="1" si="1"/>
        <v>0</v>
      </c>
      <c r="AG35" s="12">
        <f t="shared" ca="1" si="2"/>
        <v>0</v>
      </c>
      <c r="AH35" s="12">
        <f ca="1">IF('Input MC'!B34="Yes",'Input MC'!I34,AE35-AF35-AG35)</f>
        <v>0</v>
      </c>
      <c r="AI35" s="30"/>
      <c r="AJ35" s="12">
        <f t="shared" ca="1" si="17"/>
        <v>0</v>
      </c>
      <c r="AK35" s="12">
        <f t="shared" ca="1" si="3"/>
        <v>0</v>
      </c>
      <c r="AL35" s="12">
        <f t="shared" ca="1" si="11"/>
        <v>0</v>
      </c>
      <c r="AM35" s="12">
        <f ca="1">IF('Input MC'!B34="Yes",'Input MC'!H34,MAX(0,AJ35-AK35-AL35))</f>
        <v>0</v>
      </c>
      <c r="AN35" s="10"/>
    </row>
    <row r="36" spans="2:40" x14ac:dyDescent="0.25">
      <c r="B36" s="23">
        <f t="shared" si="18"/>
        <v>30</v>
      </c>
      <c r="C36" s="18">
        <f t="shared" si="19"/>
        <v>48273</v>
      </c>
      <c r="D36" s="66">
        <f t="shared" si="12"/>
        <v>91</v>
      </c>
      <c r="E36" s="67">
        <f t="shared" si="13"/>
        <v>48308</v>
      </c>
      <c r="F36" s="67">
        <f ca="1">VLOOKUP(E36,Calendar!$O$10:$Q$3985,IF(CashFlows!P36=0,2,3),FALSE)</f>
        <v>48353</v>
      </c>
      <c r="G36" s="9"/>
      <c r="H36">
        <f t="shared" si="4"/>
        <v>8</v>
      </c>
      <c r="I36" s="115">
        <f>SUM($D$6:D36)/90</f>
        <v>31.788888888888888</v>
      </c>
      <c r="J36" s="9">
        <f ca="1">OFFSET(Vectors!$I$5,$I36,0)</f>
        <v>0</v>
      </c>
      <c r="K36" s="26">
        <f t="shared" ca="1" si="5"/>
        <v>0</v>
      </c>
      <c r="L36" s="9"/>
      <c r="M36" s="63">
        <f t="shared" ca="1" si="14"/>
        <v>0</v>
      </c>
      <c r="N36" s="12">
        <f ca="1">IF('Input MC'!B35="Yes",'Input MC'!R35,IF(J36&gt;0,$M36*'Input Simulations'!$C$5/4,0))</f>
        <v>0</v>
      </c>
      <c r="O36" s="12">
        <f ca="1">IF('Input MC'!B35="Yes",'Input MC'!S35,(M36-N36)*IF(J36&gt;0,1-J36/J35,1))</f>
        <v>0</v>
      </c>
      <c r="P36" s="12">
        <f ca="1">IF('Input MC'!B35="Yes",'Input MC'!G35,MAX(M36-N36-O36,0))</f>
        <v>0</v>
      </c>
      <c r="Q36" s="12"/>
      <c r="R36" s="68">
        <f ca="1">SUM($N$6:N36)/$M$6</f>
        <v>0</v>
      </c>
      <c r="S36" s="69" t="str">
        <f ca="1">IF(SUM($N$6:N36)/$M$6&gt;2%,"Yes", "No")</f>
        <v>No</v>
      </c>
      <c r="T36" s="60">
        <f t="shared" ca="1" si="6"/>
        <v>0</v>
      </c>
      <c r="U36" s="60" t="str">
        <f t="shared" ca="1" si="7"/>
        <v>Yes</v>
      </c>
      <c r="V36" s="60">
        <f>'Input MC'!T34</f>
        <v>0</v>
      </c>
      <c r="W36" s="60" t="str">
        <f t="shared" si="8"/>
        <v>No</v>
      </c>
      <c r="X36" s="60" t="str">
        <f t="shared" ca="1" si="9"/>
        <v>Yes</v>
      </c>
      <c r="Y36" s="12"/>
      <c r="Z36" s="12">
        <f t="shared" ca="1" si="15"/>
        <v>0</v>
      </c>
      <c r="AA36" s="12">
        <f t="shared" ca="1" si="10"/>
        <v>0</v>
      </c>
      <c r="AB36" s="12">
        <f t="shared" ca="1" si="20"/>
        <v>0</v>
      </c>
      <c r="AC36" s="12">
        <f ca="1">IF('Input MC'!B35="Yes",'Input MC'!J35,MAX(0,Z36-AA36-AB36))</f>
        <v>0</v>
      </c>
      <c r="AD36" s="12"/>
      <c r="AE36" s="12">
        <f t="shared" ca="1" si="16"/>
        <v>0</v>
      </c>
      <c r="AF36" s="12">
        <f t="shared" ca="1" si="1"/>
        <v>0</v>
      </c>
      <c r="AG36" s="12">
        <f t="shared" ca="1" si="2"/>
        <v>0</v>
      </c>
      <c r="AH36" s="12">
        <f ca="1">IF('Input MC'!B35="Yes",'Input MC'!I35,AE36-AF36-AG36)</f>
        <v>0</v>
      </c>
      <c r="AI36" s="30"/>
      <c r="AJ36" s="12">
        <f t="shared" ca="1" si="17"/>
        <v>0</v>
      </c>
      <c r="AK36" s="12">
        <f t="shared" ca="1" si="3"/>
        <v>0</v>
      </c>
      <c r="AL36" s="12">
        <f t="shared" ca="1" si="11"/>
        <v>0</v>
      </c>
      <c r="AM36" s="12">
        <f ca="1">IF('Input MC'!B35="Yes",'Input MC'!H35,MAX(0,AJ36-AK36-AL36))</f>
        <v>0</v>
      </c>
      <c r="AN36" s="10"/>
    </row>
    <row r="37" spans="2:40" x14ac:dyDescent="0.25">
      <c r="B37" s="23">
        <f t="shared" si="18"/>
        <v>31</v>
      </c>
      <c r="C37" s="18">
        <f t="shared" si="19"/>
        <v>48365</v>
      </c>
      <c r="D37" s="66">
        <f t="shared" si="12"/>
        <v>92</v>
      </c>
      <c r="E37" s="67">
        <f t="shared" si="13"/>
        <v>48400</v>
      </c>
      <c r="F37" s="67">
        <f ca="1">VLOOKUP(E37,Calendar!$O$10:$Q$3985,IF(CashFlows!P37=0,2,3),FALSE)</f>
        <v>48442</v>
      </c>
      <c r="G37" s="9"/>
      <c r="H37">
        <f t="shared" si="4"/>
        <v>9</v>
      </c>
      <c r="I37" s="115">
        <f>SUM($D$6:D37)/90</f>
        <v>32.81111111111111</v>
      </c>
      <c r="J37" s="9">
        <f ca="1">OFFSET(Vectors!$I$5,$I37,0)</f>
        <v>0</v>
      </c>
      <c r="K37" s="26">
        <f t="shared" ca="1" si="5"/>
        <v>0</v>
      </c>
      <c r="L37" s="9"/>
      <c r="M37" s="63">
        <f t="shared" ca="1" si="14"/>
        <v>0</v>
      </c>
      <c r="N37" s="12">
        <f ca="1">IF('Input MC'!B36="Yes",'Input MC'!R36,IF(J37&gt;0,$M37*'Input Simulations'!$C$5/4,0))</f>
        <v>0</v>
      </c>
      <c r="O37" s="12">
        <f ca="1">IF('Input MC'!B36="Yes",'Input MC'!S36,(M37-N37)*IF(J37&gt;0,1-J37/J36,1))</f>
        <v>0</v>
      </c>
      <c r="P37" s="12">
        <f ca="1">IF('Input MC'!B36="Yes",'Input MC'!G36,MAX(M37-N37-O37,0))</f>
        <v>0</v>
      </c>
      <c r="Q37" s="12"/>
      <c r="R37" s="68">
        <f ca="1">SUM($N$6:N37)/$M$6</f>
        <v>0</v>
      </c>
      <c r="S37" s="69" t="str">
        <f ca="1">IF(SUM($N$6:N37)/$M$6&gt;2%,"Yes", "No")</f>
        <v>No</v>
      </c>
      <c r="T37" s="60">
        <f t="shared" ca="1" si="6"/>
        <v>0</v>
      </c>
      <c r="U37" s="60" t="str">
        <f t="shared" ca="1" si="7"/>
        <v>Yes</v>
      </c>
      <c r="V37" s="60">
        <f>'Input MC'!T35</f>
        <v>0</v>
      </c>
      <c r="W37" s="60" t="str">
        <f t="shared" si="8"/>
        <v>No</v>
      </c>
      <c r="X37" s="60" t="str">
        <f t="shared" ca="1" si="9"/>
        <v>Yes</v>
      </c>
      <c r="Y37" s="12"/>
      <c r="Z37" s="12">
        <f t="shared" ca="1" si="15"/>
        <v>0</v>
      </c>
      <c r="AA37" s="12">
        <f t="shared" ca="1" si="10"/>
        <v>0</v>
      </c>
      <c r="AB37" s="12">
        <f t="shared" ca="1" si="20"/>
        <v>0</v>
      </c>
      <c r="AC37" s="12">
        <f ca="1">IF('Input MC'!B36="Yes",'Input MC'!J36,MAX(0,Z37-AA37-AB37))</f>
        <v>0</v>
      </c>
      <c r="AD37" s="12"/>
      <c r="AE37" s="12">
        <f t="shared" ca="1" si="16"/>
        <v>0</v>
      </c>
      <c r="AF37" s="12">
        <f t="shared" ca="1" si="1"/>
        <v>0</v>
      </c>
      <c r="AG37" s="12">
        <f t="shared" ca="1" si="2"/>
        <v>0</v>
      </c>
      <c r="AH37" s="12">
        <f ca="1">IF('Input MC'!B36="Yes",'Input MC'!I36,AE37-AF37-AG37)</f>
        <v>0</v>
      </c>
      <c r="AI37" s="30"/>
      <c r="AJ37" s="12">
        <f t="shared" ca="1" si="17"/>
        <v>0</v>
      </c>
      <c r="AK37" s="12">
        <f t="shared" ca="1" si="3"/>
        <v>0</v>
      </c>
      <c r="AL37" s="12">
        <f t="shared" ca="1" si="11"/>
        <v>0</v>
      </c>
      <c r="AM37" s="12">
        <f ca="1">IF('Input MC'!B36="Yes",'Input MC'!H36,MAX(0,AJ37-AK37-AL37))</f>
        <v>0</v>
      </c>
      <c r="AN37" s="10"/>
    </row>
    <row r="38" spans="2:40" x14ac:dyDescent="0.25">
      <c r="B38" s="23">
        <f t="shared" si="18"/>
        <v>32</v>
      </c>
      <c r="C38" s="18">
        <f t="shared" si="19"/>
        <v>48457</v>
      </c>
      <c r="D38" s="66">
        <f t="shared" si="12"/>
        <v>92</v>
      </c>
      <c r="E38" s="67">
        <f t="shared" si="13"/>
        <v>48492</v>
      </c>
      <c r="F38" s="67">
        <f ca="1">VLOOKUP(E38,Calendar!$O$10:$Q$3985,IF(CashFlows!P38=0,2,3),FALSE)</f>
        <v>48537</v>
      </c>
      <c r="G38" s="9"/>
      <c r="H38">
        <f t="shared" si="4"/>
        <v>9</v>
      </c>
      <c r="I38" s="115">
        <f>SUM($D$6:D38)/90</f>
        <v>33.833333333333336</v>
      </c>
      <c r="J38" s="9">
        <f ca="1">OFFSET(Vectors!$I$5,$I38,0)</f>
        <v>0</v>
      </c>
      <c r="K38" s="26">
        <f t="shared" ca="1" si="5"/>
        <v>0</v>
      </c>
      <c r="L38" s="9"/>
      <c r="M38" s="63">
        <f t="shared" ca="1" si="14"/>
        <v>0</v>
      </c>
      <c r="N38" s="12">
        <f ca="1">IF('Input MC'!B37="Yes",'Input MC'!R37,IF(J38&gt;0,$M38*'Input Simulations'!$C$5/4,0))</f>
        <v>0</v>
      </c>
      <c r="O38" s="12">
        <f ca="1">IF('Input MC'!B37="Yes",'Input MC'!S37,(M38-N38)*IF(J38&gt;0,1-J38/J37,1))</f>
        <v>0</v>
      </c>
      <c r="P38" s="12">
        <f ca="1">IF('Input MC'!B37="Yes",'Input MC'!G37,MAX(M38-N38-O38,0))</f>
        <v>0</v>
      </c>
      <c r="Q38" s="12"/>
      <c r="R38" s="68">
        <f ca="1">SUM($N$6:N38)/$M$6</f>
        <v>0</v>
      </c>
      <c r="S38" s="69" t="str">
        <f ca="1">IF(SUM($N$6:N38)/$M$6&gt;2%,"Yes", "No")</f>
        <v>No</v>
      </c>
      <c r="T38" s="60">
        <f t="shared" ca="1" si="6"/>
        <v>0</v>
      </c>
      <c r="U38" s="60" t="str">
        <f t="shared" ca="1" si="7"/>
        <v>Yes</v>
      </c>
      <c r="V38" s="60">
        <f>'Input MC'!T36</f>
        <v>0</v>
      </c>
      <c r="W38" s="60" t="str">
        <f t="shared" si="8"/>
        <v>No</v>
      </c>
      <c r="X38" s="60" t="str">
        <f t="shared" ca="1" si="9"/>
        <v>Yes</v>
      </c>
      <c r="Y38" s="12"/>
      <c r="Z38" s="12">
        <f t="shared" ca="1" si="15"/>
        <v>0</v>
      </c>
      <c r="AA38" s="12">
        <f t="shared" ca="1" si="10"/>
        <v>0</v>
      </c>
      <c r="AB38" s="12">
        <f t="shared" ca="1" si="20"/>
        <v>0</v>
      </c>
      <c r="AC38" s="12">
        <f ca="1">IF('Input MC'!B37="Yes",'Input MC'!J37,MAX(0,Z38-AA38-AB38))</f>
        <v>0</v>
      </c>
      <c r="AD38" s="12"/>
      <c r="AE38" s="12">
        <f t="shared" ca="1" si="16"/>
        <v>0</v>
      </c>
      <c r="AF38" s="12">
        <f t="shared" ref="AF38:AF46" ca="1" si="21">MIN(AE38,MAX(0,N38-AA38))</f>
        <v>0</v>
      </c>
      <c r="AG38" s="12">
        <f t="shared" ca="1" si="2"/>
        <v>0</v>
      </c>
      <c r="AH38" s="12">
        <f ca="1">IF('Input MC'!B37="Yes",'Input MC'!I37,AE38-AF38-AG38)</f>
        <v>0</v>
      </c>
      <c r="AI38" s="30"/>
      <c r="AJ38" s="12">
        <f t="shared" ca="1" si="17"/>
        <v>0</v>
      </c>
      <c r="AK38" s="12">
        <f t="shared" ref="AK38:AK46" ca="1" si="22">MIN(AJ38,MAX(0,N38-AA38-AF38))</f>
        <v>0</v>
      </c>
      <c r="AL38" s="12">
        <f t="shared" ca="1" si="11"/>
        <v>0</v>
      </c>
      <c r="AM38" s="12">
        <f ca="1">IF('Input MC'!B37="Yes",'Input MC'!H37,MAX(0,AJ38-AK38-AL38))</f>
        <v>0</v>
      </c>
      <c r="AN38" s="10"/>
    </row>
    <row r="39" spans="2:40" x14ac:dyDescent="0.25">
      <c r="B39" s="23">
        <f t="shared" si="18"/>
        <v>33</v>
      </c>
      <c r="C39" s="18">
        <f t="shared" si="19"/>
        <v>48548</v>
      </c>
      <c r="D39" s="66">
        <f t="shared" si="12"/>
        <v>91</v>
      </c>
      <c r="E39" s="67">
        <f t="shared" si="13"/>
        <v>48583</v>
      </c>
      <c r="F39" s="67">
        <f ca="1">VLOOKUP(E39,Calendar!$O$10:$Q$3985,IF(CashFlows!P39=0,2,3),FALSE)</f>
        <v>48626</v>
      </c>
      <c r="G39" s="9"/>
      <c r="H39">
        <f t="shared" si="4"/>
        <v>9</v>
      </c>
      <c r="I39" s="115">
        <f>SUM($D$6:D39)/90</f>
        <v>34.844444444444441</v>
      </c>
      <c r="J39" s="9">
        <f ca="1">OFFSET(Vectors!$I$5,$I39,0)</f>
        <v>0</v>
      </c>
      <c r="K39" s="26">
        <f t="shared" ca="1" si="5"/>
        <v>0</v>
      </c>
      <c r="L39" s="9"/>
      <c r="M39" s="63">
        <f t="shared" ca="1" si="14"/>
        <v>0</v>
      </c>
      <c r="N39" s="12">
        <f ca="1">IF('Input MC'!B38="Yes",'Input MC'!R38,IF(J39&gt;0,$M39*'Input Simulations'!$C$5/4,0))</f>
        <v>0</v>
      </c>
      <c r="O39" s="12">
        <f ca="1">IF('Input MC'!B38="Yes",'Input MC'!S38,(M39-N39)*IF(J39&gt;0,1-J39/J38,1))</f>
        <v>0</v>
      </c>
      <c r="P39" s="12">
        <f ca="1">IF('Input MC'!B38="Yes",'Input MC'!G38,MAX(M39-N39-O39,0))</f>
        <v>0</v>
      </c>
      <c r="Q39" s="12"/>
      <c r="R39" s="68">
        <f ca="1">SUM($N$6:N39)/$M$6</f>
        <v>0</v>
      </c>
      <c r="S39" s="69" t="str">
        <f ca="1">IF(SUM($N$6:N39)/$M$6&gt;2%,"Yes", "No")</f>
        <v>No</v>
      </c>
      <c r="T39" s="60">
        <f t="shared" ca="1" si="6"/>
        <v>0</v>
      </c>
      <c r="U39" s="60" t="str">
        <f t="shared" ca="1" si="7"/>
        <v>Yes</v>
      </c>
      <c r="V39" s="60">
        <f>'Input MC'!T37</f>
        <v>0</v>
      </c>
      <c r="W39" s="60" t="str">
        <f t="shared" si="8"/>
        <v>No</v>
      </c>
      <c r="X39" s="60" t="str">
        <f t="shared" ca="1" si="9"/>
        <v>Yes</v>
      </c>
      <c r="Y39" s="12"/>
      <c r="Z39" s="12">
        <f t="shared" ca="1" si="15"/>
        <v>0</v>
      </c>
      <c r="AA39" s="12">
        <f t="shared" ca="1" si="10"/>
        <v>0</v>
      </c>
      <c r="AB39" s="12">
        <f t="shared" ca="1" si="20"/>
        <v>0</v>
      </c>
      <c r="AC39" s="12">
        <f ca="1">IF('Input MC'!B38="Yes",'Input MC'!J38,MAX(0,Z39-AA39-AB39))</f>
        <v>0</v>
      </c>
      <c r="AD39" s="12"/>
      <c r="AE39" s="12">
        <f t="shared" ca="1" si="16"/>
        <v>0</v>
      </c>
      <c r="AF39" s="12">
        <f t="shared" ca="1" si="21"/>
        <v>0</v>
      </c>
      <c r="AG39" s="12">
        <f t="shared" ca="1" si="2"/>
        <v>0</v>
      </c>
      <c r="AH39" s="12">
        <f ca="1">IF('Input MC'!B38="Yes",'Input MC'!I38,AE39-AF39-AG39)</f>
        <v>0</v>
      </c>
      <c r="AI39" s="30"/>
      <c r="AJ39" s="12">
        <f t="shared" ca="1" si="17"/>
        <v>0</v>
      </c>
      <c r="AK39" s="12">
        <f t="shared" ca="1" si="22"/>
        <v>0</v>
      </c>
      <c r="AL39" s="12">
        <f t="shared" ca="1" si="11"/>
        <v>0</v>
      </c>
      <c r="AM39" s="12">
        <f ca="1">IF('Input MC'!B38="Yes",'Input MC'!H38,MAX(0,AJ39-AK39-AL39))</f>
        <v>0</v>
      </c>
      <c r="AN39" s="10"/>
    </row>
    <row r="40" spans="2:40" x14ac:dyDescent="0.25">
      <c r="B40" s="23">
        <f t="shared" si="18"/>
        <v>34</v>
      </c>
      <c r="C40" s="18">
        <f t="shared" si="19"/>
        <v>48638</v>
      </c>
      <c r="D40" s="66">
        <f t="shared" si="12"/>
        <v>90</v>
      </c>
      <c r="E40" s="67">
        <f t="shared" si="13"/>
        <v>48673</v>
      </c>
      <c r="F40" s="67">
        <f ca="1">VLOOKUP(E40,Calendar!$O$10:$Q$3985,IF(CashFlows!P40=0,2,3),FALSE)</f>
        <v>48719</v>
      </c>
      <c r="G40" s="9"/>
      <c r="H40">
        <f t="shared" si="4"/>
        <v>9</v>
      </c>
      <c r="I40" s="115">
        <f>SUM($D$6:D40)/90</f>
        <v>35.844444444444441</v>
      </c>
      <c r="J40" s="9">
        <f ca="1">OFFSET(Vectors!$I$5,$I40,0)</f>
        <v>0</v>
      </c>
      <c r="K40" s="26">
        <f t="shared" ca="1" si="5"/>
        <v>0</v>
      </c>
      <c r="L40" s="9"/>
      <c r="M40" s="63">
        <f t="shared" ca="1" si="14"/>
        <v>0</v>
      </c>
      <c r="N40" s="12">
        <f ca="1">IF('Input MC'!B39="Yes",'Input MC'!R39,IF(J40&gt;0,$M40*'Input Simulations'!$C$5/4,0))</f>
        <v>0</v>
      </c>
      <c r="O40" s="12">
        <f ca="1">IF('Input MC'!B39="Yes",'Input MC'!S39,(M40-N40)*IF(J40&gt;0,1-J40/J39,1))</f>
        <v>0</v>
      </c>
      <c r="P40" s="12">
        <f ca="1">IF('Input MC'!B39="Yes",'Input MC'!G39,MAX(M40-N40-O40,0))</f>
        <v>0</v>
      </c>
      <c r="Q40" s="12"/>
      <c r="R40" s="68">
        <f ca="1">SUM($N$6:N40)/$M$6</f>
        <v>0</v>
      </c>
      <c r="S40" s="69" t="str">
        <f ca="1">IF(SUM($N$6:N40)/$M$6&gt;2%,"Yes", "No")</f>
        <v>No</v>
      </c>
      <c r="T40" s="60">
        <f t="shared" ca="1" si="6"/>
        <v>0</v>
      </c>
      <c r="U40" s="60" t="str">
        <f t="shared" ca="1" si="7"/>
        <v>Yes</v>
      </c>
      <c r="V40" s="60">
        <f>'Input MC'!T38</f>
        <v>0</v>
      </c>
      <c r="W40" s="60" t="str">
        <f t="shared" si="8"/>
        <v>No</v>
      </c>
      <c r="X40" s="60" t="str">
        <f t="shared" ca="1" si="9"/>
        <v>Yes</v>
      </c>
      <c r="Y40" s="12"/>
      <c r="Z40" s="12">
        <f t="shared" ca="1" si="15"/>
        <v>0</v>
      </c>
      <c r="AA40" s="12">
        <f t="shared" ca="1" si="10"/>
        <v>0</v>
      </c>
      <c r="AB40" s="12">
        <f t="shared" ca="1" si="20"/>
        <v>0</v>
      </c>
      <c r="AC40" s="12">
        <f ca="1">IF('Input MC'!B39="Yes",'Input MC'!J39,MAX(0,Z40-AA40-AB40))</f>
        <v>0</v>
      </c>
      <c r="AD40" s="12"/>
      <c r="AE40" s="12">
        <f t="shared" ca="1" si="16"/>
        <v>0</v>
      </c>
      <c r="AF40" s="12">
        <f t="shared" ca="1" si="21"/>
        <v>0</v>
      </c>
      <c r="AG40" s="12">
        <f t="shared" ca="1" si="2"/>
        <v>0</v>
      </c>
      <c r="AH40" s="12">
        <f ca="1">IF('Input MC'!B39="Yes",'Input MC'!I39,AE40-AF40-AG40)</f>
        <v>0</v>
      </c>
      <c r="AI40" s="30"/>
      <c r="AJ40" s="12">
        <f t="shared" ca="1" si="17"/>
        <v>0</v>
      </c>
      <c r="AK40" s="12">
        <f t="shared" ca="1" si="22"/>
        <v>0</v>
      </c>
      <c r="AL40" s="12">
        <f t="shared" ca="1" si="11"/>
        <v>0</v>
      </c>
      <c r="AM40" s="12">
        <f ca="1">IF('Input MC'!B39="Yes",'Input MC'!H39,MAX(0,AJ40-AK40-AL40))</f>
        <v>0</v>
      </c>
      <c r="AN40" s="10"/>
    </row>
    <row r="41" spans="2:40" x14ac:dyDescent="0.25">
      <c r="B41" s="23">
        <f t="shared" si="18"/>
        <v>35</v>
      </c>
      <c r="C41" s="18">
        <f t="shared" si="19"/>
        <v>48730</v>
      </c>
      <c r="D41" s="66">
        <f t="shared" si="12"/>
        <v>92</v>
      </c>
      <c r="E41" s="67">
        <f t="shared" si="13"/>
        <v>48765</v>
      </c>
      <c r="F41" s="67">
        <f ca="1">VLOOKUP(E41,Calendar!$O$10:$Q$3985,IF(CashFlows!P41=0,2,3),FALSE)</f>
        <v>48809</v>
      </c>
      <c r="G41" s="9"/>
      <c r="H41">
        <f t="shared" si="4"/>
        <v>10</v>
      </c>
      <c r="I41" s="115">
        <f>SUM($D$6:D41)/90</f>
        <v>36.866666666666667</v>
      </c>
      <c r="J41" s="9">
        <f ca="1">OFFSET(Vectors!$I$5,$I41,0)</f>
        <v>0</v>
      </c>
      <c r="K41" s="26">
        <f t="shared" ca="1" si="5"/>
        <v>0</v>
      </c>
      <c r="L41" s="9"/>
      <c r="M41" s="63">
        <f t="shared" ca="1" si="14"/>
        <v>0</v>
      </c>
      <c r="N41" s="12">
        <f ca="1">IF('Input MC'!B40="Yes",'Input MC'!R40,IF(J41&gt;0,$M41*'Input Simulations'!$C$5/4,0))</f>
        <v>0</v>
      </c>
      <c r="O41" s="12">
        <f ca="1">IF('Input MC'!B40="Yes",'Input MC'!S40,(M41-N41)*IF(J41&gt;0,1-J41/J40,1))</f>
        <v>0</v>
      </c>
      <c r="P41" s="12">
        <f ca="1">IF('Input MC'!B40="Yes",'Input MC'!G40,MAX(M41-N41-O41,0))</f>
        <v>0</v>
      </c>
      <c r="Q41" s="12"/>
      <c r="R41" s="68">
        <f ca="1">SUM($N$6:N41)/$M$6</f>
        <v>0</v>
      </c>
      <c r="S41" s="69" t="str">
        <f ca="1">IF(SUM($N$6:N41)/$M$6&gt;2%,"Yes", "No")</f>
        <v>No</v>
      </c>
      <c r="T41" s="60">
        <f t="shared" ca="1" si="6"/>
        <v>0</v>
      </c>
      <c r="U41" s="60" t="str">
        <f t="shared" ca="1" si="7"/>
        <v>Yes</v>
      </c>
      <c r="V41" s="60">
        <f>'Input MC'!T39</f>
        <v>0</v>
      </c>
      <c r="W41" s="60" t="str">
        <f t="shared" si="8"/>
        <v>No</v>
      </c>
      <c r="X41" s="60" t="str">
        <f t="shared" ca="1" si="9"/>
        <v>Yes</v>
      </c>
      <c r="Y41" s="12"/>
      <c r="Z41" s="12">
        <f t="shared" ca="1" si="15"/>
        <v>0</v>
      </c>
      <c r="AA41" s="12">
        <f t="shared" ca="1" si="10"/>
        <v>0</v>
      </c>
      <c r="AB41" s="12">
        <f t="shared" ca="1" si="20"/>
        <v>0</v>
      </c>
      <c r="AC41" s="12">
        <f ca="1">IF('Input MC'!B40="Yes",'Input MC'!J40,MAX(0,Z41-AA41-AB41))</f>
        <v>0</v>
      </c>
      <c r="AD41" s="12"/>
      <c r="AE41" s="12">
        <f t="shared" ca="1" si="16"/>
        <v>0</v>
      </c>
      <c r="AF41" s="12">
        <f t="shared" ca="1" si="21"/>
        <v>0</v>
      </c>
      <c r="AG41" s="12">
        <f t="shared" ca="1" si="2"/>
        <v>0</v>
      </c>
      <c r="AH41" s="12">
        <f ca="1">IF('Input MC'!B40="Yes",'Input MC'!I40,AE41-AF41-AG41)</f>
        <v>0</v>
      </c>
      <c r="AI41" s="30"/>
      <c r="AJ41" s="12">
        <f t="shared" ca="1" si="17"/>
        <v>0</v>
      </c>
      <c r="AK41" s="12">
        <f t="shared" ca="1" si="22"/>
        <v>0</v>
      </c>
      <c r="AL41" s="12">
        <f t="shared" ca="1" si="11"/>
        <v>0</v>
      </c>
      <c r="AM41" s="12">
        <f ca="1">IF('Input MC'!B40="Yes",'Input MC'!H40,MAX(0,AJ41-AK41-AL41))</f>
        <v>0</v>
      </c>
      <c r="AN41" s="10"/>
    </row>
    <row r="42" spans="2:40" x14ac:dyDescent="0.25">
      <c r="B42" s="23">
        <f t="shared" si="18"/>
        <v>36</v>
      </c>
      <c r="C42" s="18">
        <f t="shared" si="19"/>
        <v>48822</v>
      </c>
      <c r="D42" s="66">
        <f t="shared" si="12"/>
        <v>92</v>
      </c>
      <c r="E42" s="67">
        <f t="shared" si="13"/>
        <v>48857</v>
      </c>
      <c r="F42" s="67">
        <f ca="1">VLOOKUP(E42,Calendar!$O$10:$Q$3985,IF(CashFlows!P42=0,2,3),FALSE)</f>
        <v>48904</v>
      </c>
      <c r="G42" s="9"/>
      <c r="H42">
        <f t="shared" si="4"/>
        <v>10</v>
      </c>
      <c r="I42" s="115">
        <f>SUM($D$6:D42)/90</f>
        <v>37.888888888888886</v>
      </c>
      <c r="J42" s="9">
        <f ca="1">OFFSET(Vectors!$I$5,$I42,0)</f>
        <v>0</v>
      </c>
      <c r="K42" s="26">
        <f t="shared" ca="1" si="5"/>
        <v>0</v>
      </c>
      <c r="L42" s="9"/>
      <c r="M42" s="63">
        <f t="shared" ca="1" si="14"/>
        <v>0</v>
      </c>
      <c r="N42" s="12">
        <f ca="1">IF('Input MC'!B41="Yes",'Input MC'!R41,IF(J42&gt;0,$M42*'Input Simulations'!$C$5/4,0))</f>
        <v>0</v>
      </c>
      <c r="O42" s="12">
        <f ca="1">IF('Input MC'!B41="Yes",'Input MC'!S41,(M42-N42)*IF(J42&gt;0,1-J42/J41,1))</f>
        <v>0</v>
      </c>
      <c r="P42" s="12">
        <f ca="1">IF('Input MC'!B41="Yes",'Input MC'!G41,MAX(M42-N42-O42,0))</f>
        <v>0</v>
      </c>
      <c r="Q42" s="12"/>
      <c r="R42" s="68">
        <f ca="1">SUM($N$6:N42)/$M$6</f>
        <v>0</v>
      </c>
      <c r="S42" s="69" t="str">
        <f ca="1">IF(SUM($N$6:N42)/$M$6&gt;2%,"Yes", "No")</f>
        <v>No</v>
      </c>
      <c r="T42" s="60">
        <f t="shared" ca="1" si="6"/>
        <v>0</v>
      </c>
      <c r="U42" s="60" t="str">
        <f t="shared" ca="1" si="7"/>
        <v>Yes</v>
      </c>
      <c r="V42" s="60">
        <f>'Input MC'!T40</f>
        <v>0</v>
      </c>
      <c r="W42" s="60" t="str">
        <f t="shared" si="8"/>
        <v>No</v>
      </c>
      <c r="X42" s="60" t="str">
        <f t="shared" ca="1" si="9"/>
        <v>Yes</v>
      </c>
      <c r="Y42" s="12"/>
      <c r="Z42" s="12">
        <f t="shared" ca="1" si="15"/>
        <v>0</v>
      </c>
      <c r="AA42" s="12">
        <f t="shared" ca="1" si="10"/>
        <v>0</v>
      </c>
      <c r="AB42" s="12">
        <f t="shared" ca="1" si="20"/>
        <v>0</v>
      </c>
      <c r="AC42" s="12">
        <f ca="1">IF('Input MC'!B41="Yes",'Input MC'!J41,MAX(0,Z42-AA42-AB42))</f>
        <v>0</v>
      </c>
      <c r="AD42" s="12"/>
      <c r="AE42" s="12">
        <f t="shared" ca="1" si="16"/>
        <v>0</v>
      </c>
      <c r="AF42" s="12">
        <f t="shared" ca="1" si="21"/>
        <v>0</v>
      </c>
      <c r="AG42" s="12">
        <f t="shared" ca="1" si="2"/>
        <v>0</v>
      </c>
      <c r="AH42" s="12">
        <f ca="1">IF('Input MC'!B41="Yes",'Input MC'!I41,AE42-AF42-AG42)</f>
        <v>0</v>
      </c>
      <c r="AI42" s="30"/>
      <c r="AJ42" s="12">
        <f t="shared" ca="1" si="17"/>
        <v>0</v>
      </c>
      <c r="AK42" s="12">
        <f t="shared" ca="1" si="22"/>
        <v>0</v>
      </c>
      <c r="AL42" s="12">
        <f t="shared" ca="1" si="11"/>
        <v>0</v>
      </c>
      <c r="AM42" s="12">
        <f ca="1">IF('Input MC'!B41="Yes",'Input MC'!H41,MAX(0,AJ42-AK42-AL42))</f>
        <v>0</v>
      </c>
      <c r="AN42" s="10"/>
    </row>
    <row r="43" spans="2:40" x14ac:dyDescent="0.25">
      <c r="B43" s="23">
        <f t="shared" si="18"/>
        <v>37</v>
      </c>
      <c r="C43" s="18">
        <f t="shared" si="19"/>
        <v>48913</v>
      </c>
      <c r="D43" s="66">
        <f t="shared" si="12"/>
        <v>91</v>
      </c>
      <c r="E43" s="67">
        <f t="shared" si="13"/>
        <v>48948</v>
      </c>
      <c r="F43" s="67">
        <f ca="1">VLOOKUP(E43,Calendar!$O$10:$Q$3985,IF(CashFlows!P43=0,2,3),FALSE)</f>
        <v>48991</v>
      </c>
      <c r="G43" s="9"/>
      <c r="H43">
        <f t="shared" si="4"/>
        <v>10</v>
      </c>
      <c r="I43" s="115">
        <f>SUM($D$6:D43)/90</f>
        <v>38.9</v>
      </c>
      <c r="J43" s="9">
        <f ca="1">OFFSET(Vectors!$I$5,$I43,0)</f>
        <v>0</v>
      </c>
      <c r="K43" s="26">
        <f t="shared" ca="1" si="5"/>
        <v>0</v>
      </c>
      <c r="L43" s="9"/>
      <c r="M43" s="63">
        <f t="shared" ca="1" si="14"/>
        <v>0</v>
      </c>
      <c r="N43" s="12">
        <f ca="1">IF('Input MC'!B42="Yes",'Input MC'!R42,IF(J43&gt;0,$M43*'Input Simulations'!$C$5/4,0))</f>
        <v>0</v>
      </c>
      <c r="O43" s="12">
        <f ca="1">IF('Input MC'!B42="Yes",'Input MC'!S42,(M43-N43)*IF(J43&gt;0,1-J43/J42,1))</f>
        <v>0</v>
      </c>
      <c r="P43" s="12">
        <f ca="1">IF('Input MC'!B42="Yes",'Input MC'!G42,MAX(M43-N43-O43,0))</f>
        <v>0</v>
      </c>
      <c r="Q43" s="12"/>
      <c r="R43" s="68">
        <f ca="1">SUM($N$6:N43)/$M$6</f>
        <v>0</v>
      </c>
      <c r="S43" s="69" t="str">
        <f ca="1">IF(SUM($N$6:N43)/$M$6&gt;2%,"Yes", "No")</f>
        <v>No</v>
      </c>
      <c r="T43" s="60">
        <f t="shared" ca="1" si="6"/>
        <v>0</v>
      </c>
      <c r="U43" s="60" t="str">
        <f t="shared" ca="1" si="7"/>
        <v>Yes</v>
      </c>
      <c r="V43" s="60">
        <f>'Input MC'!T41</f>
        <v>0</v>
      </c>
      <c r="W43" s="60" t="str">
        <f t="shared" si="8"/>
        <v>No</v>
      </c>
      <c r="X43" s="60" t="str">
        <f t="shared" ca="1" si="9"/>
        <v>Yes</v>
      </c>
      <c r="Y43" s="12"/>
      <c r="Z43" s="12">
        <f t="shared" ca="1" si="15"/>
        <v>0</v>
      </c>
      <c r="AA43" s="12">
        <f t="shared" ca="1" si="10"/>
        <v>0</v>
      </c>
      <c r="AB43" s="12">
        <f t="shared" ca="1" si="20"/>
        <v>0</v>
      </c>
      <c r="AC43" s="12">
        <f ca="1">IF('Input MC'!B42="Yes",'Input MC'!J42,MAX(0,Z43-AA43-AB43))</f>
        <v>0</v>
      </c>
      <c r="AD43" s="12"/>
      <c r="AE43" s="12">
        <f t="shared" ca="1" si="16"/>
        <v>0</v>
      </c>
      <c r="AF43" s="12">
        <f t="shared" ca="1" si="21"/>
        <v>0</v>
      </c>
      <c r="AG43" s="12">
        <f t="shared" ca="1" si="2"/>
        <v>0</v>
      </c>
      <c r="AH43" s="12">
        <f ca="1">IF('Input MC'!B42="Yes",'Input MC'!I42,AE43-AF43-AG43)</f>
        <v>0</v>
      </c>
      <c r="AI43" s="30"/>
      <c r="AJ43" s="12">
        <f t="shared" ca="1" si="17"/>
        <v>0</v>
      </c>
      <c r="AK43" s="12">
        <f t="shared" ca="1" si="22"/>
        <v>0</v>
      </c>
      <c r="AL43" s="12">
        <f t="shared" ca="1" si="11"/>
        <v>0</v>
      </c>
      <c r="AM43" s="12">
        <f ca="1">IF('Input MC'!B42="Yes",'Input MC'!H42,MAX(0,AJ43-AK43-AL43))</f>
        <v>0</v>
      </c>
      <c r="AN43" s="10"/>
    </row>
    <row r="44" spans="2:40" x14ac:dyDescent="0.25">
      <c r="B44" s="23">
        <f t="shared" si="18"/>
        <v>38</v>
      </c>
      <c r="C44" s="18">
        <f t="shared" si="19"/>
        <v>49003</v>
      </c>
      <c r="D44" s="66">
        <f t="shared" si="12"/>
        <v>90</v>
      </c>
      <c r="E44" s="67">
        <f t="shared" si="13"/>
        <v>49038</v>
      </c>
      <c r="F44" s="67">
        <f ca="1">VLOOKUP(E44,Calendar!$O$10:$Q$3985,IF(CashFlows!P44=0,2,3),FALSE)</f>
        <v>49088</v>
      </c>
      <c r="G44" s="9"/>
      <c r="H44">
        <f t="shared" si="4"/>
        <v>10</v>
      </c>
      <c r="I44" s="115">
        <f>SUM($D$6:D44)/90</f>
        <v>39.9</v>
      </c>
      <c r="J44" s="9">
        <f ca="1">OFFSET(Vectors!$I$5,$I44,0)</f>
        <v>0</v>
      </c>
      <c r="K44" s="26">
        <f t="shared" ca="1" si="5"/>
        <v>0</v>
      </c>
      <c r="L44" s="9"/>
      <c r="M44" s="63">
        <f t="shared" ca="1" si="14"/>
        <v>0</v>
      </c>
      <c r="N44" s="12">
        <f ca="1">IF('Input MC'!B43="Yes",'Input MC'!R43,IF(J44&gt;0,$M44*'Input Simulations'!$C$5/4,0))</f>
        <v>0</v>
      </c>
      <c r="O44" s="12">
        <f ca="1">IF('Input MC'!B43="Yes",'Input MC'!S43,(M44-N44)*IF(J44&gt;0,1-J44/J43,1))</f>
        <v>0</v>
      </c>
      <c r="P44" s="12">
        <f ca="1">IF('Input MC'!B43="Yes",'Input MC'!G43,MAX(M44-N44-O44,0))</f>
        <v>0</v>
      </c>
      <c r="Q44" s="12"/>
      <c r="R44" s="68">
        <f ca="1">SUM($N$6:N44)/$M$6</f>
        <v>0</v>
      </c>
      <c r="S44" s="69" t="str">
        <f ca="1">IF(SUM($N$6:N44)/$M$6&gt;2%,"Yes", "No")</f>
        <v>No</v>
      </c>
      <c r="T44" s="60">
        <f t="shared" ca="1" si="6"/>
        <v>0</v>
      </c>
      <c r="U44" s="60" t="str">
        <f t="shared" ca="1" si="7"/>
        <v>Yes</v>
      </c>
      <c r="V44" s="60">
        <f>'Input MC'!T42</f>
        <v>0</v>
      </c>
      <c r="W44" s="60" t="str">
        <f t="shared" si="8"/>
        <v>No</v>
      </c>
      <c r="X44" s="60" t="str">
        <f t="shared" ca="1" si="9"/>
        <v>Yes</v>
      </c>
      <c r="Y44" s="12"/>
      <c r="Z44" s="12">
        <f t="shared" ca="1" si="15"/>
        <v>0</v>
      </c>
      <c r="AA44" s="12">
        <f t="shared" ca="1" si="10"/>
        <v>0</v>
      </c>
      <c r="AB44" s="12">
        <f t="shared" ca="1" si="20"/>
        <v>0</v>
      </c>
      <c r="AC44" s="12">
        <f ca="1">IF('Input MC'!B43="Yes",'Input MC'!J43,MAX(0,Z44-AA44-AB44))</f>
        <v>0</v>
      </c>
      <c r="AD44" s="12"/>
      <c r="AE44" s="12">
        <f t="shared" ca="1" si="16"/>
        <v>0</v>
      </c>
      <c r="AF44" s="12">
        <f t="shared" ca="1" si="21"/>
        <v>0</v>
      </c>
      <c r="AG44" s="12">
        <f t="shared" ca="1" si="2"/>
        <v>0</v>
      </c>
      <c r="AH44" s="12">
        <f ca="1">IF('Input MC'!B43="Yes",'Input MC'!I43,AE44-AF44-AG44)</f>
        <v>0</v>
      </c>
      <c r="AI44" s="30"/>
      <c r="AJ44" s="12">
        <f t="shared" ca="1" si="17"/>
        <v>0</v>
      </c>
      <c r="AK44" s="12">
        <f t="shared" ca="1" si="22"/>
        <v>0</v>
      </c>
      <c r="AL44" s="12">
        <f t="shared" ca="1" si="11"/>
        <v>0</v>
      </c>
      <c r="AM44" s="12">
        <f ca="1">IF('Input MC'!B43="Yes",'Input MC'!H43,MAX(0,AJ44-AK44-AL44))</f>
        <v>0</v>
      </c>
      <c r="AN44" s="10"/>
    </row>
    <row r="45" spans="2:40" x14ac:dyDescent="0.25">
      <c r="B45" s="23">
        <f t="shared" si="18"/>
        <v>39</v>
      </c>
      <c r="C45" s="18">
        <f t="shared" si="19"/>
        <v>49095</v>
      </c>
      <c r="D45" s="66">
        <f t="shared" si="12"/>
        <v>92</v>
      </c>
      <c r="E45" s="67">
        <f t="shared" si="13"/>
        <v>49130</v>
      </c>
      <c r="F45" s="67">
        <f ca="1">VLOOKUP(E45,Calendar!$O$10:$Q$3985,IF(CashFlows!P45=0,2,3),FALSE)</f>
        <v>49174</v>
      </c>
      <c r="G45" s="9"/>
      <c r="H45">
        <f t="shared" si="4"/>
        <v>11</v>
      </c>
      <c r="I45" s="115">
        <f>SUM($D$6:D45)/90</f>
        <v>40.922222222222224</v>
      </c>
      <c r="J45" s="9">
        <f ca="1">OFFSET(Vectors!$I$5,$I45,0)</f>
        <v>0</v>
      </c>
      <c r="K45" s="26">
        <f t="shared" ca="1" si="5"/>
        <v>0</v>
      </c>
      <c r="L45" s="9"/>
      <c r="M45" s="63">
        <f t="shared" ref="M45:M46" ca="1" si="23">P44</f>
        <v>0</v>
      </c>
      <c r="N45" s="12">
        <f ca="1">IF('Input MC'!B44="Yes",'Input MC'!R44,IF(J45&gt;0,$M45*'Input Simulations'!$C$5/4,0))</f>
        <v>0</v>
      </c>
      <c r="O45" s="12">
        <f ca="1">IF('Input MC'!B44="Yes",'Input MC'!S44,(M45-N45)*IF(J45&gt;0,1-J45/J44,1))</f>
        <v>0</v>
      </c>
      <c r="P45" s="12">
        <f ca="1">IF('Input MC'!B44="Yes",'Input MC'!G44,MAX(M45-N45-O45,0))</f>
        <v>0</v>
      </c>
      <c r="Q45" s="12"/>
      <c r="R45" s="68">
        <f ca="1">SUM($N$6:N45)/$M$6</f>
        <v>0</v>
      </c>
      <c r="S45" s="69" t="str">
        <f ca="1">IF(SUM($N$6:N45)/$M$6&gt;2%,"Yes", "No")</f>
        <v>No</v>
      </c>
      <c r="T45" s="60">
        <f t="shared" ca="1" si="6"/>
        <v>0</v>
      </c>
      <c r="U45" s="60" t="str">
        <f t="shared" ca="1" si="7"/>
        <v>Yes</v>
      </c>
      <c r="V45" s="60">
        <f>'Input MC'!T43</f>
        <v>0</v>
      </c>
      <c r="W45" s="60" t="str">
        <f t="shared" si="8"/>
        <v>No</v>
      </c>
      <c r="X45" s="60" t="str">
        <f t="shared" ca="1" si="9"/>
        <v>Yes</v>
      </c>
      <c r="Y45" s="12"/>
      <c r="Z45" s="12">
        <f t="shared" ca="1" si="15"/>
        <v>0</v>
      </c>
      <c r="AA45" s="12">
        <f t="shared" ca="1" si="10"/>
        <v>0</v>
      </c>
      <c r="AB45" s="12">
        <f t="shared" ca="1" si="20"/>
        <v>0</v>
      </c>
      <c r="AC45" s="12">
        <f ca="1">IF('Input MC'!B44="Yes",'Input MC'!J44,MAX(0,Z45-AA45-AB45))</f>
        <v>0</v>
      </c>
      <c r="AD45" s="12"/>
      <c r="AE45" s="12">
        <f t="shared" ref="AE45:AE46" ca="1" si="24">AH44</f>
        <v>0</v>
      </c>
      <c r="AF45" s="12">
        <f t="shared" ca="1" si="21"/>
        <v>0</v>
      </c>
      <c r="AG45" s="12">
        <f t="shared" ca="1" si="2"/>
        <v>0</v>
      </c>
      <c r="AH45" s="12">
        <f ca="1">IF('Input MC'!B44="Yes",'Input MC'!I44,AE45-AF45-AG45)</f>
        <v>0</v>
      </c>
      <c r="AI45" s="30"/>
      <c r="AJ45" s="12">
        <f t="shared" ref="AJ45:AJ46" ca="1" si="25">AM44</f>
        <v>0</v>
      </c>
      <c r="AK45" s="12">
        <f t="shared" ca="1" si="22"/>
        <v>0</v>
      </c>
      <c r="AL45" s="12">
        <f t="shared" ca="1" si="11"/>
        <v>0</v>
      </c>
      <c r="AM45" s="12">
        <f ca="1">IF('Input MC'!B44="Yes",'Input MC'!H44,MAX(0,AJ45-AK45-AL45))</f>
        <v>0</v>
      </c>
      <c r="AN45" s="10"/>
    </row>
    <row r="46" spans="2:40" x14ac:dyDescent="0.25">
      <c r="B46" s="23">
        <f t="shared" si="18"/>
        <v>40</v>
      </c>
      <c r="C46" s="18">
        <f t="shared" si="19"/>
        <v>49187</v>
      </c>
      <c r="D46" s="66">
        <f t="shared" si="12"/>
        <v>92</v>
      </c>
      <c r="E46" s="67">
        <f t="shared" si="13"/>
        <v>49222</v>
      </c>
      <c r="F46" s="67">
        <f ca="1">VLOOKUP(E46,Calendar!$O$10:$Q$3985,IF(CashFlows!P46=0,2,3),FALSE)</f>
        <v>49269</v>
      </c>
      <c r="G46" s="9"/>
      <c r="H46">
        <f t="shared" si="4"/>
        <v>11</v>
      </c>
      <c r="I46" s="115">
        <f>SUM($D$6:D46)/90</f>
        <v>41.944444444444443</v>
      </c>
      <c r="J46" s="9">
        <f ca="1">OFFSET(Vectors!$I$5,$I46,0)</f>
        <v>0</v>
      </c>
      <c r="K46" s="26">
        <f t="shared" ca="1" si="5"/>
        <v>0</v>
      </c>
      <c r="L46" s="9"/>
      <c r="M46" s="63">
        <f t="shared" ca="1" si="23"/>
        <v>0</v>
      </c>
      <c r="N46" s="12">
        <f ca="1">IF('Input MC'!B45="Yes",'Input MC'!R45,IF(J46&gt;0,$M46*'Input Simulations'!$C$5/4,0))</f>
        <v>0</v>
      </c>
      <c r="O46" s="12">
        <f ca="1">IF('Input MC'!B45="Yes",'Input MC'!S45,(M46-N46)*IF(J46&gt;0,1-J46/J45,1))</f>
        <v>0</v>
      </c>
      <c r="P46" s="12">
        <f ca="1">IF('Input MC'!B45="Yes",'Input MC'!G45,MAX(M46-N46-O46,0))</f>
        <v>0</v>
      </c>
      <c r="Q46" s="12"/>
      <c r="R46" s="68">
        <f ca="1">SUM($N$6:N46)/$M$6</f>
        <v>0</v>
      </c>
      <c r="S46" s="69" t="str">
        <f ca="1">IF(SUM($N$6:N46)/$M$6&gt;2%,"Yes", "No")</f>
        <v>No</v>
      </c>
      <c r="T46" s="60">
        <f t="shared" ca="1" si="6"/>
        <v>0</v>
      </c>
      <c r="U46" s="60" t="str">
        <f t="shared" ca="1" si="7"/>
        <v>Yes</v>
      </c>
      <c r="V46" s="60">
        <f>'Input MC'!T44</f>
        <v>0</v>
      </c>
      <c r="W46" s="60" t="str">
        <f t="shared" si="8"/>
        <v>No</v>
      </c>
      <c r="X46" s="60" t="str">
        <f t="shared" ca="1" si="9"/>
        <v>Yes</v>
      </c>
      <c r="Y46" s="12"/>
      <c r="Z46" s="12">
        <f t="shared" ca="1" si="15"/>
        <v>0</v>
      </c>
      <c r="AA46" s="12">
        <f t="shared" ca="1" si="10"/>
        <v>0</v>
      </c>
      <c r="AB46" s="12">
        <f t="shared" ca="1" si="20"/>
        <v>0</v>
      </c>
      <c r="AC46" s="12">
        <f ca="1">IF('Input MC'!B45="Yes",'Input MC'!J45,MAX(0,Z46-AA46-AB46))</f>
        <v>0</v>
      </c>
      <c r="AD46" s="12"/>
      <c r="AE46" s="12">
        <f t="shared" ca="1" si="24"/>
        <v>0</v>
      </c>
      <c r="AF46" s="12">
        <f t="shared" ca="1" si="21"/>
        <v>0</v>
      </c>
      <c r="AG46" s="12">
        <f t="shared" ca="1" si="2"/>
        <v>0</v>
      </c>
      <c r="AH46" s="12">
        <f ca="1">IF('Input MC'!B45="Yes",'Input MC'!I45,AE46-AF46-AG46)</f>
        <v>0</v>
      </c>
      <c r="AI46" s="30"/>
      <c r="AJ46" s="12">
        <f t="shared" ca="1" si="25"/>
        <v>0</v>
      </c>
      <c r="AK46" s="12">
        <f t="shared" ca="1" si="22"/>
        <v>0</v>
      </c>
      <c r="AL46" s="12">
        <f t="shared" ca="1" si="11"/>
        <v>0</v>
      </c>
      <c r="AM46" s="12">
        <f ca="1">IF('Input MC'!B45="Yes",'Input MC'!H45,MAX(0,AJ46-AK46-AL46))</f>
        <v>0</v>
      </c>
      <c r="AN46" s="10"/>
    </row>
    <row r="47" spans="2:40" x14ac:dyDescent="0.25">
      <c r="E47" s="10"/>
      <c r="F47" s="10"/>
      <c r="AJ47" s="12"/>
      <c r="AK47" s="12"/>
      <c r="AL47" s="12"/>
      <c r="AM47" s="12"/>
      <c r="AN47" s="10"/>
    </row>
    <row r="48" spans="2:40" x14ac:dyDescent="0.25">
      <c r="E48" s="10"/>
      <c r="F48" s="10"/>
      <c r="AJ48" s="12"/>
      <c r="AK48" s="12"/>
      <c r="AL48" s="12"/>
      <c r="AM48" s="12"/>
      <c r="AN48" s="10"/>
    </row>
    <row r="49" spans="36:40" x14ac:dyDescent="0.25">
      <c r="AJ49" s="12"/>
      <c r="AK49" s="12"/>
      <c r="AL49" s="12"/>
      <c r="AM49" s="12"/>
      <c r="AN49" s="10"/>
    </row>
    <row r="50" spans="36:40" x14ac:dyDescent="0.25">
      <c r="AJ50" s="12"/>
      <c r="AK50" s="12"/>
      <c r="AL50" s="12"/>
      <c r="AM50" s="12"/>
      <c r="AN50" s="10"/>
    </row>
    <row r="51" spans="36:40" x14ac:dyDescent="0.25">
      <c r="AJ51" s="12"/>
      <c r="AK51" s="12"/>
      <c r="AL51" s="12"/>
      <c r="AM51" s="12"/>
      <c r="AN51" s="10"/>
    </row>
    <row r="52" spans="36:40" x14ac:dyDescent="0.25">
      <c r="AJ52" s="12"/>
      <c r="AK52" s="12"/>
      <c r="AL52" s="12"/>
      <c r="AM52" s="12"/>
      <c r="AN52" s="10"/>
    </row>
    <row r="53" spans="36:40" x14ac:dyDescent="0.25">
      <c r="AJ53" s="12"/>
      <c r="AK53" s="12"/>
      <c r="AL53" s="12"/>
      <c r="AM53" s="12"/>
      <c r="AN53" s="10"/>
    </row>
    <row r="54" spans="36:40" x14ac:dyDescent="0.25">
      <c r="AJ54" s="12"/>
      <c r="AK54" s="12"/>
      <c r="AL54" s="12"/>
      <c r="AM54" s="12"/>
      <c r="AN54" s="1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E9925-741C-44F3-865E-268A8426BDE1}">
  <sheetPr codeName="Hoja2"/>
  <dimension ref="A1:Y3985"/>
  <sheetViews>
    <sheetView showGridLines="0" workbookViewId="0">
      <pane ySplit="10" topLeftCell="A170" activePane="bottomLeft" state="frozen"/>
      <selection pane="bottomLeft" activeCell="Q136" sqref="Q136:Q145"/>
    </sheetView>
  </sheetViews>
  <sheetFormatPr baseColWidth="10" defaultColWidth="14.5" defaultRowHeight="15" customHeight="1" x14ac:dyDescent="0.25"/>
  <cols>
    <col min="1" max="1" width="3.1640625" style="87" customWidth="1"/>
    <col min="2" max="2" width="14.5" style="88"/>
    <col min="3" max="3" width="16.6640625" style="88" bestFit="1" customWidth="1"/>
    <col min="4" max="10" width="14.5" style="88"/>
    <col min="11" max="11" width="4.83203125" style="88" customWidth="1"/>
    <col min="12" max="15" width="14.5" style="88"/>
    <col min="16" max="16" width="19.83203125" style="88" customWidth="1"/>
    <col min="17" max="17" width="18.83203125" style="88" customWidth="1"/>
    <col min="18" max="18" width="15.5" style="88" customWidth="1"/>
    <col min="19" max="19" width="14.5" style="88" customWidth="1"/>
    <col min="20" max="26" width="14.5" style="88"/>
    <col min="27" max="27" width="16" style="88" bestFit="1" customWidth="1"/>
    <col min="28" max="28" width="30.5" style="88" bestFit="1" customWidth="1"/>
    <col min="29" max="29" width="46.33203125" style="88" bestFit="1" customWidth="1"/>
    <col min="30" max="31" width="14.5" style="88"/>
    <col min="32" max="33" width="24.1640625" style="88" bestFit="1" customWidth="1"/>
    <col min="34" max="36" width="14.5" style="88"/>
    <col min="37" max="37" width="14.6640625" style="88" customWidth="1"/>
    <col min="38" max="16384" width="14.5" style="88"/>
  </cols>
  <sheetData>
    <row r="1" spans="1:25" s="83" customFormat="1" ht="15.75" x14ac:dyDescent="0.25">
      <c r="F1" s="92" t="s">
        <v>67</v>
      </c>
      <c r="G1" s="88"/>
      <c r="H1" s="130" t="s">
        <v>68</v>
      </c>
      <c r="I1" s="130"/>
      <c r="J1" s="131"/>
      <c r="K1" s="131"/>
      <c r="L1" s="131"/>
      <c r="M1" s="131"/>
      <c r="N1" s="100" t="s">
        <v>82</v>
      </c>
      <c r="O1" s="88"/>
      <c r="P1" s="88"/>
      <c r="Q1" s="88"/>
      <c r="R1" s="88"/>
      <c r="S1" s="88"/>
      <c r="T1" s="88"/>
    </row>
    <row r="2" spans="1:25" s="83" customFormat="1" ht="15.75" x14ac:dyDescent="0.25">
      <c r="B2" s="85" t="s">
        <v>65</v>
      </c>
      <c r="C2" s="85"/>
      <c r="D2" s="85"/>
      <c r="F2" s="88" t="s">
        <v>69</v>
      </c>
      <c r="G2" s="93" t="s">
        <v>70</v>
      </c>
      <c r="H2" s="131"/>
      <c r="I2" s="131"/>
      <c r="J2" s="131"/>
      <c r="K2" s="131"/>
      <c r="L2" s="131"/>
      <c r="M2" s="131"/>
      <c r="N2" s="101" t="s">
        <v>83</v>
      </c>
      <c r="O2" s="101"/>
      <c r="P2" s="102">
        <f>COUNTIF(D11:D3985,"P")</f>
        <v>87</v>
      </c>
      <c r="Q2" s="102">
        <f t="shared" ref="Q2:T2" si="0">COUNTIF(E11:E3985,"P")</f>
        <v>170</v>
      </c>
      <c r="R2" s="102">
        <f t="shared" si="0"/>
        <v>163</v>
      </c>
      <c r="S2" s="102">
        <f t="shared" si="0"/>
        <v>0</v>
      </c>
      <c r="T2" s="102">
        <f t="shared" si="0"/>
        <v>261</v>
      </c>
    </row>
    <row r="3" spans="1:25" s="83" customFormat="1" ht="15.75" x14ac:dyDescent="0.25">
      <c r="B3" s="86" t="s">
        <v>86</v>
      </c>
      <c r="C3" s="86"/>
      <c r="F3" s="88" t="s">
        <v>71</v>
      </c>
      <c r="G3" s="93" t="s">
        <v>72</v>
      </c>
      <c r="H3" s="131"/>
      <c r="I3" s="131"/>
      <c r="J3" s="131"/>
      <c r="K3" s="131"/>
      <c r="L3" s="131"/>
      <c r="M3" s="131"/>
      <c r="N3" s="103" t="s">
        <v>84</v>
      </c>
      <c r="O3" s="103"/>
      <c r="P3" s="104">
        <f>COUNTIF(D11:D3985,"W")</f>
        <v>1136</v>
      </c>
      <c r="Q3" s="104">
        <f t="shared" ref="Q3:T3" si="1">COUNTIF(E11:E3985,"W")</f>
        <v>1101</v>
      </c>
      <c r="R3" s="104">
        <f>COUNTIF(F11:F3985,"W")</f>
        <v>1098</v>
      </c>
      <c r="S3" s="104">
        <f t="shared" si="1"/>
        <v>1136</v>
      </c>
      <c r="T3" s="104">
        <f t="shared" si="1"/>
        <v>1088</v>
      </c>
    </row>
    <row r="4" spans="1:25" s="87" customFormat="1" ht="15.75" x14ac:dyDescent="0.25">
      <c r="F4" s="88" t="s">
        <v>80</v>
      </c>
      <c r="G4" s="93" t="s">
        <v>81</v>
      </c>
      <c r="H4" s="131"/>
      <c r="I4" s="131"/>
      <c r="J4" s="131"/>
      <c r="K4" s="131"/>
      <c r="L4" s="131"/>
      <c r="M4" s="131"/>
      <c r="N4" s="105" t="s">
        <v>85</v>
      </c>
      <c r="O4" s="105"/>
      <c r="P4" s="106">
        <f>P2+P3</f>
        <v>1223</v>
      </c>
      <c r="Q4" s="106">
        <f>Q2+Q3</f>
        <v>1271</v>
      </c>
      <c r="R4" s="106">
        <f>R2+R3</f>
        <v>1261</v>
      </c>
      <c r="S4" s="106">
        <f>S2+S3</f>
        <v>1136</v>
      </c>
      <c r="T4" s="106">
        <f>T2+T3</f>
        <v>1349</v>
      </c>
    </row>
    <row r="5" spans="1:25" ht="15" customHeight="1" x14ac:dyDescent="0.25">
      <c r="A5" s="88"/>
      <c r="B5" s="89" t="s">
        <v>66</v>
      </c>
      <c r="C5" s="89"/>
      <c r="D5" s="90"/>
      <c r="E5" s="90"/>
      <c r="F5" s="90"/>
      <c r="G5" s="90"/>
      <c r="H5" s="90"/>
      <c r="I5" s="90"/>
      <c r="J5" s="90"/>
      <c r="K5" s="90"/>
      <c r="L5" s="90"/>
      <c r="M5" s="90"/>
      <c r="N5" s="90"/>
      <c r="O5" s="90"/>
      <c r="P5" s="90"/>
      <c r="Q5" s="90"/>
      <c r="R5" s="90"/>
      <c r="S5" s="90"/>
      <c r="T5" s="90"/>
      <c r="U5" s="90"/>
      <c r="V5" s="90"/>
      <c r="W5" s="90"/>
      <c r="X5" s="90"/>
    </row>
    <row r="6" spans="1:25" ht="13.5" x14ac:dyDescent="0.25">
      <c r="A6" s="88"/>
      <c r="B6" s="91"/>
      <c r="C6" s="91"/>
    </row>
    <row r="7" spans="1:25" ht="13.5" x14ac:dyDescent="0.25">
      <c r="A7" s="88"/>
      <c r="B7" s="91"/>
      <c r="C7" s="91"/>
    </row>
    <row r="8" spans="1:25" ht="15.75" x14ac:dyDescent="0.25">
      <c r="A8" s="88"/>
      <c r="F8" s="87"/>
    </row>
    <row r="9" spans="1:25" ht="15" customHeight="1" x14ac:dyDescent="0.25">
      <c r="A9" s="88"/>
      <c r="F9" s="87"/>
    </row>
    <row r="10" spans="1:25" ht="40.5" x14ac:dyDescent="0.25">
      <c r="A10" s="88"/>
      <c r="B10" s="94" t="s">
        <v>73</v>
      </c>
      <c r="C10" s="95" t="s">
        <v>74</v>
      </c>
      <c r="D10" s="94" t="s">
        <v>75</v>
      </c>
      <c r="E10" s="94" t="s">
        <v>76</v>
      </c>
      <c r="F10" s="94" t="s">
        <v>77</v>
      </c>
      <c r="G10" s="94" t="s">
        <v>78</v>
      </c>
      <c r="H10" s="94" t="s">
        <v>79</v>
      </c>
      <c r="I10" s="108" t="s">
        <v>93</v>
      </c>
      <c r="J10" s="110" t="s">
        <v>92</v>
      </c>
      <c r="K10" s="96"/>
      <c r="L10" s="94" t="s">
        <v>73</v>
      </c>
      <c r="M10" s="94" t="s">
        <v>79</v>
      </c>
      <c r="O10" s="94" t="s">
        <v>73</v>
      </c>
      <c r="P10" s="108" t="s">
        <v>87</v>
      </c>
      <c r="Q10" s="108" t="s">
        <v>88</v>
      </c>
    </row>
    <row r="11" spans="1:25" ht="15" customHeight="1" x14ac:dyDescent="0.25">
      <c r="A11" s="88"/>
      <c r="B11" s="97">
        <v>45335</v>
      </c>
      <c r="C11" s="98" t="str">
        <f>TEXT(WEEKDAY(B11),"dddd")</f>
        <v>Tuesday</v>
      </c>
      <c r="D11" s="99" t="str">
        <f>IF(WEEKDAY($B11,2)&lt;6,"B","W")</f>
        <v>B</v>
      </c>
      <c r="E11" s="99" t="str">
        <f t="shared" ref="E11:G11" si="2">IF(WEEKDAY($B11,2)&lt;6,"B","W")</f>
        <v>B</v>
      </c>
      <c r="F11" s="99" t="str">
        <f t="shared" si="2"/>
        <v>B</v>
      </c>
      <c r="G11" s="99" t="str">
        <f t="shared" si="2"/>
        <v>B</v>
      </c>
      <c r="H11" s="99" t="str">
        <f>IF(OR(D11="P",E11="P",F11="P",G11="P"),"P",D11)</f>
        <v>B</v>
      </c>
      <c r="I11" s="99">
        <f>IF(H11="B",1,0)</f>
        <v>1</v>
      </c>
      <c r="J11" s="109">
        <f>IF(H11="B",0,MATCH("B",H12:$H$3985,0))</f>
        <v>0</v>
      </c>
      <c r="K11" s="84"/>
      <c r="L11" s="97">
        <v>45335</v>
      </c>
      <c r="M11" s="99" t="s">
        <v>69</v>
      </c>
      <c r="O11" s="97">
        <v>45335</v>
      </c>
      <c r="P11" s="97" cm="1">
        <f t="array" ref="P11">INDEX($L$11:$L$2636,MATCH(B11+J11,$L$11:$L$2636,0)+30)</f>
        <v>45377</v>
      </c>
      <c r="Q11" s="97" cm="1">
        <f t="array" ref="Q11">INDEX($L$11:$L$2636,MATCH(B11+J11,$L$11:$L$2636,0)+12)</f>
        <v>45351</v>
      </c>
    </row>
    <row r="12" spans="1:25" ht="15" customHeight="1" x14ac:dyDescent="0.25">
      <c r="A12" s="88"/>
      <c r="B12" s="97">
        <v>45336</v>
      </c>
      <c r="C12" s="98" t="str">
        <f t="shared" ref="C12:C75" si="3">TEXT(WEEKDAY(B12),"dddd")</f>
        <v>Wednesday</v>
      </c>
      <c r="D12" s="99" t="str">
        <f t="shared" ref="D12:G75" si="4">IF(WEEKDAY($B12,2)&lt;6,"B","W")</f>
        <v>B</v>
      </c>
      <c r="E12" s="99" t="str">
        <f t="shared" si="4"/>
        <v>B</v>
      </c>
      <c r="F12" s="99" t="str">
        <f t="shared" si="4"/>
        <v>B</v>
      </c>
      <c r="G12" s="99" t="str">
        <f t="shared" si="4"/>
        <v>B</v>
      </c>
      <c r="H12" s="99" t="str">
        <f t="shared" ref="H12:H75" si="5">IF(OR(D12="P",E12="P",F12="P",G12="P"),"P",D12)</f>
        <v>B</v>
      </c>
      <c r="I12" s="99">
        <f t="shared" ref="I12:I75" si="6">IF(H12="B",1,0)</f>
        <v>1</v>
      </c>
      <c r="J12" s="109">
        <f>IF(H12="B",0,MATCH("B",H13:$H$3985,0))</f>
        <v>0</v>
      </c>
      <c r="K12" s="84"/>
      <c r="L12" s="97">
        <v>45336</v>
      </c>
      <c r="M12" s="99" t="s">
        <v>69</v>
      </c>
      <c r="O12" s="97">
        <v>45336</v>
      </c>
      <c r="P12" s="97" cm="1">
        <f t="array" ref="P12">INDEX($L$11:$L$2636,MATCH(B12+J12,$L$11:$L$2636,0)+30)</f>
        <v>45378</v>
      </c>
      <c r="Q12" s="97" cm="1">
        <f t="array" ref="Q12">INDEX($L$11:$L$2636,MATCH(B12+J12,$L$11:$L$2636,0)+12)</f>
        <v>45352</v>
      </c>
    </row>
    <row r="13" spans="1:25" ht="15" customHeight="1" x14ac:dyDescent="0.25">
      <c r="A13" s="88"/>
      <c r="B13" s="97">
        <v>45337</v>
      </c>
      <c r="C13" s="98" t="str">
        <f t="shared" si="3"/>
        <v>Thursday</v>
      </c>
      <c r="D13" s="99" t="str">
        <f t="shared" si="4"/>
        <v>B</v>
      </c>
      <c r="E13" s="99" t="str">
        <f t="shared" si="4"/>
        <v>B</v>
      </c>
      <c r="F13" s="99" t="str">
        <f t="shared" si="4"/>
        <v>B</v>
      </c>
      <c r="G13" s="99" t="str">
        <f t="shared" si="4"/>
        <v>B</v>
      </c>
      <c r="H13" s="99" t="str">
        <f t="shared" si="5"/>
        <v>B</v>
      </c>
      <c r="I13" s="99">
        <f t="shared" si="6"/>
        <v>1</v>
      </c>
      <c r="J13" s="109">
        <f>IF(H13="B",0,MATCH("B",H14:$H$3985,0))</f>
        <v>0</v>
      </c>
      <c r="K13" s="84"/>
      <c r="L13" s="97">
        <v>45337</v>
      </c>
      <c r="M13" s="99" t="s">
        <v>69</v>
      </c>
      <c r="O13" s="97">
        <v>45337</v>
      </c>
      <c r="P13" s="97" cm="1">
        <f t="array" ref="P13">INDEX($L$11:$L$2636,MATCH(B13+J13,$L$11:$L$2636,0)+30)</f>
        <v>45384</v>
      </c>
      <c r="Q13" s="97" cm="1">
        <f t="array" ref="Q13">INDEX($L$11:$L$2636,MATCH(B13+J13,$L$11:$L$2636,0)+12)</f>
        <v>45355</v>
      </c>
    </row>
    <row r="14" spans="1:25" s="87" customFormat="1" ht="15" customHeight="1" x14ac:dyDescent="0.25">
      <c r="B14" s="97">
        <v>45338</v>
      </c>
      <c r="C14" s="98" t="str">
        <f t="shared" si="3"/>
        <v>Friday</v>
      </c>
      <c r="D14" s="99" t="str">
        <f t="shared" si="4"/>
        <v>B</v>
      </c>
      <c r="E14" s="99" t="str">
        <f t="shared" si="4"/>
        <v>B</v>
      </c>
      <c r="F14" s="99" t="str">
        <f t="shared" si="4"/>
        <v>B</v>
      </c>
      <c r="G14" s="99" t="str">
        <f t="shared" si="4"/>
        <v>B</v>
      </c>
      <c r="H14" s="99" t="str">
        <f t="shared" si="5"/>
        <v>B</v>
      </c>
      <c r="I14" s="99">
        <f t="shared" si="6"/>
        <v>1</v>
      </c>
      <c r="J14" s="109">
        <f>IF(H14="B",0,MATCH("B",H15:$H$3985,0))</f>
        <v>0</v>
      </c>
      <c r="K14" s="84"/>
      <c r="L14" s="97">
        <v>45338</v>
      </c>
      <c r="M14" s="99" t="s">
        <v>69</v>
      </c>
      <c r="N14" s="88"/>
      <c r="O14" s="97">
        <v>45338</v>
      </c>
      <c r="P14" s="97" cm="1">
        <f t="array" ref="P14">INDEX($L$11:$L$2636,MATCH(B14+J14,$L$11:$L$2636,0)+30)</f>
        <v>45385</v>
      </c>
      <c r="Q14" s="97" cm="1">
        <f t="array" ref="Q14">INDEX($L$11:$L$2636,MATCH(B14+J14,$L$11:$L$2636,0)+12)</f>
        <v>45356</v>
      </c>
      <c r="S14" s="88"/>
      <c r="T14" s="88"/>
      <c r="U14" s="88"/>
      <c r="V14" s="88"/>
      <c r="W14" s="88"/>
      <c r="X14" s="88"/>
      <c r="Y14" s="88"/>
    </row>
    <row r="15" spans="1:25" s="87" customFormat="1" ht="15" customHeight="1" x14ac:dyDescent="0.25">
      <c r="B15" s="97">
        <v>45339</v>
      </c>
      <c r="C15" s="98" t="str">
        <f t="shared" si="3"/>
        <v>Saturday</v>
      </c>
      <c r="D15" s="99" t="str">
        <f t="shared" si="4"/>
        <v>W</v>
      </c>
      <c r="E15" s="99" t="str">
        <f t="shared" si="4"/>
        <v>W</v>
      </c>
      <c r="F15" s="99" t="str">
        <f t="shared" si="4"/>
        <v>W</v>
      </c>
      <c r="G15" s="99" t="str">
        <f t="shared" si="4"/>
        <v>W</v>
      </c>
      <c r="H15" s="99" t="str">
        <f t="shared" si="5"/>
        <v>W</v>
      </c>
      <c r="I15" s="99">
        <f t="shared" si="6"/>
        <v>0</v>
      </c>
      <c r="J15" s="109">
        <f>IF(H15="B",0,MATCH("B",H16:$H$3985,0))</f>
        <v>2</v>
      </c>
      <c r="K15" s="84"/>
      <c r="L15" s="97">
        <v>45341</v>
      </c>
      <c r="M15" s="99" t="s">
        <v>69</v>
      </c>
      <c r="N15" s="88"/>
      <c r="O15" s="97">
        <v>45339</v>
      </c>
      <c r="P15" s="97" cm="1">
        <f t="array" ref="P15">INDEX($L$11:$L$2636,MATCH(B15+J15,$L$11:$L$2636,0)+30)</f>
        <v>45386</v>
      </c>
      <c r="Q15" s="97" cm="1">
        <f t="array" ref="Q15">INDEX($L$11:$L$2636,MATCH(B15+J15,$L$11:$L$2636,0)+12)</f>
        <v>45357</v>
      </c>
      <c r="S15" s="88"/>
      <c r="T15" s="88"/>
      <c r="U15" s="88"/>
      <c r="V15" s="88"/>
      <c r="W15" s="88"/>
      <c r="X15" s="88"/>
      <c r="Y15" s="88"/>
    </row>
    <row r="16" spans="1:25" s="87" customFormat="1" ht="15" customHeight="1" x14ac:dyDescent="0.25">
      <c r="B16" s="97">
        <v>45340</v>
      </c>
      <c r="C16" s="98" t="str">
        <f t="shared" si="3"/>
        <v>Sunday</v>
      </c>
      <c r="D16" s="99" t="str">
        <f t="shared" si="4"/>
        <v>W</v>
      </c>
      <c r="E16" s="99" t="str">
        <f t="shared" si="4"/>
        <v>W</v>
      </c>
      <c r="F16" s="99" t="str">
        <f t="shared" si="4"/>
        <v>W</v>
      </c>
      <c r="G16" s="99" t="str">
        <f t="shared" si="4"/>
        <v>W</v>
      </c>
      <c r="H16" s="99" t="str">
        <f t="shared" si="5"/>
        <v>W</v>
      </c>
      <c r="I16" s="99">
        <f t="shared" si="6"/>
        <v>0</v>
      </c>
      <c r="J16" s="109">
        <f>IF(H16="B",0,MATCH("B",H17:$H$3985,0))</f>
        <v>1</v>
      </c>
      <c r="K16" s="84"/>
      <c r="L16" s="97">
        <v>45342</v>
      </c>
      <c r="M16" s="99" t="s">
        <v>69</v>
      </c>
      <c r="N16" s="88"/>
      <c r="O16" s="97">
        <v>45340</v>
      </c>
      <c r="P16" s="97" cm="1">
        <f t="array" ref="P16">INDEX($L$11:$L$2636,MATCH(B16+J16,$L$11:$L$2636,0)+30)</f>
        <v>45386</v>
      </c>
      <c r="Q16" s="97" cm="1">
        <f t="array" ref="Q16">INDEX($L$11:$L$2636,MATCH(B16+J16,$L$11:$L$2636,0)+12)</f>
        <v>45357</v>
      </c>
      <c r="S16" s="88"/>
      <c r="T16" s="88"/>
      <c r="U16" s="88"/>
      <c r="V16" s="88"/>
      <c r="W16" s="88"/>
      <c r="X16" s="88"/>
      <c r="Y16" s="88"/>
    </row>
    <row r="17" spans="2:17" ht="15" customHeight="1" x14ac:dyDescent="0.25">
      <c r="B17" s="97">
        <v>45341</v>
      </c>
      <c r="C17" s="98" t="str">
        <f t="shared" si="3"/>
        <v>Monday</v>
      </c>
      <c r="D17" s="99" t="str">
        <f t="shared" si="4"/>
        <v>B</v>
      </c>
      <c r="E17" s="99" t="str">
        <f t="shared" si="4"/>
        <v>B</v>
      </c>
      <c r="F17" s="99" t="str">
        <f t="shared" si="4"/>
        <v>B</v>
      </c>
      <c r="G17" s="99" t="str">
        <f t="shared" si="4"/>
        <v>B</v>
      </c>
      <c r="H17" s="99" t="str">
        <f t="shared" si="5"/>
        <v>B</v>
      </c>
      <c r="I17" s="99">
        <f t="shared" si="6"/>
        <v>1</v>
      </c>
      <c r="J17" s="109">
        <f>IF(H17="B",0,MATCH("B",H18:$H$3985,0))</f>
        <v>0</v>
      </c>
      <c r="K17" s="84"/>
      <c r="L17" s="97">
        <v>45343</v>
      </c>
      <c r="M17" s="99" t="s">
        <v>69</v>
      </c>
      <c r="O17" s="97">
        <v>45341</v>
      </c>
      <c r="P17" s="97" cm="1">
        <f t="array" ref="P17">INDEX($L$11:$L$2636,MATCH(B17+J17,$L$11:$L$2636,0)+30)</f>
        <v>45386</v>
      </c>
      <c r="Q17" s="97" cm="1">
        <f t="array" ref="Q17">INDEX($L$11:$L$2636,MATCH(B17+J17,$L$11:$L$2636,0)+12)</f>
        <v>45357</v>
      </c>
    </row>
    <row r="18" spans="2:17" ht="15" customHeight="1" x14ac:dyDescent="0.25">
      <c r="B18" s="97">
        <v>45342</v>
      </c>
      <c r="C18" s="98" t="str">
        <f t="shared" si="3"/>
        <v>Tuesday</v>
      </c>
      <c r="D18" s="99" t="str">
        <f t="shared" si="4"/>
        <v>B</v>
      </c>
      <c r="E18" s="99" t="str">
        <f t="shared" si="4"/>
        <v>B</v>
      </c>
      <c r="F18" s="99" t="str">
        <f t="shared" si="4"/>
        <v>B</v>
      </c>
      <c r="G18" s="99" t="str">
        <f t="shared" si="4"/>
        <v>B</v>
      </c>
      <c r="H18" s="99" t="str">
        <f t="shared" si="5"/>
        <v>B</v>
      </c>
      <c r="I18" s="99">
        <f t="shared" si="6"/>
        <v>1</v>
      </c>
      <c r="J18" s="109">
        <f>IF(H18="B",0,MATCH("B",H19:$H$3985,0))</f>
        <v>0</v>
      </c>
      <c r="K18" s="84"/>
      <c r="L18" s="97">
        <v>45344</v>
      </c>
      <c r="M18" s="99" t="s">
        <v>69</v>
      </c>
      <c r="O18" s="97">
        <v>45342</v>
      </c>
      <c r="P18" s="97" cm="1">
        <f t="array" ref="P18">INDEX($L$11:$L$2636,MATCH(B18+J18,$L$11:$L$2636,0)+30)</f>
        <v>45387</v>
      </c>
      <c r="Q18" s="97" cm="1">
        <f t="array" ref="Q18">INDEX($L$11:$L$2636,MATCH(B18+J18,$L$11:$L$2636,0)+12)</f>
        <v>45358</v>
      </c>
    </row>
    <row r="19" spans="2:17" ht="15" customHeight="1" x14ac:dyDescent="0.25">
      <c r="B19" s="97">
        <v>45343</v>
      </c>
      <c r="C19" s="98" t="str">
        <f t="shared" si="3"/>
        <v>Wednesday</v>
      </c>
      <c r="D19" s="99" t="str">
        <f t="shared" si="4"/>
        <v>B</v>
      </c>
      <c r="E19" s="99" t="str">
        <f t="shared" si="4"/>
        <v>B</v>
      </c>
      <c r="F19" s="99" t="str">
        <f t="shared" si="4"/>
        <v>B</v>
      </c>
      <c r="G19" s="99" t="str">
        <f t="shared" si="4"/>
        <v>B</v>
      </c>
      <c r="H19" s="99" t="str">
        <f t="shared" si="5"/>
        <v>B</v>
      </c>
      <c r="I19" s="99">
        <f t="shared" si="6"/>
        <v>1</v>
      </c>
      <c r="J19" s="109">
        <f>IF(H19="B",0,MATCH("B",H20:$H$3985,0))</f>
        <v>0</v>
      </c>
      <c r="K19" s="84"/>
      <c r="L19" s="97">
        <v>45345</v>
      </c>
      <c r="M19" s="99" t="s">
        <v>69</v>
      </c>
      <c r="O19" s="97">
        <v>45343</v>
      </c>
      <c r="P19" s="97" cm="1">
        <f t="array" ref="P19">INDEX($L$11:$L$2636,MATCH(B19+J19,$L$11:$L$2636,0)+30)</f>
        <v>45390</v>
      </c>
      <c r="Q19" s="97" cm="1">
        <f t="array" ref="Q19">INDEX($L$11:$L$2636,MATCH(B19+J19,$L$11:$L$2636,0)+12)</f>
        <v>45359</v>
      </c>
    </row>
    <row r="20" spans="2:17" ht="15" customHeight="1" x14ac:dyDescent="0.25">
      <c r="B20" s="97">
        <v>45344</v>
      </c>
      <c r="C20" s="98" t="str">
        <f t="shared" si="3"/>
        <v>Thursday</v>
      </c>
      <c r="D20" s="99" t="str">
        <f t="shared" si="4"/>
        <v>B</v>
      </c>
      <c r="E20" s="99" t="str">
        <f t="shared" si="4"/>
        <v>B</v>
      </c>
      <c r="F20" s="99" t="str">
        <f t="shared" si="4"/>
        <v>B</v>
      </c>
      <c r="G20" s="99" t="str">
        <f t="shared" si="4"/>
        <v>B</v>
      </c>
      <c r="H20" s="99" t="str">
        <f t="shared" si="5"/>
        <v>B</v>
      </c>
      <c r="I20" s="99">
        <f t="shared" si="6"/>
        <v>1</v>
      </c>
      <c r="J20" s="109">
        <f>IF(H20="B",0,MATCH("B",H21:$H$3985,0))</f>
        <v>0</v>
      </c>
      <c r="K20" s="84"/>
      <c r="L20" s="97">
        <v>45348</v>
      </c>
      <c r="M20" s="99" t="s">
        <v>69</v>
      </c>
      <c r="O20" s="97">
        <v>45344</v>
      </c>
      <c r="P20" s="97" cm="1">
        <f t="array" ref="P20">INDEX($L$11:$L$2636,MATCH(B20+J20,$L$11:$L$2636,0)+30)</f>
        <v>45391</v>
      </c>
      <c r="Q20" s="97" cm="1">
        <f t="array" ref="Q20">INDEX($L$11:$L$2636,MATCH(B20+J20,$L$11:$L$2636,0)+12)</f>
        <v>45362</v>
      </c>
    </row>
    <row r="21" spans="2:17" ht="15" customHeight="1" x14ac:dyDescent="0.25">
      <c r="B21" s="97">
        <v>45345</v>
      </c>
      <c r="C21" s="98" t="str">
        <f t="shared" si="3"/>
        <v>Friday</v>
      </c>
      <c r="D21" s="99" t="str">
        <f t="shared" si="4"/>
        <v>B</v>
      </c>
      <c r="E21" s="99" t="str">
        <f t="shared" si="4"/>
        <v>B</v>
      </c>
      <c r="F21" s="99" t="str">
        <f t="shared" si="4"/>
        <v>B</v>
      </c>
      <c r="G21" s="99" t="str">
        <f t="shared" si="4"/>
        <v>B</v>
      </c>
      <c r="H21" s="99" t="str">
        <f t="shared" si="5"/>
        <v>B</v>
      </c>
      <c r="I21" s="99">
        <f t="shared" si="6"/>
        <v>1</v>
      </c>
      <c r="J21" s="109">
        <f>IF(H21="B",0,MATCH("B",H22:$H$3985,0))</f>
        <v>0</v>
      </c>
      <c r="K21" s="84"/>
      <c r="L21" s="97">
        <v>45349</v>
      </c>
      <c r="M21" s="99" t="s">
        <v>69</v>
      </c>
      <c r="O21" s="97">
        <v>45345</v>
      </c>
      <c r="P21" s="97" cm="1">
        <f t="array" ref="P21">INDEX($L$11:$L$2636,MATCH(B21+J21,$L$11:$L$2636,0)+30)</f>
        <v>45392</v>
      </c>
      <c r="Q21" s="97" cm="1">
        <f t="array" ref="Q21">INDEX($L$11:$L$2636,MATCH(B21+J21,$L$11:$L$2636,0)+12)</f>
        <v>45363</v>
      </c>
    </row>
    <row r="22" spans="2:17" ht="15" customHeight="1" x14ac:dyDescent="0.25">
      <c r="B22" s="97">
        <v>45346</v>
      </c>
      <c r="C22" s="98" t="str">
        <f t="shared" si="3"/>
        <v>Saturday</v>
      </c>
      <c r="D22" s="99" t="str">
        <f t="shared" si="4"/>
        <v>W</v>
      </c>
      <c r="E22" s="99" t="str">
        <f t="shared" si="4"/>
        <v>W</v>
      </c>
      <c r="F22" s="99" t="str">
        <f t="shared" si="4"/>
        <v>W</v>
      </c>
      <c r="G22" s="99" t="str">
        <f t="shared" si="4"/>
        <v>W</v>
      </c>
      <c r="H22" s="99" t="str">
        <f t="shared" si="5"/>
        <v>W</v>
      </c>
      <c r="I22" s="99">
        <f t="shared" si="6"/>
        <v>0</v>
      </c>
      <c r="J22" s="109">
        <f>IF(H22="B",0,MATCH("B",H23:$H$3985,0))</f>
        <v>2</v>
      </c>
      <c r="K22" s="84"/>
      <c r="L22" s="97">
        <v>45350</v>
      </c>
      <c r="M22" s="99" t="s">
        <v>69</v>
      </c>
      <c r="O22" s="97">
        <v>45346</v>
      </c>
      <c r="P22" s="97" cm="1">
        <f t="array" ref="P22">INDEX($L$11:$L$2636,MATCH(B22+J22,$L$11:$L$2636,0)+30)</f>
        <v>45393</v>
      </c>
      <c r="Q22" s="97" cm="1">
        <f t="array" ref="Q22">INDEX($L$11:$L$2636,MATCH(B22+J22,$L$11:$L$2636,0)+12)</f>
        <v>45364</v>
      </c>
    </row>
    <row r="23" spans="2:17" ht="15" customHeight="1" x14ac:dyDescent="0.25">
      <c r="B23" s="97">
        <v>45347</v>
      </c>
      <c r="C23" s="98" t="str">
        <f t="shared" si="3"/>
        <v>Sunday</v>
      </c>
      <c r="D23" s="99" t="str">
        <f t="shared" si="4"/>
        <v>W</v>
      </c>
      <c r="E23" s="99" t="str">
        <f t="shared" si="4"/>
        <v>W</v>
      </c>
      <c r="F23" s="99" t="str">
        <f t="shared" si="4"/>
        <v>W</v>
      </c>
      <c r="G23" s="99" t="str">
        <f t="shared" si="4"/>
        <v>W</v>
      </c>
      <c r="H23" s="99" t="str">
        <f t="shared" si="5"/>
        <v>W</v>
      </c>
      <c r="I23" s="99">
        <f t="shared" si="6"/>
        <v>0</v>
      </c>
      <c r="J23" s="109">
        <f>IF(H23="B",0,MATCH("B",H24:$H$3985,0))</f>
        <v>1</v>
      </c>
      <c r="K23" s="84"/>
      <c r="L23" s="97">
        <v>45351</v>
      </c>
      <c r="M23" s="99" t="s">
        <v>69</v>
      </c>
      <c r="O23" s="97">
        <v>45347</v>
      </c>
      <c r="P23" s="97" cm="1">
        <f t="array" ref="P23">INDEX($L$11:$L$2636,MATCH(B23+J23,$L$11:$L$2636,0)+30)</f>
        <v>45393</v>
      </c>
      <c r="Q23" s="97" cm="1">
        <f t="array" ref="Q23">INDEX($L$11:$L$2636,MATCH(B23+J23,$L$11:$L$2636,0)+12)</f>
        <v>45364</v>
      </c>
    </row>
    <row r="24" spans="2:17" ht="15" customHeight="1" x14ac:dyDescent="0.25">
      <c r="B24" s="97">
        <v>45348</v>
      </c>
      <c r="C24" s="98" t="str">
        <f t="shared" si="3"/>
        <v>Monday</v>
      </c>
      <c r="D24" s="99" t="str">
        <f t="shared" si="4"/>
        <v>B</v>
      </c>
      <c r="E24" s="99" t="str">
        <f t="shared" si="4"/>
        <v>B</v>
      </c>
      <c r="F24" s="99" t="str">
        <f t="shared" si="4"/>
        <v>B</v>
      </c>
      <c r="G24" s="99" t="str">
        <f t="shared" si="4"/>
        <v>B</v>
      </c>
      <c r="H24" s="99" t="str">
        <f t="shared" si="5"/>
        <v>B</v>
      </c>
      <c r="I24" s="99">
        <f t="shared" si="6"/>
        <v>1</v>
      </c>
      <c r="J24" s="109">
        <f>IF(H24="B",0,MATCH("B",H25:$H$3985,0))</f>
        <v>0</v>
      </c>
      <c r="K24" s="84"/>
      <c r="L24" s="97">
        <v>45352</v>
      </c>
      <c r="M24" s="99" t="s">
        <v>69</v>
      </c>
      <c r="O24" s="97">
        <v>45348</v>
      </c>
      <c r="P24" s="97" cm="1">
        <f t="array" ref="P24">INDEX($L$11:$L$2636,MATCH(B24+J24,$L$11:$L$2636,0)+30)</f>
        <v>45393</v>
      </c>
      <c r="Q24" s="97" cm="1">
        <f t="array" ref="Q24">INDEX($L$11:$L$2636,MATCH(B24+J24,$L$11:$L$2636,0)+12)</f>
        <v>45364</v>
      </c>
    </row>
    <row r="25" spans="2:17" ht="15" customHeight="1" x14ac:dyDescent="0.25">
      <c r="B25" s="97">
        <v>45349</v>
      </c>
      <c r="C25" s="98" t="str">
        <f t="shared" si="3"/>
        <v>Tuesday</v>
      </c>
      <c r="D25" s="99" t="str">
        <f t="shared" si="4"/>
        <v>B</v>
      </c>
      <c r="E25" s="99" t="str">
        <f t="shared" si="4"/>
        <v>B</v>
      </c>
      <c r="F25" s="99" t="str">
        <f t="shared" si="4"/>
        <v>B</v>
      </c>
      <c r="G25" s="99" t="str">
        <f t="shared" si="4"/>
        <v>B</v>
      </c>
      <c r="H25" s="99" t="str">
        <f t="shared" si="5"/>
        <v>B</v>
      </c>
      <c r="I25" s="99">
        <f t="shared" si="6"/>
        <v>1</v>
      </c>
      <c r="J25" s="109">
        <f>IF(H25="B",0,MATCH("B",H26:$H$3985,0))</f>
        <v>0</v>
      </c>
      <c r="K25" s="84"/>
      <c r="L25" s="97">
        <v>45355</v>
      </c>
      <c r="M25" s="99" t="s">
        <v>69</v>
      </c>
      <c r="O25" s="97">
        <v>45349</v>
      </c>
      <c r="P25" s="97" cm="1">
        <f t="array" ref="P25">INDEX($L$11:$L$2636,MATCH(B25+J25,$L$11:$L$2636,0)+30)</f>
        <v>45394</v>
      </c>
      <c r="Q25" s="97" cm="1">
        <f t="array" ref="Q25">INDEX($L$11:$L$2636,MATCH(B25+J25,$L$11:$L$2636,0)+12)</f>
        <v>45365</v>
      </c>
    </row>
    <row r="26" spans="2:17" ht="15" customHeight="1" x14ac:dyDescent="0.25">
      <c r="B26" s="97">
        <v>45350</v>
      </c>
      <c r="C26" s="98" t="str">
        <f t="shared" si="3"/>
        <v>Wednesday</v>
      </c>
      <c r="D26" s="99" t="str">
        <f t="shared" si="4"/>
        <v>B</v>
      </c>
      <c r="E26" s="99" t="str">
        <f t="shared" si="4"/>
        <v>B</v>
      </c>
      <c r="F26" s="99" t="str">
        <f t="shared" si="4"/>
        <v>B</v>
      </c>
      <c r="G26" s="99" t="str">
        <f t="shared" si="4"/>
        <v>B</v>
      </c>
      <c r="H26" s="99" t="str">
        <f t="shared" si="5"/>
        <v>B</v>
      </c>
      <c r="I26" s="99">
        <f t="shared" si="6"/>
        <v>1</v>
      </c>
      <c r="J26" s="109">
        <f>IF(H26="B",0,MATCH("B",H27:$H$3985,0))</f>
        <v>0</v>
      </c>
      <c r="K26" s="84"/>
      <c r="L26" s="97">
        <v>45356</v>
      </c>
      <c r="M26" s="99" t="s">
        <v>69</v>
      </c>
      <c r="O26" s="97">
        <v>45350</v>
      </c>
      <c r="P26" s="97" cm="1">
        <f t="array" ref="P26">INDEX($L$11:$L$2636,MATCH(B26+J26,$L$11:$L$2636,0)+30)</f>
        <v>45397</v>
      </c>
      <c r="Q26" s="97" cm="1">
        <f t="array" ref="Q26">INDEX($L$11:$L$2636,MATCH(B26+J26,$L$11:$L$2636,0)+12)</f>
        <v>45366</v>
      </c>
    </row>
    <row r="27" spans="2:17" ht="15" customHeight="1" x14ac:dyDescent="0.25">
      <c r="B27" s="97">
        <v>45351</v>
      </c>
      <c r="C27" s="98" t="str">
        <f t="shared" si="3"/>
        <v>Thursday</v>
      </c>
      <c r="D27" s="99" t="str">
        <f t="shared" si="4"/>
        <v>B</v>
      </c>
      <c r="E27" s="99" t="str">
        <f t="shared" si="4"/>
        <v>B</v>
      </c>
      <c r="F27" s="99" t="str">
        <f t="shared" si="4"/>
        <v>B</v>
      </c>
      <c r="G27" s="99" t="str">
        <f t="shared" si="4"/>
        <v>B</v>
      </c>
      <c r="H27" s="99" t="str">
        <f t="shared" si="5"/>
        <v>B</v>
      </c>
      <c r="I27" s="99">
        <f t="shared" si="6"/>
        <v>1</v>
      </c>
      <c r="J27" s="109">
        <f>IF(H27="B",0,MATCH("B",H28:$H$3985,0))</f>
        <v>0</v>
      </c>
      <c r="K27" s="84"/>
      <c r="L27" s="97">
        <v>45357</v>
      </c>
      <c r="M27" s="99" t="s">
        <v>69</v>
      </c>
      <c r="O27" s="97">
        <v>45351</v>
      </c>
      <c r="P27" s="97" cm="1">
        <f t="array" ref="P27">INDEX($L$11:$L$2636,MATCH(B27+J27,$L$11:$L$2636,0)+30)</f>
        <v>45398</v>
      </c>
      <c r="Q27" s="97" cm="1">
        <f t="array" ref="Q27">INDEX($L$11:$L$2636,MATCH(B27+J27,$L$11:$L$2636,0)+12)</f>
        <v>45369</v>
      </c>
    </row>
    <row r="28" spans="2:17" ht="15" customHeight="1" x14ac:dyDescent="0.25">
      <c r="B28" s="97">
        <v>45352</v>
      </c>
      <c r="C28" s="98" t="str">
        <f t="shared" si="3"/>
        <v>Friday</v>
      </c>
      <c r="D28" s="99" t="str">
        <f t="shared" si="4"/>
        <v>B</v>
      </c>
      <c r="E28" s="99" t="str">
        <f t="shared" si="4"/>
        <v>B</v>
      </c>
      <c r="F28" s="99" t="str">
        <f t="shared" si="4"/>
        <v>B</v>
      </c>
      <c r="G28" s="99" t="str">
        <f t="shared" si="4"/>
        <v>B</v>
      </c>
      <c r="H28" s="99" t="str">
        <f t="shared" si="5"/>
        <v>B</v>
      </c>
      <c r="I28" s="99">
        <f t="shared" si="6"/>
        <v>1</v>
      </c>
      <c r="J28" s="109">
        <f>IF(H28="B",0,MATCH("B",H29:$H$3985,0))</f>
        <v>0</v>
      </c>
      <c r="K28" s="84"/>
      <c r="L28" s="97">
        <v>45358</v>
      </c>
      <c r="M28" s="99" t="s">
        <v>69</v>
      </c>
      <c r="O28" s="97">
        <v>45352</v>
      </c>
      <c r="P28" s="97" cm="1">
        <f t="array" ref="P28">INDEX($L$11:$L$2636,MATCH(B28+J28,$L$11:$L$2636,0)+30)</f>
        <v>45399</v>
      </c>
      <c r="Q28" s="97" cm="1">
        <f t="array" ref="Q28">INDEX($L$11:$L$2636,MATCH(B28+J28,$L$11:$L$2636,0)+12)</f>
        <v>45370</v>
      </c>
    </row>
    <row r="29" spans="2:17" ht="15" customHeight="1" x14ac:dyDescent="0.25">
      <c r="B29" s="97">
        <v>45353</v>
      </c>
      <c r="C29" s="98" t="str">
        <f t="shared" si="3"/>
        <v>Saturday</v>
      </c>
      <c r="D29" s="99" t="str">
        <f t="shared" si="4"/>
        <v>W</v>
      </c>
      <c r="E29" s="99" t="str">
        <f t="shared" si="4"/>
        <v>W</v>
      </c>
      <c r="F29" s="99" t="str">
        <f t="shared" si="4"/>
        <v>W</v>
      </c>
      <c r="G29" s="99" t="str">
        <f t="shared" si="4"/>
        <v>W</v>
      </c>
      <c r="H29" s="99" t="str">
        <f t="shared" si="5"/>
        <v>W</v>
      </c>
      <c r="I29" s="99">
        <f t="shared" si="6"/>
        <v>0</v>
      </c>
      <c r="J29" s="109">
        <f>IF(H29="B",0,MATCH("B",H30:$H$3985,0))</f>
        <v>2</v>
      </c>
      <c r="K29" s="84"/>
      <c r="L29" s="97">
        <v>45359</v>
      </c>
      <c r="M29" s="99" t="s">
        <v>69</v>
      </c>
      <c r="O29" s="97">
        <v>45353</v>
      </c>
      <c r="P29" s="97" cm="1">
        <f t="array" ref="P29">INDEX($L$11:$L$2636,MATCH(B29+J29,$L$11:$L$2636,0)+30)</f>
        <v>45400</v>
      </c>
      <c r="Q29" s="97" cm="1">
        <f t="array" ref="Q29">INDEX($L$11:$L$2636,MATCH(B29+J29,$L$11:$L$2636,0)+12)</f>
        <v>45371</v>
      </c>
    </row>
    <row r="30" spans="2:17" ht="15" customHeight="1" x14ac:dyDescent="0.25">
      <c r="B30" s="97">
        <v>45354</v>
      </c>
      <c r="C30" s="98" t="str">
        <f t="shared" si="3"/>
        <v>Sunday</v>
      </c>
      <c r="D30" s="99" t="str">
        <f t="shared" si="4"/>
        <v>W</v>
      </c>
      <c r="E30" s="99" t="str">
        <f t="shared" si="4"/>
        <v>W</v>
      </c>
      <c r="F30" s="99" t="str">
        <f t="shared" si="4"/>
        <v>W</v>
      </c>
      <c r="G30" s="99" t="str">
        <f t="shared" si="4"/>
        <v>W</v>
      </c>
      <c r="H30" s="99" t="str">
        <f t="shared" si="5"/>
        <v>W</v>
      </c>
      <c r="I30" s="99">
        <f t="shared" si="6"/>
        <v>0</v>
      </c>
      <c r="J30" s="109">
        <f>IF(H30="B",0,MATCH("B",H31:$H$3985,0))</f>
        <v>1</v>
      </c>
      <c r="K30" s="84"/>
      <c r="L30" s="97">
        <v>45362</v>
      </c>
      <c r="M30" s="99" t="s">
        <v>69</v>
      </c>
      <c r="O30" s="97">
        <v>45354</v>
      </c>
      <c r="P30" s="97" cm="1">
        <f t="array" ref="P30">INDEX($L$11:$L$2636,MATCH(B30+J30,$L$11:$L$2636,0)+30)</f>
        <v>45400</v>
      </c>
      <c r="Q30" s="97" cm="1">
        <f t="array" ref="Q30">INDEX($L$11:$L$2636,MATCH(B30+J30,$L$11:$L$2636,0)+12)</f>
        <v>45371</v>
      </c>
    </row>
    <row r="31" spans="2:17" ht="15" customHeight="1" x14ac:dyDescent="0.25">
      <c r="B31" s="97">
        <v>45355</v>
      </c>
      <c r="C31" s="98" t="str">
        <f t="shared" si="3"/>
        <v>Monday</v>
      </c>
      <c r="D31" s="99" t="str">
        <f t="shared" si="4"/>
        <v>B</v>
      </c>
      <c r="E31" s="99" t="str">
        <f t="shared" si="4"/>
        <v>B</v>
      </c>
      <c r="F31" s="99" t="str">
        <f t="shared" si="4"/>
        <v>B</v>
      </c>
      <c r="G31" s="99" t="str">
        <f t="shared" si="4"/>
        <v>B</v>
      </c>
      <c r="H31" s="99" t="str">
        <f t="shared" si="5"/>
        <v>B</v>
      </c>
      <c r="I31" s="99">
        <f t="shared" si="6"/>
        <v>1</v>
      </c>
      <c r="J31" s="109">
        <f>IF(H31="B",0,MATCH("B",H32:$H$3985,0))</f>
        <v>0</v>
      </c>
      <c r="K31" s="84"/>
      <c r="L31" s="97">
        <v>45363</v>
      </c>
      <c r="M31" s="99" t="s">
        <v>69</v>
      </c>
      <c r="O31" s="97">
        <v>45355</v>
      </c>
      <c r="P31" s="97" cm="1">
        <f t="array" ref="P31">INDEX($L$11:$L$2636,MATCH(B31+J31,$L$11:$L$2636,0)+30)</f>
        <v>45400</v>
      </c>
      <c r="Q31" s="97" cm="1">
        <f t="array" ref="Q31">INDEX($L$11:$L$2636,MATCH(B31+J31,$L$11:$L$2636,0)+12)</f>
        <v>45371</v>
      </c>
    </row>
    <row r="32" spans="2:17" ht="15" customHeight="1" x14ac:dyDescent="0.25">
      <c r="B32" s="97">
        <v>45356</v>
      </c>
      <c r="C32" s="98" t="str">
        <f t="shared" si="3"/>
        <v>Tuesday</v>
      </c>
      <c r="D32" s="99" t="str">
        <f t="shared" si="4"/>
        <v>B</v>
      </c>
      <c r="E32" s="99" t="str">
        <f t="shared" si="4"/>
        <v>B</v>
      </c>
      <c r="F32" s="99" t="str">
        <f t="shared" si="4"/>
        <v>B</v>
      </c>
      <c r="G32" s="99" t="str">
        <f t="shared" si="4"/>
        <v>B</v>
      </c>
      <c r="H32" s="99" t="str">
        <f t="shared" si="5"/>
        <v>B</v>
      </c>
      <c r="I32" s="99">
        <f t="shared" si="6"/>
        <v>1</v>
      </c>
      <c r="J32" s="109">
        <f>IF(H32="B",0,MATCH("B",H33:$H$3985,0))</f>
        <v>0</v>
      </c>
      <c r="K32" s="84"/>
      <c r="L32" s="97">
        <v>45364</v>
      </c>
      <c r="M32" s="99" t="s">
        <v>69</v>
      </c>
      <c r="O32" s="97">
        <v>45356</v>
      </c>
      <c r="P32" s="97" cm="1">
        <f t="array" ref="P32">INDEX($L$11:$L$2636,MATCH(B32+J32,$L$11:$L$2636,0)+30)</f>
        <v>45401</v>
      </c>
      <c r="Q32" s="97" cm="1">
        <f t="array" ref="Q32">INDEX($L$11:$L$2636,MATCH(B32+J32,$L$11:$L$2636,0)+12)</f>
        <v>45372</v>
      </c>
    </row>
    <row r="33" spans="2:17" ht="15" customHeight="1" x14ac:dyDescent="0.25">
      <c r="B33" s="97">
        <v>45357</v>
      </c>
      <c r="C33" s="98" t="str">
        <f t="shared" si="3"/>
        <v>Wednesday</v>
      </c>
      <c r="D33" s="99" t="str">
        <f t="shared" si="4"/>
        <v>B</v>
      </c>
      <c r="E33" s="99" t="str">
        <f t="shared" si="4"/>
        <v>B</v>
      </c>
      <c r="F33" s="99" t="str">
        <f t="shared" si="4"/>
        <v>B</v>
      </c>
      <c r="G33" s="99" t="str">
        <f t="shared" si="4"/>
        <v>B</v>
      </c>
      <c r="H33" s="99" t="str">
        <f t="shared" si="5"/>
        <v>B</v>
      </c>
      <c r="I33" s="99">
        <f t="shared" si="6"/>
        <v>1</v>
      </c>
      <c r="J33" s="109">
        <f>IF(H33="B",0,MATCH("B",H34:$H$3985,0))</f>
        <v>0</v>
      </c>
      <c r="K33" s="84"/>
      <c r="L33" s="97">
        <v>45365</v>
      </c>
      <c r="M33" s="99" t="s">
        <v>69</v>
      </c>
      <c r="O33" s="97">
        <v>45357</v>
      </c>
      <c r="P33" s="97" cm="1">
        <f t="array" ref="P33">INDEX($L$11:$L$2636,MATCH(B33+J33,$L$11:$L$2636,0)+30)</f>
        <v>45404</v>
      </c>
      <c r="Q33" s="97" cm="1">
        <f t="array" ref="Q33">INDEX($L$11:$L$2636,MATCH(B33+J33,$L$11:$L$2636,0)+12)</f>
        <v>45373</v>
      </c>
    </row>
    <row r="34" spans="2:17" ht="15" customHeight="1" x14ac:dyDescent="0.25">
      <c r="B34" s="97">
        <v>45358</v>
      </c>
      <c r="C34" s="98" t="str">
        <f t="shared" si="3"/>
        <v>Thursday</v>
      </c>
      <c r="D34" s="99" t="str">
        <f t="shared" si="4"/>
        <v>B</v>
      </c>
      <c r="E34" s="99" t="str">
        <f t="shared" si="4"/>
        <v>B</v>
      </c>
      <c r="F34" s="99" t="str">
        <f t="shared" si="4"/>
        <v>B</v>
      </c>
      <c r="G34" s="99" t="str">
        <f t="shared" si="4"/>
        <v>B</v>
      </c>
      <c r="H34" s="99" t="str">
        <f t="shared" si="5"/>
        <v>B</v>
      </c>
      <c r="I34" s="99">
        <f t="shared" si="6"/>
        <v>1</v>
      </c>
      <c r="J34" s="109">
        <f>IF(H34="B",0,MATCH("B",H35:$H$3985,0))</f>
        <v>0</v>
      </c>
      <c r="K34" s="84"/>
      <c r="L34" s="97">
        <v>45366</v>
      </c>
      <c r="M34" s="99" t="s">
        <v>69</v>
      </c>
      <c r="O34" s="97">
        <v>45358</v>
      </c>
      <c r="P34" s="97" cm="1">
        <f t="array" ref="P34">INDEX($L$11:$L$2636,MATCH(B34+J34,$L$11:$L$2636,0)+30)</f>
        <v>45405</v>
      </c>
      <c r="Q34" s="97" cm="1">
        <f t="array" ref="Q34">INDEX($L$11:$L$2636,MATCH(B34+J34,$L$11:$L$2636,0)+12)</f>
        <v>45376</v>
      </c>
    </row>
    <row r="35" spans="2:17" ht="15" customHeight="1" x14ac:dyDescent="0.25">
      <c r="B35" s="97">
        <v>45359</v>
      </c>
      <c r="C35" s="98" t="str">
        <f t="shared" si="3"/>
        <v>Friday</v>
      </c>
      <c r="D35" s="99" t="str">
        <f t="shared" si="4"/>
        <v>B</v>
      </c>
      <c r="E35" s="99" t="str">
        <f t="shared" si="4"/>
        <v>B</v>
      </c>
      <c r="F35" s="99" t="str">
        <f t="shared" si="4"/>
        <v>B</v>
      </c>
      <c r="G35" s="99" t="str">
        <f t="shared" si="4"/>
        <v>B</v>
      </c>
      <c r="H35" s="99" t="str">
        <f t="shared" si="5"/>
        <v>B</v>
      </c>
      <c r="I35" s="99">
        <f t="shared" si="6"/>
        <v>1</v>
      </c>
      <c r="J35" s="109">
        <f>IF(H35="B",0,MATCH("B",H36:$H$3985,0))</f>
        <v>0</v>
      </c>
      <c r="K35" s="84"/>
      <c r="L35" s="97">
        <v>45369</v>
      </c>
      <c r="M35" s="99" t="s">
        <v>69</v>
      </c>
      <c r="O35" s="97">
        <v>45359</v>
      </c>
      <c r="P35" s="97" cm="1">
        <f t="array" ref="P35">INDEX($L$11:$L$2636,MATCH(B35+J35,$L$11:$L$2636,0)+30)</f>
        <v>45406</v>
      </c>
      <c r="Q35" s="97" cm="1">
        <f t="array" ref="Q35">INDEX($L$11:$L$2636,MATCH(B35+J35,$L$11:$L$2636,0)+12)</f>
        <v>45377</v>
      </c>
    </row>
    <row r="36" spans="2:17" ht="15" customHeight="1" x14ac:dyDescent="0.25">
      <c r="B36" s="97">
        <v>45360</v>
      </c>
      <c r="C36" s="98" t="str">
        <f t="shared" si="3"/>
        <v>Saturday</v>
      </c>
      <c r="D36" s="99" t="str">
        <f t="shared" si="4"/>
        <v>W</v>
      </c>
      <c r="E36" s="99" t="str">
        <f t="shared" si="4"/>
        <v>W</v>
      </c>
      <c r="F36" s="99" t="str">
        <f t="shared" si="4"/>
        <v>W</v>
      </c>
      <c r="G36" s="99" t="str">
        <f t="shared" si="4"/>
        <v>W</v>
      </c>
      <c r="H36" s="99" t="str">
        <f t="shared" si="5"/>
        <v>W</v>
      </c>
      <c r="I36" s="99">
        <f t="shared" si="6"/>
        <v>0</v>
      </c>
      <c r="J36" s="109">
        <f>IF(H36="B",0,MATCH("B",H37:$H$3985,0))</f>
        <v>2</v>
      </c>
      <c r="K36" s="84"/>
      <c r="L36" s="97">
        <v>45370</v>
      </c>
      <c r="M36" s="99" t="s">
        <v>69</v>
      </c>
      <c r="O36" s="97">
        <v>45360</v>
      </c>
      <c r="P36" s="97" cm="1">
        <f t="array" ref="P36">INDEX($L$11:$L$2636,MATCH(B36+J36,$L$11:$L$2636,0)+30)</f>
        <v>45407</v>
      </c>
      <c r="Q36" s="97" cm="1">
        <f t="array" ref="Q36">INDEX($L$11:$L$2636,MATCH(B36+J36,$L$11:$L$2636,0)+12)</f>
        <v>45378</v>
      </c>
    </row>
    <row r="37" spans="2:17" ht="15" customHeight="1" x14ac:dyDescent="0.25">
      <c r="B37" s="97">
        <v>45361</v>
      </c>
      <c r="C37" s="98" t="str">
        <f t="shared" si="3"/>
        <v>Sunday</v>
      </c>
      <c r="D37" s="99" t="str">
        <f t="shared" si="4"/>
        <v>W</v>
      </c>
      <c r="E37" s="99" t="str">
        <f t="shared" si="4"/>
        <v>W</v>
      </c>
      <c r="F37" s="99" t="str">
        <f t="shared" si="4"/>
        <v>W</v>
      </c>
      <c r="G37" s="99" t="str">
        <f t="shared" si="4"/>
        <v>W</v>
      </c>
      <c r="H37" s="99" t="str">
        <f t="shared" si="5"/>
        <v>W</v>
      </c>
      <c r="I37" s="99">
        <f t="shared" si="6"/>
        <v>0</v>
      </c>
      <c r="J37" s="109">
        <f>IF(H37="B",0,MATCH("B",H38:$H$3985,0))</f>
        <v>1</v>
      </c>
      <c r="K37" s="84"/>
      <c r="L37" s="97">
        <v>45371</v>
      </c>
      <c r="M37" s="99" t="s">
        <v>69</v>
      </c>
      <c r="O37" s="97">
        <v>45361</v>
      </c>
      <c r="P37" s="97" cm="1">
        <f t="array" ref="P37">INDEX($L$11:$L$2636,MATCH(B37+J37,$L$11:$L$2636,0)+30)</f>
        <v>45407</v>
      </c>
      <c r="Q37" s="97" cm="1">
        <f t="array" ref="Q37">INDEX($L$11:$L$2636,MATCH(B37+J37,$L$11:$L$2636,0)+12)</f>
        <v>45378</v>
      </c>
    </row>
    <row r="38" spans="2:17" ht="15" customHeight="1" x14ac:dyDescent="0.25">
      <c r="B38" s="97">
        <v>45362</v>
      </c>
      <c r="C38" s="98" t="str">
        <f t="shared" si="3"/>
        <v>Monday</v>
      </c>
      <c r="D38" s="99" t="str">
        <f t="shared" si="4"/>
        <v>B</v>
      </c>
      <c r="E38" s="99" t="str">
        <f t="shared" si="4"/>
        <v>B</v>
      </c>
      <c r="F38" s="99" t="str">
        <f t="shared" si="4"/>
        <v>B</v>
      </c>
      <c r="G38" s="99" t="str">
        <f t="shared" si="4"/>
        <v>B</v>
      </c>
      <c r="H38" s="99" t="str">
        <f t="shared" si="5"/>
        <v>B</v>
      </c>
      <c r="I38" s="99">
        <f t="shared" si="6"/>
        <v>1</v>
      </c>
      <c r="J38" s="109">
        <f>IF(H38="B",0,MATCH("B",H39:$H$3985,0))</f>
        <v>0</v>
      </c>
      <c r="K38" s="84"/>
      <c r="L38" s="97">
        <v>45372</v>
      </c>
      <c r="M38" s="99" t="s">
        <v>69</v>
      </c>
      <c r="O38" s="97">
        <v>45362</v>
      </c>
      <c r="P38" s="97" cm="1">
        <f t="array" ref="P38">INDEX($L$11:$L$2636,MATCH(B38+J38,$L$11:$L$2636,0)+30)</f>
        <v>45407</v>
      </c>
      <c r="Q38" s="97" cm="1">
        <f t="array" ref="Q38">INDEX($L$11:$L$2636,MATCH(B38+J38,$L$11:$L$2636,0)+12)</f>
        <v>45378</v>
      </c>
    </row>
    <row r="39" spans="2:17" ht="15" customHeight="1" x14ac:dyDescent="0.25">
      <c r="B39" s="97">
        <v>45363</v>
      </c>
      <c r="C39" s="98" t="str">
        <f t="shared" si="3"/>
        <v>Tuesday</v>
      </c>
      <c r="D39" s="99" t="str">
        <f t="shared" si="4"/>
        <v>B</v>
      </c>
      <c r="E39" s="99" t="str">
        <f t="shared" si="4"/>
        <v>B</v>
      </c>
      <c r="F39" s="99" t="str">
        <f t="shared" si="4"/>
        <v>B</v>
      </c>
      <c r="G39" s="99" t="str">
        <f t="shared" si="4"/>
        <v>B</v>
      </c>
      <c r="H39" s="99" t="str">
        <f t="shared" si="5"/>
        <v>B</v>
      </c>
      <c r="I39" s="99">
        <f t="shared" si="6"/>
        <v>1</v>
      </c>
      <c r="J39" s="109">
        <f>IF(H39="B",0,MATCH("B",H40:$H$3985,0))</f>
        <v>0</v>
      </c>
      <c r="K39" s="84"/>
      <c r="L39" s="97">
        <v>45373</v>
      </c>
      <c r="M39" s="99" t="s">
        <v>69</v>
      </c>
      <c r="O39" s="97">
        <v>45363</v>
      </c>
      <c r="P39" s="97" cm="1">
        <f t="array" ref="P39">INDEX($L$11:$L$2636,MATCH(B39+J39,$L$11:$L$2636,0)+30)</f>
        <v>45408</v>
      </c>
      <c r="Q39" s="97" cm="1">
        <f t="array" ref="Q39">INDEX($L$11:$L$2636,MATCH(B39+J39,$L$11:$L$2636,0)+12)</f>
        <v>45384</v>
      </c>
    </row>
    <row r="40" spans="2:17" ht="15" customHeight="1" x14ac:dyDescent="0.25">
      <c r="B40" s="97">
        <v>45364</v>
      </c>
      <c r="C40" s="98" t="str">
        <f t="shared" si="3"/>
        <v>Wednesday</v>
      </c>
      <c r="D40" s="99" t="str">
        <f t="shared" si="4"/>
        <v>B</v>
      </c>
      <c r="E40" s="99" t="str">
        <f t="shared" si="4"/>
        <v>B</v>
      </c>
      <c r="F40" s="99" t="str">
        <f t="shared" si="4"/>
        <v>B</v>
      </c>
      <c r="G40" s="99" t="str">
        <f t="shared" si="4"/>
        <v>B</v>
      </c>
      <c r="H40" s="99" t="str">
        <f t="shared" si="5"/>
        <v>B</v>
      </c>
      <c r="I40" s="99">
        <f t="shared" si="6"/>
        <v>1</v>
      </c>
      <c r="J40" s="109">
        <f>IF(H40="B",0,MATCH("B",H41:$H$3985,0))</f>
        <v>0</v>
      </c>
      <c r="K40" s="84"/>
      <c r="L40" s="97">
        <v>45376</v>
      </c>
      <c r="M40" s="99" t="s">
        <v>69</v>
      </c>
      <c r="O40" s="97">
        <v>45364</v>
      </c>
      <c r="P40" s="97" cm="1">
        <f t="array" ref="P40">INDEX($L$11:$L$2636,MATCH(B40+J40,$L$11:$L$2636,0)+30)</f>
        <v>45411</v>
      </c>
      <c r="Q40" s="97" cm="1">
        <f t="array" ref="Q40">INDEX($L$11:$L$2636,MATCH(B40+J40,$L$11:$L$2636,0)+12)</f>
        <v>45385</v>
      </c>
    </row>
    <row r="41" spans="2:17" ht="15" customHeight="1" x14ac:dyDescent="0.25">
      <c r="B41" s="97">
        <v>45365</v>
      </c>
      <c r="C41" s="98" t="str">
        <f t="shared" si="3"/>
        <v>Thursday</v>
      </c>
      <c r="D41" s="99" t="str">
        <f t="shared" si="4"/>
        <v>B</v>
      </c>
      <c r="E41" s="99" t="str">
        <f t="shared" si="4"/>
        <v>B</v>
      </c>
      <c r="F41" s="99" t="str">
        <f t="shared" si="4"/>
        <v>B</v>
      </c>
      <c r="G41" s="99" t="str">
        <f t="shared" si="4"/>
        <v>B</v>
      </c>
      <c r="H41" s="99" t="str">
        <f t="shared" si="5"/>
        <v>B</v>
      </c>
      <c r="I41" s="99">
        <f t="shared" si="6"/>
        <v>1</v>
      </c>
      <c r="J41" s="109">
        <f>IF(H41="B",0,MATCH("B",H42:$H$3985,0))</f>
        <v>0</v>
      </c>
      <c r="K41" s="84"/>
      <c r="L41" s="97">
        <v>45377</v>
      </c>
      <c r="M41" s="99" t="s">
        <v>69</v>
      </c>
      <c r="O41" s="97">
        <v>45365</v>
      </c>
      <c r="P41" s="97" cm="1">
        <f t="array" ref="P41">INDEX($L$11:$L$2636,MATCH(B41+J41,$L$11:$L$2636,0)+30)</f>
        <v>45412</v>
      </c>
      <c r="Q41" s="97" cm="1">
        <f t="array" ref="Q41">INDEX($L$11:$L$2636,MATCH(B41+J41,$L$11:$L$2636,0)+12)</f>
        <v>45386</v>
      </c>
    </row>
    <row r="42" spans="2:17" ht="15" customHeight="1" x14ac:dyDescent="0.25">
      <c r="B42" s="97">
        <v>45366</v>
      </c>
      <c r="C42" s="98" t="str">
        <f t="shared" si="3"/>
        <v>Friday</v>
      </c>
      <c r="D42" s="99" t="str">
        <f t="shared" si="4"/>
        <v>B</v>
      </c>
      <c r="E42" s="99" t="str">
        <f t="shared" si="4"/>
        <v>B</v>
      </c>
      <c r="F42" s="99" t="str">
        <f t="shared" si="4"/>
        <v>B</v>
      </c>
      <c r="G42" s="99" t="str">
        <f t="shared" si="4"/>
        <v>B</v>
      </c>
      <c r="H42" s="99" t="str">
        <f t="shared" si="5"/>
        <v>B</v>
      </c>
      <c r="I42" s="99">
        <f t="shared" si="6"/>
        <v>1</v>
      </c>
      <c r="J42" s="109">
        <f>IF(H42="B",0,MATCH("B",H43:$H$3985,0))</f>
        <v>0</v>
      </c>
      <c r="K42" s="84"/>
      <c r="L42" s="97">
        <v>45378</v>
      </c>
      <c r="M42" s="99" t="s">
        <v>69</v>
      </c>
      <c r="O42" s="97">
        <v>45366</v>
      </c>
      <c r="P42" s="97" cm="1">
        <f t="array" ref="P42">INDEX($L$11:$L$2636,MATCH(B42+J42,$L$11:$L$2636,0)+30)</f>
        <v>45415</v>
      </c>
      <c r="Q42" s="97" cm="1">
        <f t="array" ref="Q42">INDEX($L$11:$L$2636,MATCH(B42+J42,$L$11:$L$2636,0)+12)</f>
        <v>45387</v>
      </c>
    </row>
    <row r="43" spans="2:17" ht="15" customHeight="1" x14ac:dyDescent="0.25">
      <c r="B43" s="97">
        <v>45367</v>
      </c>
      <c r="C43" s="98" t="str">
        <f t="shared" si="3"/>
        <v>Saturday</v>
      </c>
      <c r="D43" s="99" t="str">
        <f t="shared" si="4"/>
        <v>W</v>
      </c>
      <c r="E43" s="99" t="str">
        <f t="shared" si="4"/>
        <v>W</v>
      </c>
      <c r="F43" s="99" t="str">
        <f t="shared" si="4"/>
        <v>W</v>
      </c>
      <c r="G43" s="99" t="str">
        <f t="shared" si="4"/>
        <v>W</v>
      </c>
      <c r="H43" s="99" t="str">
        <f t="shared" si="5"/>
        <v>W</v>
      </c>
      <c r="I43" s="99">
        <f t="shared" si="6"/>
        <v>0</v>
      </c>
      <c r="J43" s="109">
        <f>IF(H43="B",0,MATCH("B",H44:$H$3985,0))</f>
        <v>2</v>
      </c>
      <c r="K43" s="84"/>
      <c r="L43" s="97">
        <v>45384</v>
      </c>
      <c r="M43" s="99" t="s">
        <v>69</v>
      </c>
      <c r="O43" s="97">
        <v>45367</v>
      </c>
      <c r="P43" s="97" cm="1">
        <f t="array" ref="P43">INDEX($L$11:$L$2636,MATCH(B43+J43,$L$11:$L$2636,0)+30)</f>
        <v>45419</v>
      </c>
      <c r="Q43" s="97" cm="1">
        <f t="array" ref="Q43">INDEX($L$11:$L$2636,MATCH(B43+J43,$L$11:$L$2636,0)+12)</f>
        <v>45390</v>
      </c>
    </row>
    <row r="44" spans="2:17" ht="15" customHeight="1" x14ac:dyDescent="0.25">
      <c r="B44" s="97">
        <v>45368</v>
      </c>
      <c r="C44" s="98" t="str">
        <f t="shared" si="3"/>
        <v>Sunday</v>
      </c>
      <c r="D44" s="99" t="str">
        <f t="shared" si="4"/>
        <v>W</v>
      </c>
      <c r="E44" s="99" t="str">
        <f t="shared" si="4"/>
        <v>W</v>
      </c>
      <c r="F44" s="99" t="str">
        <f t="shared" si="4"/>
        <v>W</v>
      </c>
      <c r="G44" s="99" t="str">
        <f t="shared" si="4"/>
        <v>W</v>
      </c>
      <c r="H44" s="99" t="str">
        <f t="shared" si="5"/>
        <v>W</v>
      </c>
      <c r="I44" s="99">
        <f t="shared" si="6"/>
        <v>0</v>
      </c>
      <c r="J44" s="109">
        <f>IF(H44="B",0,MATCH("B",H45:$H$3985,0))</f>
        <v>1</v>
      </c>
      <c r="K44" s="84"/>
      <c r="L44" s="97">
        <v>45385</v>
      </c>
      <c r="M44" s="99" t="s">
        <v>69</v>
      </c>
      <c r="O44" s="97">
        <v>45368</v>
      </c>
      <c r="P44" s="97" cm="1">
        <f t="array" ref="P44">INDEX($L$11:$L$2636,MATCH(B44+J44,$L$11:$L$2636,0)+30)</f>
        <v>45419</v>
      </c>
      <c r="Q44" s="97" cm="1">
        <f t="array" ref="Q44">INDEX($L$11:$L$2636,MATCH(B44+J44,$L$11:$L$2636,0)+12)</f>
        <v>45390</v>
      </c>
    </row>
    <row r="45" spans="2:17" ht="15" customHeight="1" x14ac:dyDescent="0.25">
      <c r="B45" s="97">
        <v>45369</v>
      </c>
      <c r="C45" s="98" t="str">
        <f t="shared" si="3"/>
        <v>Monday</v>
      </c>
      <c r="D45" s="99" t="str">
        <f t="shared" si="4"/>
        <v>B</v>
      </c>
      <c r="E45" s="99" t="str">
        <f t="shared" si="4"/>
        <v>B</v>
      </c>
      <c r="F45" s="99" t="str">
        <f t="shared" si="4"/>
        <v>B</v>
      </c>
      <c r="G45" s="99" t="str">
        <f t="shared" si="4"/>
        <v>B</v>
      </c>
      <c r="H45" s="99" t="str">
        <f t="shared" si="5"/>
        <v>B</v>
      </c>
      <c r="I45" s="99">
        <f t="shared" si="6"/>
        <v>1</v>
      </c>
      <c r="J45" s="109">
        <f>IF(H45="B",0,MATCH("B",H46:$H$3985,0))</f>
        <v>0</v>
      </c>
      <c r="K45" s="84"/>
      <c r="L45" s="97">
        <v>45386</v>
      </c>
      <c r="M45" s="99" t="s">
        <v>69</v>
      </c>
      <c r="O45" s="97">
        <v>45369</v>
      </c>
      <c r="P45" s="97" cm="1">
        <f t="array" ref="P45">INDEX($L$11:$L$2636,MATCH(B45+J45,$L$11:$L$2636,0)+30)</f>
        <v>45419</v>
      </c>
      <c r="Q45" s="97" cm="1">
        <f t="array" ref="Q45">INDEX($L$11:$L$2636,MATCH(B45+J45,$L$11:$L$2636,0)+12)</f>
        <v>45390</v>
      </c>
    </row>
    <row r="46" spans="2:17" ht="15" customHeight="1" x14ac:dyDescent="0.25">
      <c r="B46" s="97">
        <v>45370</v>
      </c>
      <c r="C46" s="98" t="str">
        <f t="shared" si="3"/>
        <v>Tuesday</v>
      </c>
      <c r="D46" s="99" t="str">
        <f t="shared" si="4"/>
        <v>B</v>
      </c>
      <c r="E46" s="99" t="str">
        <f t="shared" si="4"/>
        <v>B</v>
      </c>
      <c r="F46" s="99" t="str">
        <f t="shared" si="4"/>
        <v>B</v>
      </c>
      <c r="G46" s="99" t="str">
        <f t="shared" si="4"/>
        <v>B</v>
      </c>
      <c r="H46" s="99" t="str">
        <f t="shared" si="5"/>
        <v>B</v>
      </c>
      <c r="I46" s="99">
        <f t="shared" si="6"/>
        <v>1</v>
      </c>
      <c r="J46" s="109">
        <f>IF(H46="B",0,MATCH("B",H47:$H$3985,0))</f>
        <v>0</v>
      </c>
      <c r="K46" s="84"/>
      <c r="L46" s="97">
        <v>45387</v>
      </c>
      <c r="M46" s="99" t="s">
        <v>69</v>
      </c>
      <c r="O46" s="97">
        <v>45370</v>
      </c>
      <c r="P46" s="97" cm="1">
        <f t="array" ref="P46">INDEX($L$11:$L$2636,MATCH(B46+J46,$L$11:$L$2636,0)+30)</f>
        <v>45420</v>
      </c>
      <c r="Q46" s="97" cm="1">
        <f t="array" ref="Q46">INDEX($L$11:$L$2636,MATCH(B46+J46,$L$11:$L$2636,0)+12)</f>
        <v>45391</v>
      </c>
    </row>
    <row r="47" spans="2:17" ht="15" customHeight="1" x14ac:dyDescent="0.25">
      <c r="B47" s="97">
        <v>45371</v>
      </c>
      <c r="C47" s="98" t="str">
        <f t="shared" si="3"/>
        <v>Wednesday</v>
      </c>
      <c r="D47" s="99" t="str">
        <f t="shared" si="4"/>
        <v>B</v>
      </c>
      <c r="E47" s="99" t="str">
        <f t="shared" si="4"/>
        <v>B</v>
      </c>
      <c r="F47" s="99" t="str">
        <f t="shared" si="4"/>
        <v>B</v>
      </c>
      <c r="G47" s="99" t="str">
        <f t="shared" si="4"/>
        <v>B</v>
      </c>
      <c r="H47" s="99" t="str">
        <f t="shared" si="5"/>
        <v>B</v>
      </c>
      <c r="I47" s="99">
        <f t="shared" si="6"/>
        <v>1</v>
      </c>
      <c r="J47" s="109">
        <f>IF(H47="B",0,MATCH("B",H48:$H$3985,0))</f>
        <v>0</v>
      </c>
      <c r="K47" s="84"/>
      <c r="L47" s="97">
        <v>45390</v>
      </c>
      <c r="M47" s="99" t="s">
        <v>69</v>
      </c>
      <c r="O47" s="97">
        <v>45371</v>
      </c>
      <c r="P47" s="97" cm="1">
        <f t="array" ref="P47">INDEX($L$11:$L$2636,MATCH(B47+J47,$L$11:$L$2636,0)+30)</f>
        <v>45421</v>
      </c>
      <c r="Q47" s="97" cm="1">
        <f t="array" ref="Q47">INDEX($L$11:$L$2636,MATCH(B47+J47,$L$11:$L$2636,0)+12)</f>
        <v>45392</v>
      </c>
    </row>
    <row r="48" spans="2:17" ht="15" customHeight="1" x14ac:dyDescent="0.25">
      <c r="B48" s="97">
        <v>45372</v>
      </c>
      <c r="C48" s="98" t="str">
        <f t="shared" si="3"/>
        <v>Thursday</v>
      </c>
      <c r="D48" s="99" t="str">
        <f t="shared" si="4"/>
        <v>B</v>
      </c>
      <c r="E48" s="99" t="str">
        <f t="shared" si="4"/>
        <v>B</v>
      </c>
      <c r="F48" s="99" t="str">
        <f t="shared" si="4"/>
        <v>B</v>
      </c>
      <c r="G48" s="99" t="str">
        <f t="shared" si="4"/>
        <v>B</v>
      </c>
      <c r="H48" s="99" t="str">
        <f t="shared" si="5"/>
        <v>B</v>
      </c>
      <c r="I48" s="99">
        <f t="shared" si="6"/>
        <v>1</v>
      </c>
      <c r="J48" s="109">
        <f>IF(H48="B",0,MATCH("B",H49:$H$3985,0))</f>
        <v>0</v>
      </c>
      <c r="K48" s="84"/>
      <c r="L48" s="97">
        <v>45391</v>
      </c>
      <c r="M48" s="99" t="s">
        <v>69</v>
      </c>
      <c r="O48" s="97">
        <v>45372</v>
      </c>
      <c r="P48" s="97" cm="1">
        <f t="array" ref="P48">INDEX($L$11:$L$2636,MATCH(B48+J48,$L$11:$L$2636,0)+30)</f>
        <v>45422</v>
      </c>
      <c r="Q48" s="97" cm="1">
        <f t="array" ref="Q48">INDEX($L$11:$L$2636,MATCH(B48+J48,$L$11:$L$2636,0)+12)</f>
        <v>45393</v>
      </c>
    </row>
    <row r="49" spans="2:17" ht="15" customHeight="1" x14ac:dyDescent="0.25">
      <c r="B49" s="97">
        <v>45373</v>
      </c>
      <c r="C49" s="98" t="str">
        <f t="shared" si="3"/>
        <v>Friday</v>
      </c>
      <c r="D49" s="99" t="str">
        <f t="shared" si="4"/>
        <v>B</v>
      </c>
      <c r="E49" s="99" t="str">
        <f t="shared" si="4"/>
        <v>B</v>
      </c>
      <c r="F49" s="99" t="str">
        <f t="shared" si="4"/>
        <v>B</v>
      </c>
      <c r="G49" s="99" t="str">
        <f t="shared" si="4"/>
        <v>B</v>
      </c>
      <c r="H49" s="99" t="str">
        <f t="shared" si="5"/>
        <v>B</v>
      </c>
      <c r="I49" s="99">
        <f t="shared" si="6"/>
        <v>1</v>
      </c>
      <c r="J49" s="109">
        <f>IF(H49="B",0,MATCH("B",H50:$H$3985,0))</f>
        <v>0</v>
      </c>
      <c r="K49" s="84"/>
      <c r="L49" s="97">
        <v>45392</v>
      </c>
      <c r="M49" s="99" t="s">
        <v>69</v>
      </c>
      <c r="O49" s="97">
        <v>45373</v>
      </c>
      <c r="P49" s="97" cm="1">
        <f t="array" ref="P49">INDEX($L$11:$L$2636,MATCH(B49+J49,$L$11:$L$2636,0)+30)</f>
        <v>45425</v>
      </c>
      <c r="Q49" s="97" cm="1">
        <f t="array" ref="Q49">INDEX($L$11:$L$2636,MATCH(B49+J49,$L$11:$L$2636,0)+12)</f>
        <v>45394</v>
      </c>
    </row>
    <row r="50" spans="2:17" ht="15" customHeight="1" x14ac:dyDescent="0.25">
      <c r="B50" s="97">
        <v>45374</v>
      </c>
      <c r="C50" s="98" t="str">
        <f t="shared" si="3"/>
        <v>Saturday</v>
      </c>
      <c r="D50" s="99" t="str">
        <f t="shared" si="4"/>
        <v>W</v>
      </c>
      <c r="E50" s="99" t="str">
        <f t="shared" si="4"/>
        <v>W</v>
      </c>
      <c r="F50" s="99" t="str">
        <f t="shared" si="4"/>
        <v>W</v>
      </c>
      <c r="G50" s="99" t="str">
        <f t="shared" si="4"/>
        <v>W</v>
      </c>
      <c r="H50" s="99" t="str">
        <f t="shared" si="5"/>
        <v>W</v>
      </c>
      <c r="I50" s="99">
        <f t="shared" si="6"/>
        <v>0</v>
      </c>
      <c r="J50" s="109">
        <f>IF(H50="B",0,MATCH("B",H51:$H$3985,0))</f>
        <v>2</v>
      </c>
      <c r="K50" s="84"/>
      <c r="L50" s="97">
        <v>45393</v>
      </c>
      <c r="M50" s="99" t="s">
        <v>69</v>
      </c>
      <c r="O50" s="97">
        <v>45374</v>
      </c>
      <c r="P50" s="97" cm="1">
        <f t="array" ref="P50">INDEX($L$11:$L$2636,MATCH(B50+J50,$L$11:$L$2636,0)+30)</f>
        <v>45427</v>
      </c>
      <c r="Q50" s="97" cm="1">
        <f t="array" ref="Q50">INDEX($L$11:$L$2636,MATCH(B50+J50,$L$11:$L$2636,0)+12)</f>
        <v>45397</v>
      </c>
    </row>
    <row r="51" spans="2:17" ht="15" customHeight="1" x14ac:dyDescent="0.25">
      <c r="B51" s="97">
        <v>45375</v>
      </c>
      <c r="C51" s="98" t="str">
        <f t="shared" si="3"/>
        <v>Sunday</v>
      </c>
      <c r="D51" s="99" t="str">
        <f t="shared" si="4"/>
        <v>W</v>
      </c>
      <c r="E51" s="99" t="str">
        <f t="shared" si="4"/>
        <v>W</v>
      </c>
      <c r="F51" s="99" t="str">
        <f t="shared" si="4"/>
        <v>W</v>
      </c>
      <c r="G51" s="99" t="str">
        <f t="shared" si="4"/>
        <v>W</v>
      </c>
      <c r="H51" s="99" t="str">
        <f t="shared" si="5"/>
        <v>W</v>
      </c>
      <c r="I51" s="99">
        <f t="shared" si="6"/>
        <v>0</v>
      </c>
      <c r="J51" s="109">
        <f>IF(H51="B",0,MATCH("B",H52:$H$3985,0))</f>
        <v>1</v>
      </c>
      <c r="K51" s="84"/>
      <c r="L51" s="97">
        <v>45394</v>
      </c>
      <c r="M51" s="99" t="s">
        <v>69</v>
      </c>
      <c r="O51" s="97">
        <v>45375</v>
      </c>
      <c r="P51" s="97" cm="1">
        <f t="array" ref="P51">INDEX($L$11:$L$2636,MATCH(B51+J51,$L$11:$L$2636,0)+30)</f>
        <v>45427</v>
      </c>
      <c r="Q51" s="97" cm="1">
        <f t="array" ref="Q51">INDEX($L$11:$L$2636,MATCH(B51+J51,$L$11:$L$2636,0)+12)</f>
        <v>45397</v>
      </c>
    </row>
    <row r="52" spans="2:17" ht="15" customHeight="1" x14ac:dyDescent="0.25">
      <c r="B52" s="97">
        <v>45376</v>
      </c>
      <c r="C52" s="98" t="str">
        <f t="shared" si="3"/>
        <v>Monday</v>
      </c>
      <c r="D52" s="99" t="str">
        <f t="shared" si="4"/>
        <v>B</v>
      </c>
      <c r="E52" s="99" t="str">
        <f t="shared" si="4"/>
        <v>B</v>
      </c>
      <c r="F52" s="99" t="str">
        <f t="shared" si="4"/>
        <v>B</v>
      </c>
      <c r="G52" s="99" t="str">
        <f t="shared" si="4"/>
        <v>B</v>
      </c>
      <c r="H52" s="99" t="str">
        <f t="shared" si="5"/>
        <v>B</v>
      </c>
      <c r="I52" s="99">
        <f t="shared" si="6"/>
        <v>1</v>
      </c>
      <c r="J52" s="109">
        <f>IF(H52="B",0,MATCH("B",H53:$H$3985,0))</f>
        <v>0</v>
      </c>
      <c r="K52" s="84"/>
      <c r="L52" s="97">
        <v>45397</v>
      </c>
      <c r="M52" s="99" t="s">
        <v>69</v>
      </c>
      <c r="O52" s="97">
        <v>45376</v>
      </c>
      <c r="P52" s="97" cm="1">
        <f t="array" ref="P52">INDEX($L$11:$L$2636,MATCH(B52+J52,$L$11:$L$2636,0)+30)</f>
        <v>45427</v>
      </c>
      <c r="Q52" s="97" cm="1">
        <f t="array" ref="Q52">INDEX($L$11:$L$2636,MATCH(B52+J52,$L$11:$L$2636,0)+12)</f>
        <v>45397</v>
      </c>
    </row>
    <row r="53" spans="2:17" ht="15" customHeight="1" x14ac:dyDescent="0.25">
      <c r="B53" s="97">
        <v>45377</v>
      </c>
      <c r="C53" s="98" t="str">
        <f t="shared" si="3"/>
        <v>Tuesday</v>
      </c>
      <c r="D53" s="99" t="str">
        <f t="shared" si="4"/>
        <v>B</v>
      </c>
      <c r="E53" s="99" t="str">
        <f t="shared" si="4"/>
        <v>B</v>
      </c>
      <c r="F53" s="99" t="str">
        <f t="shared" si="4"/>
        <v>B</v>
      </c>
      <c r="G53" s="99" t="str">
        <f t="shared" si="4"/>
        <v>B</v>
      </c>
      <c r="H53" s="99" t="str">
        <f t="shared" si="5"/>
        <v>B</v>
      </c>
      <c r="I53" s="99">
        <f t="shared" si="6"/>
        <v>1</v>
      </c>
      <c r="J53" s="109">
        <f>IF(H53="B",0,MATCH("B",H54:$H$3985,0))</f>
        <v>0</v>
      </c>
      <c r="K53" s="84"/>
      <c r="L53" s="97">
        <v>45398</v>
      </c>
      <c r="M53" s="99" t="s">
        <v>69</v>
      </c>
      <c r="O53" s="97">
        <v>45377</v>
      </c>
      <c r="P53" s="97" cm="1">
        <f t="array" ref="P53">INDEX($L$11:$L$2636,MATCH(B53+J53,$L$11:$L$2636,0)+30)</f>
        <v>45428</v>
      </c>
      <c r="Q53" s="97" cm="1">
        <f t="array" ref="Q53">INDEX($L$11:$L$2636,MATCH(B53+J53,$L$11:$L$2636,0)+12)</f>
        <v>45398</v>
      </c>
    </row>
    <row r="54" spans="2:17" ht="15" customHeight="1" x14ac:dyDescent="0.25">
      <c r="B54" s="97">
        <v>45378</v>
      </c>
      <c r="C54" s="98" t="str">
        <f t="shared" si="3"/>
        <v>Wednesday</v>
      </c>
      <c r="D54" s="99" t="str">
        <f t="shared" si="4"/>
        <v>B</v>
      </c>
      <c r="E54" s="99" t="str">
        <f t="shared" si="4"/>
        <v>B</v>
      </c>
      <c r="F54" s="99" t="str">
        <f t="shared" si="4"/>
        <v>B</v>
      </c>
      <c r="G54" s="99" t="str">
        <f t="shared" si="4"/>
        <v>B</v>
      </c>
      <c r="H54" s="99" t="str">
        <f t="shared" si="5"/>
        <v>B</v>
      </c>
      <c r="I54" s="99">
        <f t="shared" si="6"/>
        <v>1</v>
      </c>
      <c r="J54" s="109">
        <f>IF(H54="B",0,MATCH("B",H55:$H$3985,0))</f>
        <v>0</v>
      </c>
      <c r="K54" s="84"/>
      <c r="L54" s="97">
        <v>45399</v>
      </c>
      <c r="M54" s="99" t="s">
        <v>69</v>
      </c>
      <c r="O54" s="97">
        <v>45378</v>
      </c>
      <c r="P54" s="97" cm="1">
        <f t="array" ref="P54">INDEX($L$11:$L$2636,MATCH(B54+J54,$L$11:$L$2636,0)+30)</f>
        <v>45429</v>
      </c>
      <c r="Q54" s="97" cm="1">
        <f t="array" ref="Q54">INDEX($L$11:$L$2636,MATCH(B54+J54,$L$11:$L$2636,0)+12)</f>
        <v>45399</v>
      </c>
    </row>
    <row r="55" spans="2:17" ht="15" customHeight="1" x14ac:dyDescent="0.25">
      <c r="B55" s="97">
        <v>45379</v>
      </c>
      <c r="C55" s="98" t="str">
        <f t="shared" si="3"/>
        <v>Thursday</v>
      </c>
      <c r="D55" s="99" t="str">
        <f t="shared" si="4"/>
        <v>B</v>
      </c>
      <c r="E55" s="99" t="str">
        <f t="shared" si="4"/>
        <v>B</v>
      </c>
      <c r="F55" s="99" t="s">
        <v>71</v>
      </c>
      <c r="G55" s="99" t="str">
        <f t="shared" si="4"/>
        <v>B</v>
      </c>
      <c r="H55" s="99" t="str">
        <f t="shared" si="5"/>
        <v>P</v>
      </c>
      <c r="I55" s="99">
        <f t="shared" si="6"/>
        <v>0</v>
      </c>
      <c r="J55" s="109">
        <f>IF(H55="B",0,MATCH("B",H56:$H$3985,0))</f>
        <v>5</v>
      </c>
      <c r="K55" s="84"/>
      <c r="L55" s="97">
        <v>45400</v>
      </c>
      <c r="M55" s="99" t="s">
        <v>69</v>
      </c>
      <c r="O55" s="97">
        <v>45379</v>
      </c>
      <c r="P55" s="97" cm="1">
        <f t="array" ref="P55">INDEX($L$11:$L$2636,MATCH(B55+J55,$L$11:$L$2636,0)+30)</f>
        <v>45433</v>
      </c>
      <c r="Q55" s="97" cm="1">
        <f t="array" ref="Q55">INDEX($L$11:$L$2636,MATCH(B55+J55,$L$11:$L$2636,0)+12)</f>
        <v>45400</v>
      </c>
    </row>
    <row r="56" spans="2:17" ht="15" customHeight="1" x14ac:dyDescent="0.25">
      <c r="B56" s="97">
        <v>45380</v>
      </c>
      <c r="C56" s="98" t="str">
        <f t="shared" si="3"/>
        <v>Friday</v>
      </c>
      <c r="D56" s="99" t="s">
        <v>71</v>
      </c>
      <c r="E56" s="99" t="s">
        <v>71</v>
      </c>
      <c r="F56" s="99" t="s">
        <v>71</v>
      </c>
      <c r="G56" s="99" t="str">
        <f t="shared" si="4"/>
        <v>B</v>
      </c>
      <c r="H56" s="99" t="str">
        <f t="shared" si="5"/>
        <v>P</v>
      </c>
      <c r="I56" s="99">
        <f t="shared" si="6"/>
        <v>0</v>
      </c>
      <c r="J56" s="109">
        <f>IF(H56="B",0,MATCH("B",H57:$H$3985,0))</f>
        <v>4</v>
      </c>
      <c r="K56" s="84"/>
      <c r="L56" s="97">
        <v>45401</v>
      </c>
      <c r="M56" s="99" t="s">
        <v>69</v>
      </c>
      <c r="O56" s="97">
        <v>45380</v>
      </c>
      <c r="P56" s="97" cm="1">
        <f t="array" ref="P56">INDEX($L$11:$L$2636,MATCH(B56+J56,$L$11:$L$2636,0)+30)</f>
        <v>45433</v>
      </c>
      <c r="Q56" s="97" cm="1">
        <f t="array" ref="Q56">INDEX($L$11:$L$2636,MATCH(B56+J56,$L$11:$L$2636,0)+12)</f>
        <v>45400</v>
      </c>
    </row>
    <row r="57" spans="2:17" ht="15" customHeight="1" x14ac:dyDescent="0.25">
      <c r="B57" s="97">
        <v>45381</v>
      </c>
      <c r="C57" s="98" t="str">
        <f t="shared" si="3"/>
        <v>Saturday</v>
      </c>
      <c r="D57" s="99" t="str">
        <f t="shared" si="4"/>
        <v>W</v>
      </c>
      <c r="E57" s="99" t="str">
        <f t="shared" si="4"/>
        <v>W</v>
      </c>
      <c r="F57" s="99" t="str">
        <f t="shared" si="4"/>
        <v>W</v>
      </c>
      <c r="G57" s="99" t="str">
        <f t="shared" si="4"/>
        <v>W</v>
      </c>
      <c r="H57" s="99" t="str">
        <f t="shared" si="5"/>
        <v>W</v>
      </c>
      <c r="I57" s="99">
        <f t="shared" si="6"/>
        <v>0</v>
      </c>
      <c r="J57" s="109">
        <f>IF(H57="B",0,MATCH("B",H58:$H$3985,0))</f>
        <v>3</v>
      </c>
      <c r="K57" s="84"/>
      <c r="L57" s="97">
        <v>45404</v>
      </c>
      <c r="M57" s="99" t="s">
        <v>69</v>
      </c>
      <c r="O57" s="97">
        <v>45381</v>
      </c>
      <c r="P57" s="97" cm="1">
        <f t="array" ref="P57">INDEX($L$11:$L$2636,MATCH(B57+J57,$L$11:$L$2636,0)+30)</f>
        <v>45433</v>
      </c>
      <c r="Q57" s="97" cm="1">
        <f t="array" ref="Q57">INDEX($L$11:$L$2636,MATCH(B57+J57,$L$11:$L$2636,0)+12)</f>
        <v>45400</v>
      </c>
    </row>
    <row r="58" spans="2:17" ht="15" customHeight="1" x14ac:dyDescent="0.25">
      <c r="B58" s="97">
        <v>45382</v>
      </c>
      <c r="C58" s="98" t="str">
        <f t="shared" si="3"/>
        <v>Sunday</v>
      </c>
      <c r="D58" s="99" t="str">
        <f t="shared" si="4"/>
        <v>W</v>
      </c>
      <c r="E58" s="99" t="str">
        <f t="shared" si="4"/>
        <v>W</v>
      </c>
      <c r="F58" s="99" t="str">
        <f t="shared" si="4"/>
        <v>W</v>
      </c>
      <c r="G58" s="99" t="str">
        <f t="shared" si="4"/>
        <v>W</v>
      </c>
      <c r="H58" s="99" t="str">
        <f t="shared" si="5"/>
        <v>W</v>
      </c>
      <c r="I58" s="99">
        <f t="shared" si="6"/>
        <v>0</v>
      </c>
      <c r="J58" s="109">
        <f>IF(H58="B",0,MATCH("B",H59:$H$3985,0))</f>
        <v>2</v>
      </c>
      <c r="K58" s="84"/>
      <c r="L58" s="97">
        <v>45405</v>
      </c>
      <c r="M58" s="99" t="s">
        <v>69</v>
      </c>
      <c r="O58" s="97">
        <v>45382</v>
      </c>
      <c r="P58" s="97" cm="1">
        <f t="array" ref="P58">INDEX($L$11:$L$2636,MATCH(B58+J58,$L$11:$L$2636,0)+30)</f>
        <v>45433</v>
      </c>
      <c r="Q58" s="97" cm="1">
        <f t="array" ref="Q58">INDEX($L$11:$L$2636,MATCH(B58+J58,$L$11:$L$2636,0)+12)</f>
        <v>45400</v>
      </c>
    </row>
    <row r="59" spans="2:17" ht="15" customHeight="1" x14ac:dyDescent="0.25">
      <c r="B59" s="97">
        <v>45383</v>
      </c>
      <c r="C59" s="98" t="str">
        <f t="shared" si="3"/>
        <v>Monday</v>
      </c>
      <c r="D59" s="107" t="s">
        <v>71</v>
      </c>
      <c r="E59" s="99" t="s">
        <v>71</v>
      </c>
      <c r="F59" s="99" t="str">
        <f t="shared" si="4"/>
        <v>B</v>
      </c>
      <c r="G59" s="99" t="str">
        <f t="shared" si="4"/>
        <v>B</v>
      </c>
      <c r="H59" s="99" t="str">
        <f t="shared" si="5"/>
        <v>P</v>
      </c>
      <c r="I59" s="99">
        <f t="shared" si="6"/>
        <v>0</v>
      </c>
      <c r="J59" s="109">
        <f>IF(H59="B",0,MATCH("B",H60:$H$3985,0))</f>
        <v>1</v>
      </c>
      <c r="K59" s="84"/>
      <c r="L59" s="97">
        <v>45406</v>
      </c>
      <c r="M59" s="99" t="s">
        <v>69</v>
      </c>
      <c r="O59" s="97">
        <v>45383</v>
      </c>
      <c r="P59" s="97" cm="1">
        <f t="array" ref="P59">INDEX($L$11:$L$2636,MATCH(B59+J59,$L$11:$L$2636,0)+30)</f>
        <v>45433</v>
      </c>
      <c r="Q59" s="97" cm="1">
        <f t="array" ref="Q59">INDEX($L$11:$L$2636,MATCH(B59+J59,$L$11:$L$2636,0)+12)</f>
        <v>45400</v>
      </c>
    </row>
    <row r="60" spans="2:17" ht="15" customHeight="1" x14ac:dyDescent="0.25">
      <c r="B60" s="97">
        <v>45384</v>
      </c>
      <c r="C60" s="98" t="str">
        <f t="shared" si="3"/>
        <v>Tuesday</v>
      </c>
      <c r="D60" s="99" t="str">
        <f t="shared" si="4"/>
        <v>B</v>
      </c>
      <c r="E60" s="99" t="str">
        <f t="shared" si="4"/>
        <v>B</v>
      </c>
      <c r="F60" s="99" t="str">
        <f t="shared" si="4"/>
        <v>B</v>
      </c>
      <c r="G60" s="99" t="str">
        <f t="shared" si="4"/>
        <v>B</v>
      </c>
      <c r="H60" s="99" t="str">
        <f t="shared" si="5"/>
        <v>B</v>
      </c>
      <c r="I60" s="99">
        <f t="shared" si="6"/>
        <v>1</v>
      </c>
      <c r="J60" s="109">
        <f>IF(H60="B",0,MATCH("B",H61:$H$3985,0))</f>
        <v>0</v>
      </c>
      <c r="K60" s="84"/>
      <c r="L60" s="97">
        <v>45407</v>
      </c>
      <c r="M60" s="99" t="s">
        <v>69</v>
      </c>
      <c r="O60" s="97">
        <v>45384</v>
      </c>
      <c r="P60" s="97" cm="1">
        <f t="array" ref="P60">INDEX($L$11:$L$2636,MATCH(B60+J60,$L$11:$L$2636,0)+30)</f>
        <v>45433</v>
      </c>
      <c r="Q60" s="97" cm="1">
        <f t="array" ref="Q60">INDEX($L$11:$L$2636,MATCH(B60+J60,$L$11:$L$2636,0)+12)</f>
        <v>45400</v>
      </c>
    </row>
    <row r="61" spans="2:17" ht="15" customHeight="1" x14ac:dyDescent="0.25">
      <c r="B61" s="97">
        <v>45385</v>
      </c>
      <c r="C61" s="98" t="str">
        <f t="shared" si="3"/>
        <v>Wednesday</v>
      </c>
      <c r="D61" s="99" t="str">
        <f t="shared" si="4"/>
        <v>B</v>
      </c>
      <c r="E61" s="99" t="str">
        <f t="shared" si="4"/>
        <v>B</v>
      </c>
      <c r="F61" s="99" t="str">
        <f t="shared" si="4"/>
        <v>B</v>
      </c>
      <c r="G61" s="99" t="str">
        <f t="shared" si="4"/>
        <v>B</v>
      </c>
      <c r="H61" s="99" t="str">
        <f t="shared" si="5"/>
        <v>B</v>
      </c>
      <c r="I61" s="99">
        <f t="shared" si="6"/>
        <v>1</v>
      </c>
      <c r="J61" s="109">
        <f>IF(H61="B",0,MATCH("B",H62:$H$3985,0))</f>
        <v>0</v>
      </c>
      <c r="K61" s="84"/>
      <c r="L61" s="97">
        <v>45408</v>
      </c>
      <c r="M61" s="99" t="s">
        <v>69</v>
      </c>
      <c r="O61" s="97">
        <v>45385</v>
      </c>
      <c r="P61" s="97" cm="1">
        <f t="array" ref="P61">INDEX($L$11:$L$2636,MATCH(B61+J61,$L$11:$L$2636,0)+30)</f>
        <v>45434</v>
      </c>
      <c r="Q61" s="97" cm="1">
        <f t="array" ref="Q61">INDEX($L$11:$L$2636,MATCH(B61+J61,$L$11:$L$2636,0)+12)</f>
        <v>45401</v>
      </c>
    </row>
    <row r="62" spans="2:17" ht="15" customHeight="1" x14ac:dyDescent="0.25">
      <c r="B62" s="97">
        <v>45386</v>
      </c>
      <c r="C62" s="98" t="str">
        <f t="shared" si="3"/>
        <v>Thursday</v>
      </c>
      <c r="D62" s="99" t="str">
        <f t="shared" si="4"/>
        <v>B</v>
      </c>
      <c r="E62" s="99" t="str">
        <f t="shared" si="4"/>
        <v>B</v>
      </c>
      <c r="F62" s="99" t="str">
        <f t="shared" si="4"/>
        <v>B</v>
      </c>
      <c r="G62" s="99" t="str">
        <f t="shared" si="4"/>
        <v>B</v>
      </c>
      <c r="H62" s="99" t="str">
        <f t="shared" si="5"/>
        <v>B</v>
      </c>
      <c r="I62" s="99">
        <f t="shared" si="6"/>
        <v>1</v>
      </c>
      <c r="J62" s="109">
        <f>IF(H62="B",0,MATCH("B",H63:$H$3985,0))</f>
        <v>0</v>
      </c>
      <c r="K62" s="84"/>
      <c r="L62" s="97">
        <v>45411</v>
      </c>
      <c r="M62" s="99" t="s">
        <v>69</v>
      </c>
      <c r="O62" s="97">
        <v>45386</v>
      </c>
      <c r="P62" s="97" cm="1">
        <f t="array" ref="P62">INDEX($L$11:$L$2636,MATCH(B62+J62,$L$11:$L$2636,0)+30)</f>
        <v>45435</v>
      </c>
      <c r="Q62" s="97" cm="1">
        <f t="array" ref="Q62">INDEX($L$11:$L$2636,MATCH(B62+J62,$L$11:$L$2636,0)+12)</f>
        <v>45404</v>
      </c>
    </row>
    <row r="63" spans="2:17" ht="15" customHeight="1" x14ac:dyDescent="0.25">
      <c r="B63" s="97">
        <v>45387</v>
      </c>
      <c r="C63" s="98" t="str">
        <f t="shared" si="3"/>
        <v>Friday</v>
      </c>
      <c r="D63" s="99" t="str">
        <f t="shared" si="4"/>
        <v>B</v>
      </c>
      <c r="E63" s="99" t="str">
        <f t="shared" si="4"/>
        <v>B</v>
      </c>
      <c r="F63" s="99" t="str">
        <f t="shared" si="4"/>
        <v>B</v>
      </c>
      <c r="G63" s="99" t="str">
        <f t="shared" si="4"/>
        <v>B</v>
      </c>
      <c r="H63" s="99" t="str">
        <f t="shared" si="5"/>
        <v>B</v>
      </c>
      <c r="I63" s="99">
        <f t="shared" si="6"/>
        <v>1</v>
      </c>
      <c r="J63" s="109">
        <f>IF(H63="B",0,MATCH("B",H64:$H$3985,0))</f>
        <v>0</v>
      </c>
      <c r="K63" s="84"/>
      <c r="L63" s="97">
        <v>45412</v>
      </c>
      <c r="M63" s="99" t="s">
        <v>69</v>
      </c>
      <c r="O63" s="97">
        <v>45387</v>
      </c>
      <c r="P63" s="97" cm="1">
        <f t="array" ref="P63">INDEX($L$11:$L$2636,MATCH(B63+J63,$L$11:$L$2636,0)+30)</f>
        <v>45436</v>
      </c>
      <c r="Q63" s="97" cm="1">
        <f t="array" ref="Q63">INDEX($L$11:$L$2636,MATCH(B63+J63,$L$11:$L$2636,0)+12)</f>
        <v>45405</v>
      </c>
    </row>
    <row r="64" spans="2:17" ht="15" customHeight="1" x14ac:dyDescent="0.25">
      <c r="B64" s="97">
        <v>45388</v>
      </c>
      <c r="C64" s="98" t="str">
        <f t="shared" si="3"/>
        <v>Saturday</v>
      </c>
      <c r="D64" s="99" t="str">
        <f t="shared" si="4"/>
        <v>W</v>
      </c>
      <c r="E64" s="99" t="str">
        <f t="shared" si="4"/>
        <v>W</v>
      </c>
      <c r="F64" s="99" t="str">
        <f t="shared" si="4"/>
        <v>W</v>
      </c>
      <c r="G64" s="99" t="str">
        <f t="shared" si="4"/>
        <v>W</v>
      </c>
      <c r="H64" s="99" t="str">
        <f t="shared" si="5"/>
        <v>W</v>
      </c>
      <c r="I64" s="99">
        <f t="shared" si="6"/>
        <v>0</v>
      </c>
      <c r="J64" s="109">
        <f>IF(H64="B",0,MATCH("B",H65:$H$3985,0))</f>
        <v>2</v>
      </c>
      <c r="K64" s="84"/>
      <c r="L64" s="97">
        <v>45415</v>
      </c>
      <c r="M64" s="99" t="s">
        <v>69</v>
      </c>
      <c r="O64" s="97">
        <v>45388</v>
      </c>
      <c r="P64" s="97" cm="1">
        <f t="array" ref="P64">INDEX($L$11:$L$2636,MATCH(B64+J64,$L$11:$L$2636,0)+30)</f>
        <v>45440</v>
      </c>
      <c r="Q64" s="97" cm="1">
        <f t="array" ref="Q64">INDEX($L$11:$L$2636,MATCH(B64+J64,$L$11:$L$2636,0)+12)</f>
        <v>45406</v>
      </c>
    </row>
    <row r="65" spans="2:17" ht="15" customHeight="1" x14ac:dyDescent="0.25">
      <c r="B65" s="97">
        <v>45389</v>
      </c>
      <c r="C65" s="98" t="str">
        <f t="shared" si="3"/>
        <v>Sunday</v>
      </c>
      <c r="D65" s="99" t="str">
        <f t="shared" si="4"/>
        <v>W</v>
      </c>
      <c r="E65" s="99" t="str">
        <f t="shared" si="4"/>
        <v>W</v>
      </c>
      <c r="F65" s="99" t="str">
        <f t="shared" si="4"/>
        <v>W</v>
      </c>
      <c r="G65" s="99" t="str">
        <f t="shared" si="4"/>
        <v>W</v>
      </c>
      <c r="H65" s="99" t="str">
        <f t="shared" si="5"/>
        <v>W</v>
      </c>
      <c r="I65" s="99">
        <f t="shared" si="6"/>
        <v>0</v>
      </c>
      <c r="J65" s="109">
        <f>IF(H65="B",0,MATCH("B",H66:$H$3985,0))</f>
        <v>1</v>
      </c>
      <c r="K65" s="84"/>
      <c r="L65" s="97">
        <v>45419</v>
      </c>
      <c r="M65" s="99" t="s">
        <v>69</v>
      </c>
      <c r="O65" s="97">
        <v>45389</v>
      </c>
      <c r="P65" s="97" cm="1">
        <f t="array" ref="P65">INDEX($L$11:$L$2636,MATCH(B65+J65,$L$11:$L$2636,0)+30)</f>
        <v>45440</v>
      </c>
      <c r="Q65" s="97" cm="1">
        <f t="array" ref="Q65">INDEX($L$11:$L$2636,MATCH(B65+J65,$L$11:$L$2636,0)+12)</f>
        <v>45406</v>
      </c>
    </row>
    <row r="66" spans="2:17" ht="15" customHeight="1" x14ac:dyDescent="0.25">
      <c r="B66" s="97">
        <v>45390</v>
      </c>
      <c r="C66" s="98" t="str">
        <f t="shared" si="3"/>
        <v>Monday</v>
      </c>
      <c r="D66" s="99" t="str">
        <f t="shared" si="4"/>
        <v>B</v>
      </c>
      <c r="E66" s="99" t="str">
        <f t="shared" si="4"/>
        <v>B</v>
      </c>
      <c r="F66" s="99" t="str">
        <f t="shared" si="4"/>
        <v>B</v>
      </c>
      <c r="G66" s="99" t="str">
        <f t="shared" si="4"/>
        <v>B</v>
      </c>
      <c r="H66" s="99" t="str">
        <f t="shared" si="5"/>
        <v>B</v>
      </c>
      <c r="I66" s="99">
        <f t="shared" si="6"/>
        <v>1</v>
      </c>
      <c r="J66" s="109">
        <f>IF(H66="B",0,MATCH("B",H67:$H$3985,0))</f>
        <v>0</v>
      </c>
      <c r="K66" s="84"/>
      <c r="L66" s="97">
        <v>45420</v>
      </c>
      <c r="M66" s="99" t="s">
        <v>69</v>
      </c>
      <c r="O66" s="97">
        <v>45390</v>
      </c>
      <c r="P66" s="97" cm="1">
        <f t="array" ref="P66">INDEX($L$11:$L$2636,MATCH(B66+J66,$L$11:$L$2636,0)+30)</f>
        <v>45440</v>
      </c>
      <c r="Q66" s="97" cm="1">
        <f t="array" ref="Q66">INDEX($L$11:$L$2636,MATCH(B66+J66,$L$11:$L$2636,0)+12)</f>
        <v>45406</v>
      </c>
    </row>
    <row r="67" spans="2:17" ht="15" customHeight="1" x14ac:dyDescent="0.25">
      <c r="B67" s="97">
        <v>45391</v>
      </c>
      <c r="C67" s="98" t="str">
        <f t="shared" si="3"/>
        <v>Tuesday</v>
      </c>
      <c r="D67" s="99" t="str">
        <f t="shared" si="4"/>
        <v>B</v>
      </c>
      <c r="E67" s="99" t="str">
        <f t="shared" si="4"/>
        <v>B</v>
      </c>
      <c r="F67" s="99" t="str">
        <f t="shared" si="4"/>
        <v>B</v>
      </c>
      <c r="G67" s="99" t="str">
        <f t="shared" si="4"/>
        <v>B</v>
      </c>
      <c r="H67" s="99" t="str">
        <f t="shared" si="5"/>
        <v>B</v>
      </c>
      <c r="I67" s="99">
        <f t="shared" si="6"/>
        <v>1</v>
      </c>
      <c r="J67" s="109">
        <f>IF(H67="B",0,MATCH("B",H68:$H$3985,0))</f>
        <v>0</v>
      </c>
      <c r="K67" s="84"/>
      <c r="L67" s="97">
        <v>45421</v>
      </c>
      <c r="M67" s="99" t="s">
        <v>69</v>
      </c>
      <c r="O67" s="97">
        <v>45391</v>
      </c>
      <c r="P67" s="97" cm="1">
        <f t="array" ref="P67">INDEX($L$11:$L$2636,MATCH(B67+J67,$L$11:$L$2636,0)+30)</f>
        <v>45441</v>
      </c>
      <c r="Q67" s="97" cm="1">
        <f t="array" ref="Q67">INDEX($L$11:$L$2636,MATCH(B67+J67,$L$11:$L$2636,0)+12)</f>
        <v>45407</v>
      </c>
    </row>
    <row r="68" spans="2:17" ht="15" customHeight="1" x14ac:dyDescent="0.25">
      <c r="B68" s="97">
        <v>45392</v>
      </c>
      <c r="C68" s="98" t="str">
        <f t="shared" si="3"/>
        <v>Wednesday</v>
      </c>
      <c r="D68" s="99" t="str">
        <f t="shared" si="4"/>
        <v>B</v>
      </c>
      <c r="E68" s="99" t="str">
        <f t="shared" si="4"/>
        <v>B</v>
      </c>
      <c r="F68" s="99" t="str">
        <f t="shared" si="4"/>
        <v>B</v>
      </c>
      <c r="G68" s="99" t="str">
        <f t="shared" si="4"/>
        <v>B</v>
      </c>
      <c r="H68" s="99" t="str">
        <f t="shared" si="5"/>
        <v>B</v>
      </c>
      <c r="I68" s="99">
        <f t="shared" si="6"/>
        <v>1</v>
      </c>
      <c r="J68" s="109">
        <f>IF(H68="B",0,MATCH("B",H69:$H$3985,0))</f>
        <v>0</v>
      </c>
      <c r="K68" s="84"/>
      <c r="L68" s="97">
        <v>45422</v>
      </c>
      <c r="M68" s="99" t="s">
        <v>69</v>
      </c>
      <c r="O68" s="97">
        <v>45392</v>
      </c>
      <c r="P68" s="97" cm="1">
        <f t="array" ref="P68">INDEX($L$11:$L$2636,MATCH(B68+J68,$L$11:$L$2636,0)+30)</f>
        <v>45442</v>
      </c>
      <c r="Q68" s="97" cm="1">
        <f t="array" ref="Q68">INDEX($L$11:$L$2636,MATCH(B68+J68,$L$11:$L$2636,0)+12)</f>
        <v>45408</v>
      </c>
    </row>
    <row r="69" spans="2:17" ht="15" customHeight="1" x14ac:dyDescent="0.25">
      <c r="B69" s="97">
        <v>45393</v>
      </c>
      <c r="C69" s="98" t="str">
        <f t="shared" si="3"/>
        <v>Thursday</v>
      </c>
      <c r="D69" s="99" t="str">
        <f t="shared" si="4"/>
        <v>B</v>
      </c>
      <c r="E69" s="99" t="str">
        <f t="shared" si="4"/>
        <v>B</v>
      </c>
      <c r="F69" s="99" t="str">
        <f t="shared" si="4"/>
        <v>B</v>
      </c>
      <c r="G69" s="99" t="str">
        <f t="shared" si="4"/>
        <v>B</v>
      </c>
      <c r="H69" s="99" t="str">
        <f t="shared" si="5"/>
        <v>B</v>
      </c>
      <c r="I69" s="99">
        <f t="shared" si="6"/>
        <v>1</v>
      </c>
      <c r="J69" s="109">
        <f>IF(H69="B",0,MATCH("B",H70:$H$3985,0))</f>
        <v>0</v>
      </c>
      <c r="K69" s="84"/>
      <c r="L69" s="97">
        <v>45425</v>
      </c>
      <c r="M69" s="99" t="s">
        <v>69</v>
      </c>
      <c r="O69" s="97">
        <v>45393</v>
      </c>
      <c r="P69" s="97" cm="1">
        <f t="array" ref="P69">INDEX($L$11:$L$2636,MATCH(B69+J69,$L$11:$L$2636,0)+30)</f>
        <v>45443</v>
      </c>
      <c r="Q69" s="97" cm="1">
        <f t="array" ref="Q69">INDEX($L$11:$L$2636,MATCH(B69+J69,$L$11:$L$2636,0)+12)</f>
        <v>45411</v>
      </c>
    </row>
    <row r="70" spans="2:17" ht="15" customHeight="1" x14ac:dyDescent="0.25">
      <c r="B70" s="97">
        <v>45394</v>
      </c>
      <c r="C70" s="98" t="str">
        <f t="shared" si="3"/>
        <v>Friday</v>
      </c>
      <c r="D70" s="99" t="str">
        <f t="shared" si="4"/>
        <v>B</v>
      </c>
      <c r="E70" s="99" t="str">
        <f t="shared" si="4"/>
        <v>B</v>
      </c>
      <c r="F70" s="99" t="str">
        <f t="shared" si="4"/>
        <v>B</v>
      </c>
      <c r="G70" s="99" t="str">
        <f t="shared" si="4"/>
        <v>B</v>
      </c>
      <c r="H70" s="99" t="str">
        <f t="shared" si="5"/>
        <v>B</v>
      </c>
      <c r="I70" s="99">
        <f t="shared" si="6"/>
        <v>1</v>
      </c>
      <c r="J70" s="109">
        <f>IF(H70="B",0,MATCH("B",H71:$H$3985,0))</f>
        <v>0</v>
      </c>
      <c r="K70" s="84"/>
      <c r="L70" s="97">
        <v>45427</v>
      </c>
      <c r="M70" s="99" t="s">
        <v>69</v>
      </c>
      <c r="O70" s="97">
        <v>45394</v>
      </c>
      <c r="P70" s="97" cm="1">
        <f t="array" ref="P70">INDEX($L$11:$L$2636,MATCH(B70+J70,$L$11:$L$2636,0)+30)</f>
        <v>45446</v>
      </c>
      <c r="Q70" s="97" cm="1">
        <f t="array" ref="Q70">INDEX($L$11:$L$2636,MATCH(B70+J70,$L$11:$L$2636,0)+12)</f>
        <v>45412</v>
      </c>
    </row>
    <row r="71" spans="2:17" ht="15" customHeight="1" x14ac:dyDescent="0.25">
      <c r="B71" s="97">
        <v>45395</v>
      </c>
      <c r="C71" s="98" t="str">
        <f t="shared" si="3"/>
        <v>Saturday</v>
      </c>
      <c r="D71" s="99" t="str">
        <f t="shared" si="4"/>
        <v>W</v>
      </c>
      <c r="E71" s="99" t="str">
        <f t="shared" si="4"/>
        <v>W</v>
      </c>
      <c r="F71" s="99" t="str">
        <f t="shared" si="4"/>
        <v>W</v>
      </c>
      <c r="G71" s="99" t="str">
        <f t="shared" si="4"/>
        <v>W</v>
      </c>
      <c r="H71" s="99" t="str">
        <f t="shared" si="5"/>
        <v>W</v>
      </c>
      <c r="I71" s="99">
        <f t="shared" si="6"/>
        <v>0</v>
      </c>
      <c r="J71" s="109">
        <f>IF(H71="B",0,MATCH("B",H72:$H$3985,0))</f>
        <v>2</v>
      </c>
      <c r="K71" s="84"/>
      <c r="L71" s="97">
        <v>45428</v>
      </c>
      <c r="M71" s="99" t="s">
        <v>69</v>
      </c>
      <c r="O71" s="97">
        <v>45395</v>
      </c>
      <c r="P71" s="97" cm="1">
        <f t="array" ref="P71">INDEX($L$11:$L$2636,MATCH(B71+J71,$L$11:$L$2636,0)+30)</f>
        <v>45447</v>
      </c>
      <c r="Q71" s="97" cm="1">
        <f t="array" ref="Q71">INDEX($L$11:$L$2636,MATCH(B71+J71,$L$11:$L$2636,0)+12)</f>
        <v>45415</v>
      </c>
    </row>
    <row r="72" spans="2:17" ht="15" customHeight="1" x14ac:dyDescent="0.25">
      <c r="B72" s="97">
        <v>45396</v>
      </c>
      <c r="C72" s="98" t="str">
        <f t="shared" si="3"/>
        <v>Sunday</v>
      </c>
      <c r="D72" s="99" t="str">
        <f t="shared" si="4"/>
        <v>W</v>
      </c>
      <c r="E72" s="99" t="str">
        <f t="shared" si="4"/>
        <v>W</v>
      </c>
      <c r="F72" s="99" t="str">
        <f t="shared" si="4"/>
        <v>W</v>
      </c>
      <c r="G72" s="99" t="str">
        <f t="shared" si="4"/>
        <v>W</v>
      </c>
      <c r="H72" s="99" t="str">
        <f t="shared" si="5"/>
        <v>W</v>
      </c>
      <c r="I72" s="99">
        <f t="shared" si="6"/>
        <v>0</v>
      </c>
      <c r="J72" s="109">
        <f>IF(H72="B",0,MATCH("B",H73:$H$3985,0))</f>
        <v>1</v>
      </c>
      <c r="K72" s="84"/>
      <c r="L72" s="97">
        <v>45429</v>
      </c>
      <c r="M72" s="99" t="s">
        <v>69</v>
      </c>
      <c r="O72" s="97">
        <v>45396</v>
      </c>
      <c r="P72" s="97" cm="1">
        <f t="array" ref="P72">INDEX($L$11:$L$2636,MATCH(B72+J72,$L$11:$L$2636,0)+30)</f>
        <v>45447</v>
      </c>
      <c r="Q72" s="97" cm="1">
        <f t="array" ref="Q72">INDEX($L$11:$L$2636,MATCH(B72+J72,$L$11:$L$2636,0)+12)</f>
        <v>45415</v>
      </c>
    </row>
    <row r="73" spans="2:17" ht="15" customHeight="1" x14ac:dyDescent="0.25">
      <c r="B73" s="97">
        <v>45397</v>
      </c>
      <c r="C73" s="98" t="str">
        <f t="shared" si="3"/>
        <v>Monday</v>
      </c>
      <c r="D73" s="99" t="str">
        <f t="shared" si="4"/>
        <v>B</v>
      </c>
      <c r="E73" s="99" t="str">
        <f t="shared" si="4"/>
        <v>B</v>
      </c>
      <c r="F73" s="99" t="str">
        <f t="shared" si="4"/>
        <v>B</v>
      </c>
      <c r="G73" s="99" t="str">
        <f t="shared" si="4"/>
        <v>B</v>
      </c>
      <c r="H73" s="99" t="str">
        <f t="shared" si="5"/>
        <v>B</v>
      </c>
      <c r="I73" s="99">
        <f t="shared" si="6"/>
        <v>1</v>
      </c>
      <c r="J73" s="109">
        <f>IF(H73="B",0,MATCH("B",H74:$H$3985,0))</f>
        <v>0</v>
      </c>
      <c r="K73" s="84"/>
      <c r="L73" s="97">
        <v>45433</v>
      </c>
      <c r="M73" s="99" t="s">
        <v>69</v>
      </c>
      <c r="O73" s="97">
        <v>45397</v>
      </c>
      <c r="P73" s="97" cm="1">
        <f t="array" ref="P73">INDEX($L$11:$L$2636,MATCH(B73+J73,$L$11:$L$2636,0)+30)</f>
        <v>45447</v>
      </c>
      <c r="Q73" s="97" cm="1">
        <f t="array" ref="Q73">INDEX($L$11:$L$2636,MATCH(B73+J73,$L$11:$L$2636,0)+12)</f>
        <v>45415</v>
      </c>
    </row>
    <row r="74" spans="2:17" ht="15" customHeight="1" x14ac:dyDescent="0.25">
      <c r="B74" s="97">
        <v>45398</v>
      </c>
      <c r="C74" s="98" t="str">
        <f t="shared" si="3"/>
        <v>Tuesday</v>
      </c>
      <c r="D74" s="99" t="str">
        <f t="shared" si="4"/>
        <v>B</v>
      </c>
      <c r="E74" s="99" t="str">
        <f t="shared" si="4"/>
        <v>B</v>
      </c>
      <c r="F74" s="99" t="str">
        <f t="shared" si="4"/>
        <v>B</v>
      </c>
      <c r="G74" s="99" t="str">
        <f t="shared" si="4"/>
        <v>B</v>
      </c>
      <c r="H74" s="99" t="str">
        <f t="shared" si="5"/>
        <v>B</v>
      </c>
      <c r="I74" s="99">
        <f t="shared" si="6"/>
        <v>1</v>
      </c>
      <c r="J74" s="109">
        <f>IF(H74="B",0,MATCH("B",H75:$H$3985,0))</f>
        <v>0</v>
      </c>
      <c r="K74" s="84"/>
      <c r="L74" s="97">
        <v>45434</v>
      </c>
      <c r="M74" s="99" t="s">
        <v>69</v>
      </c>
      <c r="O74" s="97">
        <v>45398</v>
      </c>
      <c r="P74" s="97" cm="1">
        <f t="array" ref="P74">INDEX($L$11:$L$2636,MATCH(B74+J74,$L$11:$L$2636,0)+30)</f>
        <v>45448</v>
      </c>
      <c r="Q74" s="97" cm="1">
        <f t="array" ref="Q74">INDEX($L$11:$L$2636,MATCH(B74+J74,$L$11:$L$2636,0)+12)</f>
        <v>45419</v>
      </c>
    </row>
    <row r="75" spans="2:17" ht="15" customHeight="1" x14ac:dyDescent="0.25">
      <c r="B75" s="97">
        <v>45399</v>
      </c>
      <c r="C75" s="98" t="str">
        <f t="shared" si="3"/>
        <v>Wednesday</v>
      </c>
      <c r="D75" s="99" t="str">
        <f t="shared" si="4"/>
        <v>B</v>
      </c>
      <c r="E75" s="99" t="str">
        <f t="shared" si="4"/>
        <v>B</v>
      </c>
      <c r="F75" s="99" t="str">
        <f t="shared" si="4"/>
        <v>B</v>
      </c>
      <c r="G75" s="99" t="str">
        <f t="shared" si="4"/>
        <v>B</v>
      </c>
      <c r="H75" s="99" t="str">
        <f t="shared" si="5"/>
        <v>B</v>
      </c>
      <c r="I75" s="99">
        <f t="shared" si="6"/>
        <v>1</v>
      </c>
      <c r="J75" s="109">
        <f>IF(H75="B",0,MATCH("B",H76:$H$3985,0))</f>
        <v>0</v>
      </c>
      <c r="K75" s="84"/>
      <c r="L75" s="97">
        <v>45435</v>
      </c>
      <c r="M75" s="99" t="s">
        <v>69</v>
      </c>
      <c r="O75" s="97">
        <v>45399</v>
      </c>
      <c r="P75" s="97" cm="1">
        <f t="array" ref="P75">INDEX($L$11:$L$2636,MATCH(B75+J75,$L$11:$L$2636,0)+30)</f>
        <v>45449</v>
      </c>
      <c r="Q75" s="97" cm="1">
        <f t="array" ref="Q75">INDEX($L$11:$L$2636,MATCH(B75+J75,$L$11:$L$2636,0)+12)</f>
        <v>45420</v>
      </c>
    </row>
    <row r="76" spans="2:17" ht="15" customHeight="1" x14ac:dyDescent="0.25">
      <c r="B76" s="97">
        <v>45400</v>
      </c>
      <c r="C76" s="98" t="str">
        <f t="shared" ref="C76:C139" si="7">TEXT(WEEKDAY(B76),"dddd")</f>
        <v>Thursday</v>
      </c>
      <c r="D76" s="99" t="str">
        <f t="shared" ref="D76:G139" si="8">IF(WEEKDAY($B76,2)&lt;6,"B","W")</f>
        <v>B</v>
      </c>
      <c r="E76" s="99" t="str">
        <f t="shared" si="8"/>
        <v>B</v>
      </c>
      <c r="F76" s="99" t="str">
        <f t="shared" si="8"/>
        <v>B</v>
      </c>
      <c r="G76" s="99" t="str">
        <f t="shared" si="8"/>
        <v>B</v>
      </c>
      <c r="H76" s="99" t="str">
        <f t="shared" ref="H76:H139" si="9">IF(OR(D76="P",E76="P",F76="P",G76="P"),"P",D76)</f>
        <v>B</v>
      </c>
      <c r="I76" s="99">
        <f t="shared" ref="I76:I139" si="10">IF(H76="B",1,0)</f>
        <v>1</v>
      </c>
      <c r="J76" s="109">
        <f>IF(H76="B",0,MATCH("B",H77:$H$3985,0))</f>
        <v>0</v>
      </c>
      <c r="K76" s="84"/>
      <c r="L76" s="97">
        <v>45436</v>
      </c>
      <c r="M76" s="99" t="s">
        <v>69</v>
      </c>
      <c r="O76" s="97">
        <v>45400</v>
      </c>
      <c r="P76" s="97" cm="1">
        <f t="array" ref="P76">INDEX($L$11:$L$2636,MATCH(B76+J76,$L$11:$L$2636,0)+30)</f>
        <v>45450</v>
      </c>
      <c r="Q76" s="97" cm="1">
        <f t="array" ref="Q76">INDEX($L$11:$L$2636,MATCH(B76+J76,$L$11:$L$2636,0)+12)</f>
        <v>45421</v>
      </c>
    </row>
    <row r="77" spans="2:17" ht="15" customHeight="1" x14ac:dyDescent="0.25">
      <c r="B77" s="97">
        <v>45401</v>
      </c>
      <c r="C77" s="98" t="str">
        <f t="shared" si="7"/>
        <v>Friday</v>
      </c>
      <c r="D77" s="99" t="str">
        <f t="shared" si="8"/>
        <v>B</v>
      </c>
      <c r="E77" s="99" t="str">
        <f t="shared" si="8"/>
        <v>B</v>
      </c>
      <c r="F77" s="99" t="str">
        <f t="shared" si="8"/>
        <v>B</v>
      </c>
      <c r="G77" s="99" t="str">
        <f t="shared" si="8"/>
        <v>B</v>
      </c>
      <c r="H77" s="99" t="str">
        <f t="shared" si="9"/>
        <v>B</v>
      </c>
      <c r="I77" s="99">
        <f t="shared" si="10"/>
        <v>1</v>
      </c>
      <c r="J77" s="109">
        <f>IF(H77="B",0,MATCH("B",H78:$H$3985,0))</f>
        <v>0</v>
      </c>
      <c r="K77" s="84"/>
      <c r="L77" s="97">
        <v>45440</v>
      </c>
      <c r="M77" s="99" t="s">
        <v>69</v>
      </c>
      <c r="O77" s="97">
        <v>45401</v>
      </c>
      <c r="P77" s="97" cm="1">
        <f t="array" ref="P77">INDEX($L$11:$L$2636,MATCH(B77+J77,$L$11:$L$2636,0)+30)</f>
        <v>45453</v>
      </c>
      <c r="Q77" s="97" cm="1">
        <f t="array" ref="Q77">INDEX($L$11:$L$2636,MATCH(B77+J77,$L$11:$L$2636,0)+12)</f>
        <v>45422</v>
      </c>
    </row>
    <row r="78" spans="2:17" ht="15" customHeight="1" x14ac:dyDescent="0.25">
      <c r="B78" s="97">
        <v>45402</v>
      </c>
      <c r="C78" s="98" t="str">
        <f t="shared" si="7"/>
        <v>Saturday</v>
      </c>
      <c r="D78" s="99" t="str">
        <f t="shared" si="8"/>
        <v>W</v>
      </c>
      <c r="E78" s="99" t="str">
        <f t="shared" si="8"/>
        <v>W</v>
      </c>
      <c r="F78" s="99" t="str">
        <f t="shared" si="8"/>
        <v>W</v>
      </c>
      <c r="G78" s="99" t="str">
        <f t="shared" si="8"/>
        <v>W</v>
      </c>
      <c r="H78" s="99" t="str">
        <f t="shared" si="9"/>
        <v>W</v>
      </c>
      <c r="I78" s="99">
        <f t="shared" si="10"/>
        <v>0</v>
      </c>
      <c r="J78" s="109">
        <f>IF(H78="B",0,MATCH("B",H79:$H$3985,0))</f>
        <v>2</v>
      </c>
      <c r="K78" s="84"/>
      <c r="L78" s="97">
        <v>45441</v>
      </c>
      <c r="M78" s="99" t="s">
        <v>69</v>
      </c>
      <c r="O78" s="97">
        <v>45402</v>
      </c>
      <c r="P78" s="97" cm="1">
        <f t="array" ref="P78">INDEX($L$11:$L$2636,MATCH(B78+J78,$L$11:$L$2636,0)+30)</f>
        <v>45454</v>
      </c>
      <c r="Q78" s="97" cm="1">
        <f t="array" ref="Q78">INDEX($L$11:$L$2636,MATCH(B78+J78,$L$11:$L$2636,0)+12)</f>
        <v>45425</v>
      </c>
    </row>
    <row r="79" spans="2:17" ht="15" customHeight="1" x14ac:dyDescent="0.25">
      <c r="B79" s="97">
        <v>45403</v>
      </c>
      <c r="C79" s="98" t="str">
        <f t="shared" si="7"/>
        <v>Sunday</v>
      </c>
      <c r="D79" s="99" t="str">
        <f t="shared" si="8"/>
        <v>W</v>
      </c>
      <c r="E79" s="99" t="str">
        <f t="shared" si="8"/>
        <v>W</v>
      </c>
      <c r="F79" s="99" t="str">
        <f t="shared" si="8"/>
        <v>W</v>
      </c>
      <c r="G79" s="99" t="str">
        <f t="shared" si="8"/>
        <v>W</v>
      </c>
      <c r="H79" s="99" t="str">
        <f t="shared" si="9"/>
        <v>W</v>
      </c>
      <c r="I79" s="99">
        <f t="shared" si="10"/>
        <v>0</v>
      </c>
      <c r="J79" s="109">
        <f>IF(H79="B",0,MATCH("B",H80:$H$3985,0))</f>
        <v>1</v>
      </c>
      <c r="K79" s="84"/>
      <c r="L79" s="97">
        <v>45442</v>
      </c>
      <c r="M79" s="99" t="s">
        <v>69</v>
      </c>
      <c r="O79" s="97">
        <v>45403</v>
      </c>
      <c r="P79" s="97" cm="1">
        <f t="array" ref="P79">INDEX($L$11:$L$2636,MATCH(B79+J79,$L$11:$L$2636,0)+30)</f>
        <v>45454</v>
      </c>
      <c r="Q79" s="97" cm="1">
        <f t="array" ref="Q79">INDEX($L$11:$L$2636,MATCH(B79+J79,$L$11:$L$2636,0)+12)</f>
        <v>45425</v>
      </c>
    </row>
    <row r="80" spans="2:17" ht="15" customHeight="1" x14ac:dyDescent="0.25">
      <c r="B80" s="97">
        <v>45404</v>
      </c>
      <c r="C80" s="98" t="str">
        <f t="shared" si="7"/>
        <v>Monday</v>
      </c>
      <c r="D80" s="99" t="str">
        <f t="shared" si="8"/>
        <v>B</v>
      </c>
      <c r="E80" s="99" t="str">
        <f t="shared" si="8"/>
        <v>B</v>
      </c>
      <c r="F80" s="99" t="str">
        <f t="shared" si="8"/>
        <v>B</v>
      </c>
      <c r="G80" s="99" t="str">
        <f t="shared" si="8"/>
        <v>B</v>
      </c>
      <c r="H80" s="99" t="str">
        <f t="shared" si="9"/>
        <v>B</v>
      </c>
      <c r="I80" s="99">
        <f t="shared" si="10"/>
        <v>1</v>
      </c>
      <c r="J80" s="109">
        <f>IF(H80="B",0,MATCH("B",H81:$H$3985,0))</f>
        <v>0</v>
      </c>
      <c r="K80" s="84"/>
      <c r="L80" s="97">
        <v>45443</v>
      </c>
      <c r="M80" s="99" t="s">
        <v>69</v>
      </c>
      <c r="O80" s="97">
        <v>45404</v>
      </c>
      <c r="P80" s="97" cm="1">
        <f t="array" ref="P80">INDEX($L$11:$L$2636,MATCH(B80+J80,$L$11:$L$2636,0)+30)</f>
        <v>45454</v>
      </c>
      <c r="Q80" s="97" cm="1">
        <f t="array" ref="Q80">INDEX($L$11:$L$2636,MATCH(B80+J80,$L$11:$L$2636,0)+12)</f>
        <v>45425</v>
      </c>
    </row>
    <row r="81" spans="2:17" ht="15" customHeight="1" x14ac:dyDescent="0.25">
      <c r="B81" s="97">
        <v>45405</v>
      </c>
      <c r="C81" s="98" t="str">
        <f t="shared" si="7"/>
        <v>Tuesday</v>
      </c>
      <c r="D81" s="99" t="str">
        <f t="shared" si="8"/>
        <v>B</v>
      </c>
      <c r="E81" s="99" t="str">
        <f t="shared" si="8"/>
        <v>B</v>
      </c>
      <c r="F81" s="99" t="str">
        <f t="shared" si="8"/>
        <v>B</v>
      </c>
      <c r="G81" s="99" t="str">
        <f t="shared" si="8"/>
        <v>B</v>
      </c>
      <c r="H81" s="99" t="str">
        <f t="shared" si="9"/>
        <v>B</v>
      </c>
      <c r="I81" s="99">
        <f t="shared" si="10"/>
        <v>1</v>
      </c>
      <c r="J81" s="109">
        <f>IF(H81="B",0,MATCH("B",H82:$H$3985,0))</f>
        <v>0</v>
      </c>
      <c r="K81" s="84"/>
      <c r="L81" s="97">
        <v>45446</v>
      </c>
      <c r="M81" s="99" t="s">
        <v>69</v>
      </c>
      <c r="O81" s="97">
        <v>45405</v>
      </c>
      <c r="P81" s="97" cm="1">
        <f t="array" ref="P81">INDEX($L$11:$L$2636,MATCH(B81+J81,$L$11:$L$2636,0)+30)</f>
        <v>45455</v>
      </c>
      <c r="Q81" s="97" cm="1">
        <f t="array" ref="Q81">INDEX($L$11:$L$2636,MATCH(B81+J81,$L$11:$L$2636,0)+12)</f>
        <v>45427</v>
      </c>
    </row>
    <row r="82" spans="2:17" ht="15" customHeight="1" x14ac:dyDescent="0.25">
      <c r="B82" s="97">
        <v>45406</v>
      </c>
      <c r="C82" s="98" t="str">
        <f t="shared" si="7"/>
        <v>Wednesday</v>
      </c>
      <c r="D82" s="99" t="str">
        <f t="shared" si="8"/>
        <v>B</v>
      </c>
      <c r="E82" s="99" t="str">
        <f t="shared" si="8"/>
        <v>B</v>
      </c>
      <c r="F82" s="99" t="str">
        <f t="shared" si="8"/>
        <v>B</v>
      </c>
      <c r="G82" s="99" t="str">
        <f t="shared" si="8"/>
        <v>B</v>
      </c>
      <c r="H82" s="99" t="str">
        <f t="shared" si="9"/>
        <v>B</v>
      </c>
      <c r="I82" s="99">
        <f t="shared" si="10"/>
        <v>1</v>
      </c>
      <c r="J82" s="109">
        <f>IF(H82="B",0,MATCH("B",H83:$H$3985,0))</f>
        <v>0</v>
      </c>
      <c r="K82" s="84"/>
      <c r="L82" s="97">
        <v>45447</v>
      </c>
      <c r="M82" s="99" t="s">
        <v>69</v>
      </c>
      <c r="O82" s="97">
        <v>45406</v>
      </c>
      <c r="P82" s="97" cm="1">
        <f t="array" ref="P82">INDEX($L$11:$L$2636,MATCH(B82+J82,$L$11:$L$2636,0)+30)</f>
        <v>45456</v>
      </c>
      <c r="Q82" s="97" cm="1">
        <f t="array" ref="Q82">INDEX($L$11:$L$2636,MATCH(B82+J82,$L$11:$L$2636,0)+12)</f>
        <v>45428</v>
      </c>
    </row>
    <row r="83" spans="2:17" ht="15" customHeight="1" x14ac:dyDescent="0.25">
      <c r="B83" s="97">
        <v>45407</v>
      </c>
      <c r="C83" s="98" t="str">
        <f t="shared" si="7"/>
        <v>Thursday</v>
      </c>
      <c r="D83" s="99" t="str">
        <f t="shared" si="8"/>
        <v>B</v>
      </c>
      <c r="E83" s="99" t="str">
        <f t="shared" si="8"/>
        <v>B</v>
      </c>
      <c r="F83" s="99" t="str">
        <f t="shared" si="8"/>
        <v>B</v>
      </c>
      <c r="G83" s="99" t="str">
        <f t="shared" si="8"/>
        <v>B</v>
      </c>
      <c r="H83" s="99" t="str">
        <f t="shared" si="9"/>
        <v>B</v>
      </c>
      <c r="I83" s="99">
        <f t="shared" si="10"/>
        <v>1</v>
      </c>
      <c r="J83" s="109">
        <f>IF(H83="B",0,MATCH("B",H84:$H$3985,0))</f>
        <v>0</v>
      </c>
      <c r="K83" s="84"/>
      <c r="L83" s="97">
        <v>45448</v>
      </c>
      <c r="M83" s="99" t="s">
        <v>69</v>
      </c>
      <c r="O83" s="97">
        <v>45407</v>
      </c>
      <c r="P83" s="97" cm="1">
        <f t="array" ref="P83">INDEX($L$11:$L$2636,MATCH(B83+J83,$L$11:$L$2636,0)+30)</f>
        <v>45457</v>
      </c>
      <c r="Q83" s="97" cm="1">
        <f t="array" ref="Q83">INDEX($L$11:$L$2636,MATCH(B83+J83,$L$11:$L$2636,0)+12)</f>
        <v>45429</v>
      </c>
    </row>
    <row r="84" spans="2:17" ht="15" customHeight="1" x14ac:dyDescent="0.25">
      <c r="B84" s="97">
        <v>45408</v>
      </c>
      <c r="C84" s="98" t="str">
        <f t="shared" si="7"/>
        <v>Friday</v>
      </c>
      <c r="D84" s="99" t="str">
        <f t="shared" si="8"/>
        <v>B</v>
      </c>
      <c r="E84" s="99" t="str">
        <f t="shared" si="8"/>
        <v>B</v>
      </c>
      <c r="F84" s="99" t="str">
        <f t="shared" si="8"/>
        <v>B</v>
      </c>
      <c r="G84" s="99" t="str">
        <f t="shared" si="8"/>
        <v>B</v>
      </c>
      <c r="H84" s="99" t="str">
        <f t="shared" si="9"/>
        <v>B</v>
      </c>
      <c r="I84" s="99">
        <f t="shared" si="10"/>
        <v>1</v>
      </c>
      <c r="J84" s="109">
        <f>IF(H84="B",0,MATCH("B",H85:$H$3985,0))</f>
        <v>0</v>
      </c>
      <c r="K84" s="84"/>
      <c r="L84" s="97">
        <v>45449</v>
      </c>
      <c r="M84" s="99" t="s">
        <v>69</v>
      </c>
      <c r="O84" s="97">
        <v>45408</v>
      </c>
      <c r="P84" s="97" cm="1">
        <f t="array" ref="P84">INDEX($L$11:$L$2636,MATCH(B84+J84,$L$11:$L$2636,0)+30)</f>
        <v>45460</v>
      </c>
      <c r="Q84" s="97" cm="1">
        <f t="array" ref="Q84">INDEX($L$11:$L$2636,MATCH(B84+J84,$L$11:$L$2636,0)+12)</f>
        <v>45433</v>
      </c>
    </row>
    <row r="85" spans="2:17" ht="15" customHeight="1" x14ac:dyDescent="0.25">
      <c r="B85" s="97">
        <v>45409</v>
      </c>
      <c r="C85" s="98" t="str">
        <f t="shared" si="7"/>
        <v>Saturday</v>
      </c>
      <c r="D85" s="99" t="str">
        <f t="shared" si="8"/>
        <v>W</v>
      </c>
      <c r="E85" s="99" t="str">
        <f t="shared" si="8"/>
        <v>W</v>
      </c>
      <c r="F85" s="99" t="str">
        <f t="shared" si="8"/>
        <v>W</v>
      </c>
      <c r="G85" s="99" t="str">
        <f t="shared" si="8"/>
        <v>W</v>
      </c>
      <c r="H85" s="99" t="str">
        <f t="shared" si="9"/>
        <v>W</v>
      </c>
      <c r="I85" s="99">
        <f t="shared" si="10"/>
        <v>0</v>
      </c>
      <c r="J85" s="109">
        <f>IF(H85="B",0,MATCH("B",H86:$H$3985,0))</f>
        <v>2</v>
      </c>
      <c r="K85" s="84"/>
      <c r="L85" s="97">
        <v>45450</v>
      </c>
      <c r="M85" s="99" t="s">
        <v>69</v>
      </c>
      <c r="O85" s="97">
        <v>45409</v>
      </c>
      <c r="P85" s="97" cm="1">
        <f t="array" ref="P85">INDEX($L$11:$L$2636,MATCH(B85+J85,$L$11:$L$2636,0)+30)</f>
        <v>45461</v>
      </c>
      <c r="Q85" s="97" cm="1">
        <f t="array" ref="Q85">INDEX($L$11:$L$2636,MATCH(B85+J85,$L$11:$L$2636,0)+12)</f>
        <v>45434</v>
      </c>
    </row>
    <row r="86" spans="2:17" ht="15" customHeight="1" x14ac:dyDescent="0.25">
      <c r="B86" s="97">
        <v>45410</v>
      </c>
      <c r="C86" s="98" t="str">
        <f t="shared" si="7"/>
        <v>Sunday</v>
      </c>
      <c r="D86" s="99" t="str">
        <f t="shared" si="8"/>
        <v>W</v>
      </c>
      <c r="E86" s="99" t="str">
        <f t="shared" si="8"/>
        <v>W</v>
      </c>
      <c r="F86" s="99" t="str">
        <f t="shared" si="8"/>
        <v>W</v>
      </c>
      <c r="G86" s="99" t="str">
        <f t="shared" si="8"/>
        <v>W</v>
      </c>
      <c r="H86" s="99" t="str">
        <f t="shared" si="9"/>
        <v>W</v>
      </c>
      <c r="I86" s="99">
        <f t="shared" si="10"/>
        <v>0</v>
      </c>
      <c r="J86" s="109">
        <f>IF(H86="B",0,MATCH("B",H87:$H$3985,0))</f>
        <v>1</v>
      </c>
      <c r="K86" s="84"/>
      <c r="L86" s="97">
        <v>45453</v>
      </c>
      <c r="M86" s="99" t="s">
        <v>69</v>
      </c>
      <c r="O86" s="97">
        <v>45410</v>
      </c>
      <c r="P86" s="97" cm="1">
        <f t="array" ref="P86">INDEX($L$11:$L$2636,MATCH(B86+J86,$L$11:$L$2636,0)+30)</f>
        <v>45461</v>
      </c>
      <c r="Q86" s="97" cm="1">
        <f t="array" ref="Q86">INDEX($L$11:$L$2636,MATCH(B86+J86,$L$11:$L$2636,0)+12)</f>
        <v>45434</v>
      </c>
    </row>
    <row r="87" spans="2:17" ht="15" customHeight="1" x14ac:dyDescent="0.25">
      <c r="B87" s="97">
        <v>45411</v>
      </c>
      <c r="C87" s="98" t="str">
        <f t="shared" si="7"/>
        <v>Monday</v>
      </c>
      <c r="D87" s="99" t="str">
        <f t="shared" si="8"/>
        <v>B</v>
      </c>
      <c r="E87" s="99" t="str">
        <f t="shared" si="8"/>
        <v>B</v>
      </c>
      <c r="F87" s="99" t="str">
        <f t="shared" si="8"/>
        <v>B</v>
      </c>
      <c r="G87" s="99" t="str">
        <f t="shared" si="8"/>
        <v>B</v>
      </c>
      <c r="H87" s="99" t="str">
        <f t="shared" si="9"/>
        <v>B</v>
      </c>
      <c r="I87" s="99">
        <f t="shared" si="10"/>
        <v>1</v>
      </c>
      <c r="J87" s="109">
        <f>IF(H87="B",0,MATCH("B",H88:$H$3985,0))</f>
        <v>0</v>
      </c>
      <c r="K87" s="84"/>
      <c r="L87" s="97">
        <v>45454</v>
      </c>
      <c r="M87" s="99" t="s">
        <v>69</v>
      </c>
      <c r="O87" s="97">
        <v>45411</v>
      </c>
      <c r="P87" s="97" cm="1">
        <f t="array" ref="P87">INDEX($L$11:$L$2636,MATCH(B87+J87,$L$11:$L$2636,0)+30)</f>
        <v>45461</v>
      </c>
      <c r="Q87" s="97" cm="1">
        <f t="array" ref="Q87">INDEX($L$11:$L$2636,MATCH(B87+J87,$L$11:$L$2636,0)+12)</f>
        <v>45434</v>
      </c>
    </row>
    <row r="88" spans="2:17" ht="15" customHeight="1" x14ac:dyDescent="0.25">
      <c r="B88" s="97">
        <v>45412</v>
      </c>
      <c r="C88" s="98" t="str">
        <f t="shared" si="7"/>
        <v>Tuesday</v>
      </c>
      <c r="D88" s="99" t="str">
        <f t="shared" si="8"/>
        <v>B</v>
      </c>
      <c r="E88" s="99" t="str">
        <f t="shared" si="8"/>
        <v>B</v>
      </c>
      <c r="F88" s="99" t="str">
        <f t="shared" si="8"/>
        <v>B</v>
      </c>
      <c r="G88" s="99" t="str">
        <f t="shared" si="8"/>
        <v>B</v>
      </c>
      <c r="H88" s="99" t="str">
        <f t="shared" si="9"/>
        <v>B</v>
      </c>
      <c r="I88" s="99">
        <f t="shared" si="10"/>
        <v>1</v>
      </c>
      <c r="J88" s="109">
        <f>IF(H88="B",0,MATCH("B",H89:$H$3985,0))</f>
        <v>0</v>
      </c>
      <c r="K88" s="84"/>
      <c r="L88" s="97">
        <v>45455</v>
      </c>
      <c r="M88" s="99" t="s">
        <v>69</v>
      </c>
      <c r="O88" s="97">
        <v>45412</v>
      </c>
      <c r="P88" s="97" cm="1">
        <f t="array" ref="P88">INDEX($L$11:$L$2636,MATCH(B88+J88,$L$11:$L$2636,0)+30)</f>
        <v>45462</v>
      </c>
      <c r="Q88" s="97" cm="1">
        <f t="array" ref="Q88">INDEX($L$11:$L$2636,MATCH(B88+J88,$L$11:$L$2636,0)+12)</f>
        <v>45435</v>
      </c>
    </row>
    <row r="89" spans="2:17" ht="15" customHeight="1" x14ac:dyDescent="0.25">
      <c r="B89" s="97">
        <v>45413</v>
      </c>
      <c r="C89" s="98" t="str">
        <f t="shared" si="7"/>
        <v>Wednesday</v>
      </c>
      <c r="D89" s="99" t="str">
        <f t="shared" si="8"/>
        <v>B</v>
      </c>
      <c r="E89" s="99" t="s">
        <v>71</v>
      </c>
      <c r="F89" s="99" t="s">
        <v>71</v>
      </c>
      <c r="G89" s="99" t="str">
        <f t="shared" si="8"/>
        <v>B</v>
      </c>
      <c r="H89" s="99" t="str">
        <f t="shared" si="9"/>
        <v>P</v>
      </c>
      <c r="I89" s="99">
        <f t="shared" si="10"/>
        <v>0</v>
      </c>
      <c r="J89" s="109">
        <f>IF(H89="B",0,MATCH("B",H90:$H$3985,0))</f>
        <v>2</v>
      </c>
      <c r="K89" s="84"/>
      <c r="L89" s="97">
        <v>45456</v>
      </c>
      <c r="M89" s="99" t="s">
        <v>69</v>
      </c>
      <c r="O89" s="97">
        <v>45413</v>
      </c>
      <c r="P89" s="97" cm="1">
        <f t="array" ref="P89">INDEX($L$11:$L$2636,MATCH(B89+J89,$L$11:$L$2636,0)+30)</f>
        <v>45463</v>
      </c>
      <c r="Q89" s="97" cm="1">
        <f t="array" ref="Q89">INDEX($L$11:$L$2636,MATCH(B89+J89,$L$11:$L$2636,0)+12)</f>
        <v>45436</v>
      </c>
    </row>
    <row r="90" spans="2:17" ht="15" customHeight="1" x14ac:dyDescent="0.25">
      <c r="B90" s="97">
        <v>45414</v>
      </c>
      <c r="C90" s="98" t="str">
        <f t="shared" si="7"/>
        <v>Thursday</v>
      </c>
      <c r="D90" s="99" t="str">
        <f t="shared" si="8"/>
        <v>B</v>
      </c>
      <c r="E90" s="99" t="str">
        <f t="shared" si="8"/>
        <v>B</v>
      </c>
      <c r="F90" s="99" t="s">
        <v>71</v>
      </c>
      <c r="G90" s="99" t="str">
        <f t="shared" si="8"/>
        <v>B</v>
      </c>
      <c r="H90" s="99" t="str">
        <f t="shared" si="9"/>
        <v>P</v>
      </c>
      <c r="I90" s="99">
        <f t="shared" si="10"/>
        <v>0</v>
      </c>
      <c r="J90" s="109">
        <f>IF(H90="B",0,MATCH("B",H91:$H$3985,0))</f>
        <v>1</v>
      </c>
      <c r="K90" s="84"/>
      <c r="L90" s="97">
        <v>45457</v>
      </c>
      <c r="M90" s="99" t="s">
        <v>69</v>
      </c>
      <c r="O90" s="97">
        <v>45414</v>
      </c>
      <c r="P90" s="97" cm="1">
        <f t="array" ref="P90">INDEX($L$11:$L$2636,MATCH(B90+J90,$L$11:$L$2636,0)+30)</f>
        <v>45463</v>
      </c>
      <c r="Q90" s="97" cm="1">
        <f t="array" ref="Q90">INDEX($L$11:$L$2636,MATCH(B90+J90,$L$11:$L$2636,0)+12)</f>
        <v>45436</v>
      </c>
    </row>
    <row r="91" spans="2:17" ht="15" customHeight="1" x14ac:dyDescent="0.25">
      <c r="B91" s="97">
        <v>45415</v>
      </c>
      <c r="C91" s="98" t="str">
        <f t="shared" si="7"/>
        <v>Friday</v>
      </c>
      <c r="D91" s="99" t="str">
        <f t="shared" si="8"/>
        <v>B</v>
      </c>
      <c r="E91" s="99" t="str">
        <f t="shared" si="8"/>
        <v>B</v>
      </c>
      <c r="F91" s="99" t="str">
        <f t="shared" si="8"/>
        <v>B</v>
      </c>
      <c r="G91" s="99" t="str">
        <f t="shared" si="8"/>
        <v>B</v>
      </c>
      <c r="H91" s="99" t="str">
        <f t="shared" si="9"/>
        <v>B</v>
      </c>
      <c r="I91" s="99">
        <f t="shared" si="10"/>
        <v>1</v>
      </c>
      <c r="J91" s="109">
        <f>IF(H91="B",0,MATCH("B",H92:$H$3985,0))</f>
        <v>0</v>
      </c>
      <c r="K91" s="84"/>
      <c r="L91" s="97">
        <v>45460</v>
      </c>
      <c r="M91" s="99" t="s">
        <v>69</v>
      </c>
      <c r="O91" s="97">
        <v>45415</v>
      </c>
      <c r="P91" s="97" cm="1">
        <f t="array" ref="P91">INDEX($L$11:$L$2636,MATCH(B91+J91,$L$11:$L$2636,0)+30)</f>
        <v>45463</v>
      </c>
      <c r="Q91" s="97" cm="1">
        <f t="array" ref="Q91">INDEX($L$11:$L$2636,MATCH(B91+J91,$L$11:$L$2636,0)+12)</f>
        <v>45436</v>
      </c>
    </row>
    <row r="92" spans="2:17" ht="15" customHeight="1" x14ac:dyDescent="0.25">
      <c r="B92" s="97">
        <v>45416</v>
      </c>
      <c r="C92" s="98" t="str">
        <f t="shared" si="7"/>
        <v>Saturday</v>
      </c>
      <c r="D92" s="99" t="str">
        <f t="shared" si="8"/>
        <v>W</v>
      </c>
      <c r="E92" s="99" t="str">
        <f t="shared" si="8"/>
        <v>W</v>
      </c>
      <c r="F92" s="99" t="str">
        <f t="shared" si="8"/>
        <v>W</v>
      </c>
      <c r="G92" s="99" t="str">
        <f t="shared" si="8"/>
        <v>W</v>
      </c>
      <c r="H92" s="99" t="str">
        <f t="shared" si="9"/>
        <v>W</v>
      </c>
      <c r="I92" s="99">
        <f t="shared" si="10"/>
        <v>0</v>
      </c>
      <c r="J92" s="109">
        <f>IF(H92="B",0,MATCH("B",H93:$H$3985,0))</f>
        <v>3</v>
      </c>
      <c r="K92" s="84"/>
      <c r="L92" s="97">
        <v>45461</v>
      </c>
      <c r="M92" s="99" t="s">
        <v>69</v>
      </c>
      <c r="O92" s="97">
        <v>45416</v>
      </c>
      <c r="P92" s="97" cm="1">
        <f t="array" ref="P92">INDEX($L$11:$L$2636,MATCH(B92+J92,$L$11:$L$2636,0)+30)</f>
        <v>45464</v>
      </c>
      <c r="Q92" s="97" cm="1">
        <f t="array" ref="Q92">INDEX($L$11:$L$2636,MATCH(B92+J92,$L$11:$L$2636,0)+12)</f>
        <v>45440</v>
      </c>
    </row>
    <row r="93" spans="2:17" ht="15" customHeight="1" x14ac:dyDescent="0.25">
      <c r="B93" s="97">
        <v>45417</v>
      </c>
      <c r="C93" s="98" t="str">
        <f t="shared" si="7"/>
        <v>Sunday</v>
      </c>
      <c r="D93" s="99" t="str">
        <f t="shared" si="8"/>
        <v>W</v>
      </c>
      <c r="E93" s="99" t="str">
        <f t="shared" si="8"/>
        <v>W</v>
      </c>
      <c r="F93" s="99" t="str">
        <f t="shared" si="8"/>
        <v>W</v>
      </c>
      <c r="G93" s="99" t="str">
        <f t="shared" si="8"/>
        <v>W</v>
      </c>
      <c r="H93" s="99" t="str">
        <f t="shared" si="9"/>
        <v>W</v>
      </c>
      <c r="I93" s="99">
        <f t="shared" si="10"/>
        <v>0</v>
      </c>
      <c r="J93" s="109">
        <f>IF(H93="B",0,MATCH("B",H94:$H$3985,0))</f>
        <v>2</v>
      </c>
      <c r="K93" s="84"/>
      <c r="L93" s="97">
        <v>45462</v>
      </c>
      <c r="M93" s="99" t="s">
        <v>69</v>
      </c>
      <c r="O93" s="97">
        <v>45417</v>
      </c>
      <c r="P93" s="97" cm="1">
        <f t="array" ref="P93">INDEX($L$11:$L$2636,MATCH(B93+J93,$L$11:$L$2636,0)+30)</f>
        <v>45464</v>
      </c>
      <c r="Q93" s="97" cm="1">
        <f t="array" ref="Q93">INDEX($L$11:$L$2636,MATCH(B93+J93,$L$11:$L$2636,0)+12)</f>
        <v>45440</v>
      </c>
    </row>
    <row r="94" spans="2:17" ht="15" customHeight="1" x14ac:dyDescent="0.25">
      <c r="B94" s="97">
        <v>45418</v>
      </c>
      <c r="C94" s="98" t="str">
        <f t="shared" si="7"/>
        <v>Monday</v>
      </c>
      <c r="D94" s="107" t="s">
        <v>71</v>
      </c>
      <c r="E94" s="99" t="str">
        <f t="shared" si="8"/>
        <v>B</v>
      </c>
      <c r="F94" s="99" t="str">
        <f t="shared" si="8"/>
        <v>B</v>
      </c>
      <c r="G94" s="99" t="str">
        <f t="shared" si="8"/>
        <v>B</v>
      </c>
      <c r="H94" s="99" t="str">
        <f t="shared" si="9"/>
        <v>P</v>
      </c>
      <c r="I94" s="99">
        <f t="shared" si="10"/>
        <v>0</v>
      </c>
      <c r="J94" s="109">
        <f>IF(H94="B",0,MATCH("B",H95:$H$3985,0))</f>
        <v>1</v>
      </c>
      <c r="K94" s="84"/>
      <c r="L94" s="97">
        <v>45463</v>
      </c>
      <c r="M94" s="99" t="s">
        <v>69</v>
      </c>
      <c r="O94" s="97">
        <v>45418</v>
      </c>
      <c r="P94" s="97" cm="1">
        <f t="array" ref="P94">INDEX($L$11:$L$2636,MATCH(B94+J94,$L$11:$L$2636,0)+30)</f>
        <v>45464</v>
      </c>
      <c r="Q94" s="97" cm="1">
        <f t="array" ref="Q94">INDEX($L$11:$L$2636,MATCH(B94+J94,$L$11:$L$2636,0)+12)</f>
        <v>45440</v>
      </c>
    </row>
    <row r="95" spans="2:17" ht="15" customHeight="1" x14ac:dyDescent="0.25">
      <c r="B95" s="97">
        <v>45419</v>
      </c>
      <c r="C95" s="98" t="str">
        <f t="shared" si="7"/>
        <v>Tuesday</v>
      </c>
      <c r="D95" s="99" t="str">
        <f t="shared" si="8"/>
        <v>B</v>
      </c>
      <c r="E95" s="99" t="str">
        <f t="shared" si="8"/>
        <v>B</v>
      </c>
      <c r="F95" s="99" t="str">
        <f t="shared" si="8"/>
        <v>B</v>
      </c>
      <c r="G95" s="99" t="str">
        <f t="shared" si="8"/>
        <v>B</v>
      </c>
      <c r="H95" s="99" t="str">
        <f t="shared" si="9"/>
        <v>B</v>
      </c>
      <c r="I95" s="99">
        <f t="shared" si="10"/>
        <v>1</v>
      </c>
      <c r="J95" s="109">
        <f>IF(H95="B",0,MATCH("B",H96:$H$3985,0))</f>
        <v>0</v>
      </c>
      <c r="K95" s="84"/>
      <c r="L95" s="97">
        <v>45464</v>
      </c>
      <c r="M95" s="99" t="s">
        <v>69</v>
      </c>
      <c r="O95" s="97">
        <v>45419</v>
      </c>
      <c r="P95" s="97" cm="1">
        <f t="array" ref="P95">INDEX($L$11:$L$2636,MATCH(B95+J95,$L$11:$L$2636,0)+30)</f>
        <v>45464</v>
      </c>
      <c r="Q95" s="97" cm="1">
        <f t="array" ref="Q95">INDEX($L$11:$L$2636,MATCH(B95+J95,$L$11:$L$2636,0)+12)</f>
        <v>45440</v>
      </c>
    </row>
    <row r="96" spans="2:17" ht="15" customHeight="1" x14ac:dyDescent="0.25">
      <c r="B96" s="97">
        <v>45420</v>
      </c>
      <c r="C96" s="98" t="str">
        <f t="shared" si="7"/>
        <v>Wednesday</v>
      </c>
      <c r="D96" s="99" t="str">
        <f t="shared" si="8"/>
        <v>B</v>
      </c>
      <c r="E96" s="99" t="str">
        <f t="shared" si="8"/>
        <v>B</v>
      </c>
      <c r="F96" s="99" t="str">
        <f t="shared" si="8"/>
        <v>B</v>
      </c>
      <c r="G96" s="99" t="str">
        <f t="shared" si="8"/>
        <v>B</v>
      </c>
      <c r="H96" s="99" t="str">
        <f t="shared" si="9"/>
        <v>B</v>
      </c>
      <c r="I96" s="99">
        <f t="shared" si="10"/>
        <v>1</v>
      </c>
      <c r="J96" s="109">
        <f>IF(H96="B",0,MATCH("B",H97:$H$3985,0))</f>
        <v>0</v>
      </c>
      <c r="K96" s="84"/>
      <c r="L96" s="97">
        <v>45468</v>
      </c>
      <c r="M96" s="99" t="s">
        <v>69</v>
      </c>
      <c r="O96" s="97">
        <v>45420</v>
      </c>
      <c r="P96" s="97" cm="1">
        <f t="array" ref="P96">INDEX($L$11:$L$2636,MATCH(B96+J96,$L$11:$L$2636,0)+30)</f>
        <v>45468</v>
      </c>
      <c r="Q96" s="97" cm="1">
        <f t="array" ref="Q96">INDEX($L$11:$L$2636,MATCH(B96+J96,$L$11:$L$2636,0)+12)</f>
        <v>45441</v>
      </c>
    </row>
    <row r="97" spans="2:17" ht="15" customHeight="1" x14ac:dyDescent="0.25">
      <c r="B97" s="97">
        <v>45421</v>
      </c>
      <c r="C97" s="98" t="str">
        <f t="shared" si="7"/>
        <v>Thursday</v>
      </c>
      <c r="D97" s="99" t="str">
        <f t="shared" si="8"/>
        <v>B</v>
      </c>
      <c r="E97" s="99" t="str">
        <f t="shared" si="8"/>
        <v>B</v>
      </c>
      <c r="F97" s="99" t="str">
        <f t="shared" si="8"/>
        <v>B</v>
      </c>
      <c r="G97" s="99" t="str">
        <f t="shared" si="8"/>
        <v>B</v>
      </c>
      <c r="H97" s="99" t="str">
        <f t="shared" si="9"/>
        <v>B</v>
      </c>
      <c r="I97" s="99">
        <f t="shared" si="10"/>
        <v>1</v>
      </c>
      <c r="J97" s="109">
        <f>IF(H97="B",0,MATCH("B",H98:$H$3985,0))</f>
        <v>0</v>
      </c>
      <c r="K97" s="84"/>
      <c r="L97" s="97">
        <v>45469</v>
      </c>
      <c r="M97" s="99" t="s">
        <v>69</v>
      </c>
      <c r="O97" s="97">
        <v>45421</v>
      </c>
      <c r="P97" s="97" cm="1">
        <f t="array" ref="P97">INDEX($L$11:$L$2636,MATCH(B97+J97,$L$11:$L$2636,0)+30)</f>
        <v>45469</v>
      </c>
      <c r="Q97" s="97" cm="1">
        <f t="array" ref="Q97">INDEX($L$11:$L$2636,MATCH(B97+J97,$L$11:$L$2636,0)+12)</f>
        <v>45442</v>
      </c>
    </row>
    <row r="98" spans="2:17" ht="15" customHeight="1" x14ac:dyDescent="0.25">
      <c r="B98" s="97">
        <v>45422</v>
      </c>
      <c r="C98" s="98" t="str">
        <f t="shared" si="7"/>
        <v>Friday</v>
      </c>
      <c r="D98" s="99" t="str">
        <f t="shared" si="8"/>
        <v>B</v>
      </c>
      <c r="E98" s="99" t="str">
        <f t="shared" si="8"/>
        <v>B</v>
      </c>
      <c r="F98" s="99" t="str">
        <f t="shared" si="8"/>
        <v>B</v>
      </c>
      <c r="G98" s="99" t="str">
        <f t="shared" si="8"/>
        <v>B</v>
      </c>
      <c r="H98" s="99" t="str">
        <f t="shared" si="9"/>
        <v>B</v>
      </c>
      <c r="I98" s="99">
        <f t="shared" si="10"/>
        <v>1</v>
      </c>
      <c r="J98" s="109">
        <f>IF(H98="B",0,MATCH("B",H99:$H$3985,0))</f>
        <v>0</v>
      </c>
      <c r="K98" s="84"/>
      <c r="L98" s="97">
        <v>45470</v>
      </c>
      <c r="M98" s="99" t="s">
        <v>69</v>
      </c>
      <c r="O98" s="97">
        <v>45422</v>
      </c>
      <c r="P98" s="97" cm="1">
        <f t="array" ref="P98">INDEX($L$11:$L$2636,MATCH(B98+J98,$L$11:$L$2636,0)+30)</f>
        <v>45470</v>
      </c>
      <c r="Q98" s="97" cm="1">
        <f t="array" ref="Q98">INDEX($L$11:$L$2636,MATCH(B98+J98,$L$11:$L$2636,0)+12)</f>
        <v>45443</v>
      </c>
    </row>
    <row r="99" spans="2:17" ht="15" customHeight="1" x14ac:dyDescent="0.25">
      <c r="B99" s="97">
        <v>45423</v>
      </c>
      <c r="C99" s="98" t="str">
        <f t="shared" si="7"/>
        <v>Saturday</v>
      </c>
      <c r="D99" s="99" t="str">
        <f t="shared" si="8"/>
        <v>W</v>
      </c>
      <c r="E99" s="99" t="str">
        <f t="shared" si="8"/>
        <v>W</v>
      </c>
      <c r="F99" s="99" t="str">
        <f t="shared" si="8"/>
        <v>W</v>
      </c>
      <c r="G99" s="99" t="str">
        <f t="shared" si="8"/>
        <v>W</v>
      </c>
      <c r="H99" s="99" t="str">
        <f t="shared" si="9"/>
        <v>W</v>
      </c>
      <c r="I99" s="99">
        <f t="shared" si="10"/>
        <v>0</v>
      </c>
      <c r="J99" s="109">
        <f>IF(H99="B",0,MATCH("B",H100:$H$3985,0))</f>
        <v>2</v>
      </c>
      <c r="K99" s="84"/>
      <c r="L99" s="97">
        <v>45471</v>
      </c>
      <c r="M99" s="99" t="s">
        <v>69</v>
      </c>
      <c r="O99" s="97">
        <v>45423</v>
      </c>
      <c r="P99" s="97" cm="1">
        <f t="array" ref="P99">INDEX($L$11:$L$2636,MATCH(B99+J99,$L$11:$L$2636,0)+30)</f>
        <v>45471</v>
      </c>
      <c r="Q99" s="97" cm="1">
        <f t="array" ref="Q99">INDEX($L$11:$L$2636,MATCH(B99+J99,$L$11:$L$2636,0)+12)</f>
        <v>45446</v>
      </c>
    </row>
    <row r="100" spans="2:17" ht="15" customHeight="1" x14ac:dyDescent="0.25">
      <c r="B100" s="97">
        <v>45424</v>
      </c>
      <c r="C100" s="98" t="str">
        <f t="shared" si="7"/>
        <v>Sunday</v>
      </c>
      <c r="D100" s="99" t="str">
        <f t="shared" si="8"/>
        <v>W</v>
      </c>
      <c r="E100" s="99" t="str">
        <f t="shared" si="8"/>
        <v>W</v>
      </c>
      <c r="F100" s="99" t="str">
        <f t="shared" si="8"/>
        <v>W</v>
      </c>
      <c r="G100" s="99" t="str">
        <f t="shared" si="8"/>
        <v>W</v>
      </c>
      <c r="H100" s="99" t="str">
        <f t="shared" si="9"/>
        <v>W</v>
      </c>
      <c r="I100" s="99">
        <f t="shared" si="10"/>
        <v>0</v>
      </c>
      <c r="J100" s="109">
        <f>IF(H100="B",0,MATCH("B",H101:$H$3985,0))</f>
        <v>1</v>
      </c>
      <c r="K100" s="84"/>
      <c r="L100" s="97">
        <v>45474</v>
      </c>
      <c r="M100" s="99" t="s">
        <v>69</v>
      </c>
      <c r="O100" s="97">
        <v>45424</v>
      </c>
      <c r="P100" s="97" cm="1">
        <f t="array" ref="P100">INDEX($L$11:$L$2636,MATCH(B100+J100,$L$11:$L$2636,0)+30)</f>
        <v>45471</v>
      </c>
      <c r="Q100" s="97" cm="1">
        <f t="array" ref="Q100">INDEX($L$11:$L$2636,MATCH(B100+J100,$L$11:$L$2636,0)+12)</f>
        <v>45446</v>
      </c>
    </row>
    <row r="101" spans="2:17" ht="15" customHeight="1" x14ac:dyDescent="0.25">
      <c r="B101" s="97">
        <v>45425</v>
      </c>
      <c r="C101" s="98" t="str">
        <f t="shared" si="7"/>
        <v>Monday</v>
      </c>
      <c r="D101" s="99" t="str">
        <f t="shared" si="8"/>
        <v>B</v>
      </c>
      <c r="E101" s="99" t="str">
        <f t="shared" si="8"/>
        <v>B</v>
      </c>
      <c r="F101" s="99" t="str">
        <f t="shared" si="8"/>
        <v>B</v>
      </c>
      <c r="G101" s="99" t="str">
        <f t="shared" si="8"/>
        <v>B</v>
      </c>
      <c r="H101" s="99" t="str">
        <f t="shared" si="9"/>
        <v>B</v>
      </c>
      <c r="I101" s="99">
        <f t="shared" si="10"/>
        <v>1</v>
      </c>
      <c r="J101" s="109">
        <f>IF(H101="B",0,MATCH("B",H102:$H$3985,0))</f>
        <v>0</v>
      </c>
      <c r="K101" s="84"/>
      <c r="L101" s="97">
        <v>45475</v>
      </c>
      <c r="M101" s="99" t="s">
        <v>69</v>
      </c>
      <c r="O101" s="97">
        <v>45425</v>
      </c>
      <c r="P101" s="97" cm="1">
        <f t="array" ref="P101">INDEX($L$11:$L$2636,MATCH(B101+J101,$L$11:$L$2636,0)+30)</f>
        <v>45471</v>
      </c>
      <c r="Q101" s="97" cm="1">
        <f t="array" ref="Q101">INDEX($L$11:$L$2636,MATCH(B101+J101,$L$11:$L$2636,0)+12)</f>
        <v>45446</v>
      </c>
    </row>
    <row r="102" spans="2:17" ht="15" customHeight="1" x14ac:dyDescent="0.25">
      <c r="B102" s="97">
        <v>45426</v>
      </c>
      <c r="C102" s="98" t="str">
        <f t="shared" si="7"/>
        <v>Tuesday</v>
      </c>
      <c r="D102" s="99" t="str">
        <f t="shared" si="8"/>
        <v>B</v>
      </c>
      <c r="E102" s="99" t="str">
        <f t="shared" si="8"/>
        <v>B</v>
      </c>
      <c r="F102" s="99" t="s">
        <v>71</v>
      </c>
      <c r="G102" s="99" t="str">
        <f t="shared" si="8"/>
        <v>B</v>
      </c>
      <c r="H102" s="99" t="str">
        <f t="shared" si="9"/>
        <v>P</v>
      </c>
      <c r="I102" s="99">
        <f t="shared" si="10"/>
        <v>0</v>
      </c>
      <c r="J102" s="109">
        <f>IF(H102="B",0,MATCH("B",H103:$H$3985,0))</f>
        <v>1</v>
      </c>
      <c r="K102" s="84"/>
      <c r="L102" s="97">
        <v>45476</v>
      </c>
      <c r="M102" s="99" t="s">
        <v>69</v>
      </c>
      <c r="O102" s="97">
        <v>45426</v>
      </c>
      <c r="P102" s="97" cm="1">
        <f t="array" ref="P102">INDEX($L$11:$L$2636,MATCH(B102+J102,$L$11:$L$2636,0)+30)</f>
        <v>45474</v>
      </c>
      <c r="Q102" s="97" cm="1">
        <f t="array" ref="Q102">INDEX($L$11:$L$2636,MATCH(B102+J102,$L$11:$L$2636,0)+12)</f>
        <v>45447</v>
      </c>
    </row>
    <row r="103" spans="2:17" ht="15" customHeight="1" x14ac:dyDescent="0.25">
      <c r="B103" s="97">
        <v>45427</v>
      </c>
      <c r="C103" s="98" t="str">
        <f t="shared" si="7"/>
        <v>Wednesday</v>
      </c>
      <c r="D103" s="99" t="str">
        <f t="shared" si="8"/>
        <v>B</v>
      </c>
      <c r="E103" s="99" t="str">
        <f t="shared" si="8"/>
        <v>B</v>
      </c>
      <c r="F103" s="99" t="str">
        <f t="shared" si="8"/>
        <v>B</v>
      </c>
      <c r="G103" s="99" t="str">
        <f t="shared" si="8"/>
        <v>B</v>
      </c>
      <c r="H103" s="99" t="str">
        <f t="shared" si="9"/>
        <v>B</v>
      </c>
      <c r="I103" s="99">
        <f t="shared" si="10"/>
        <v>1</v>
      </c>
      <c r="J103" s="109">
        <f>IF(H103="B",0,MATCH("B",H104:$H$3985,0))</f>
        <v>0</v>
      </c>
      <c r="K103" s="84"/>
      <c r="L103" s="97">
        <v>45477</v>
      </c>
      <c r="M103" s="99" t="s">
        <v>69</v>
      </c>
      <c r="O103" s="97">
        <v>45427</v>
      </c>
      <c r="P103" s="97" cm="1">
        <f t="array" ref="P103">INDEX($L$11:$L$2636,MATCH(B103+J103,$L$11:$L$2636,0)+30)</f>
        <v>45474</v>
      </c>
      <c r="Q103" s="97" cm="1">
        <f t="array" ref="Q103">INDEX($L$11:$L$2636,MATCH(B103+J103,$L$11:$L$2636,0)+12)</f>
        <v>45447</v>
      </c>
    </row>
    <row r="104" spans="2:17" ht="15" customHeight="1" x14ac:dyDescent="0.25">
      <c r="B104" s="97">
        <v>45428</v>
      </c>
      <c r="C104" s="98" t="str">
        <f t="shared" si="7"/>
        <v>Thursday</v>
      </c>
      <c r="D104" s="99" t="str">
        <f t="shared" si="8"/>
        <v>B</v>
      </c>
      <c r="E104" s="99" t="str">
        <f t="shared" si="8"/>
        <v>B</v>
      </c>
      <c r="F104" s="99" t="str">
        <f t="shared" si="8"/>
        <v>B</v>
      </c>
      <c r="G104" s="99" t="str">
        <f t="shared" si="8"/>
        <v>B</v>
      </c>
      <c r="H104" s="99" t="str">
        <f t="shared" si="9"/>
        <v>B</v>
      </c>
      <c r="I104" s="99">
        <f t="shared" si="10"/>
        <v>1</v>
      </c>
      <c r="J104" s="109">
        <f>IF(H104="B",0,MATCH("B",H105:$H$3985,0))</f>
        <v>0</v>
      </c>
      <c r="K104" s="84"/>
      <c r="L104" s="97">
        <v>45478</v>
      </c>
      <c r="M104" s="99" t="s">
        <v>69</v>
      </c>
      <c r="O104" s="97">
        <v>45428</v>
      </c>
      <c r="P104" s="97" cm="1">
        <f t="array" ref="P104">INDEX($L$11:$L$2636,MATCH(B104+J104,$L$11:$L$2636,0)+30)</f>
        <v>45475</v>
      </c>
      <c r="Q104" s="97" cm="1">
        <f t="array" ref="Q104">INDEX($L$11:$L$2636,MATCH(B104+J104,$L$11:$L$2636,0)+12)</f>
        <v>45448</v>
      </c>
    </row>
    <row r="105" spans="2:17" ht="15" customHeight="1" x14ac:dyDescent="0.25">
      <c r="B105" s="97">
        <v>45429</v>
      </c>
      <c r="C105" s="98" t="str">
        <f t="shared" si="7"/>
        <v>Friday</v>
      </c>
      <c r="D105" s="99" t="str">
        <f t="shared" si="8"/>
        <v>B</v>
      </c>
      <c r="E105" s="99" t="str">
        <f t="shared" si="8"/>
        <v>B</v>
      </c>
      <c r="F105" s="99" t="str">
        <f t="shared" si="8"/>
        <v>B</v>
      </c>
      <c r="G105" s="99" t="str">
        <f t="shared" si="8"/>
        <v>B</v>
      </c>
      <c r="H105" s="99" t="str">
        <f t="shared" si="9"/>
        <v>B</v>
      </c>
      <c r="I105" s="99">
        <f t="shared" si="10"/>
        <v>1</v>
      </c>
      <c r="J105" s="109">
        <f>IF(H105="B",0,MATCH("B",H106:$H$3985,0))</f>
        <v>0</v>
      </c>
      <c r="K105" s="84"/>
      <c r="L105" s="97">
        <v>45481</v>
      </c>
      <c r="M105" s="99" t="s">
        <v>69</v>
      </c>
      <c r="O105" s="97">
        <v>45429</v>
      </c>
      <c r="P105" s="97" cm="1">
        <f t="array" ref="P105">INDEX($L$11:$L$2636,MATCH(B105+J105,$L$11:$L$2636,0)+30)</f>
        <v>45476</v>
      </c>
      <c r="Q105" s="97" cm="1">
        <f t="array" ref="Q105">INDEX($L$11:$L$2636,MATCH(B105+J105,$L$11:$L$2636,0)+12)</f>
        <v>45449</v>
      </c>
    </row>
    <row r="106" spans="2:17" ht="15" customHeight="1" x14ac:dyDescent="0.25">
      <c r="B106" s="97">
        <v>45430</v>
      </c>
      <c r="C106" s="98" t="str">
        <f t="shared" si="7"/>
        <v>Saturday</v>
      </c>
      <c r="D106" s="99" t="str">
        <f t="shared" si="8"/>
        <v>W</v>
      </c>
      <c r="E106" s="99" t="str">
        <f t="shared" si="8"/>
        <v>W</v>
      </c>
      <c r="F106" s="99" t="str">
        <f t="shared" si="8"/>
        <v>W</v>
      </c>
      <c r="G106" s="99" t="str">
        <f t="shared" si="8"/>
        <v>W</v>
      </c>
      <c r="H106" s="99" t="str">
        <f t="shared" si="9"/>
        <v>W</v>
      </c>
      <c r="I106" s="99">
        <f t="shared" si="10"/>
        <v>0</v>
      </c>
      <c r="J106" s="109">
        <f>IF(H106="B",0,MATCH("B",H107:$H$3985,0))</f>
        <v>3</v>
      </c>
      <c r="K106" s="84"/>
      <c r="L106" s="97">
        <v>45482</v>
      </c>
      <c r="M106" s="99" t="s">
        <v>69</v>
      </c>
      <c r="O106" s="97">
        <v>45430</v>
      </c>
      <c r="P106" s="97" cm="1">
        <f t="array" ref="P106">INDEX($L$11:$L$2636,MATCH(B106+J106,$L$11:$L$2636,0)+30)</f>
        <v>45477</v>
      </c>
      <c r="Q106" s="97" cm="1">
        <f t="array" ref="Q106">INDEX($L$11:$L$2636,MATCH(B106+J106,$L$11:$L$2636,0)+12)</f>
        <v>45450</v>
      </c>
    </row>
    <row r="107" spans="2:17" ht="15" customHeight="1" x14ac:dyDescent="0.25">
      <c r="B107" s="97">
        <v>45431</v>
      </c>
      <c r="C107" s="98" t="str">
        <f t="shared" si="7"/>
        <v>Sunday</v>
      </c>
      <c r="D107" s="99" t="str">
        <f t="shared" si="8"/>
        <v>W</v>
      </c>
      <c r="E107" s="99" t="str">
        <f t="shared" si="8"/>
        <v>W</v>
      </c>
      <c r="F107" s="99" t="str">
        <f t="shared" si="8"/>
        <v>W</v>
      </c>
      <c r="G107" s="99" t="str">
        <f t="shared" si="8"/>
        <v>W</v>
      </c>
      <c r="H107" s="99" t="str">
        <f t="shared" si="9"/>
        <v>W</v>
      </c>
      <c r="I107" s="99">
        <f t="shared" si="10"/>
        <v>0</v>
      </c>
      <c r="J107" s="109">
        <f>IF(H107="B",0,MATCH("B",H108:$H$3985,0))</f>
        <v>2</v>
      </c>
      <c r="K107" s="84"/>
      <c r="L107" s="97">
        <v>45483</v>
      </c>
      <c r="M107" s="99" t="s">
        <v>69</v>
      </c>
      <c r="O107" s="97">
        <v>45431</v>
      </c>
      <c r="P107" s="97" cm="1">
        <f t="array" ref="P107">INDEX($L$11:$L$2636,MATCH(B107+J107,$L$11:$L$2636,0)+30)</f>
        <v>45477</v>
      </c>
      <c r="Q107" s="97" cm="1">
        <f t="array" ref="Q107">INDEX($L$11:$L$2636,MATCH(B107+J107,$L$11:$L$2636,0)+12)</f>
        <v>45450</v>
      </c>
    </row>
    <row r="108" spans="2:17" ht="15" customHeight="1" x14ac:dyDescent="0.25">
      <c r="B108" s="97">
        <v>45432</v>
      </c>
      <c r="C108" s="98" t="str">
        <f t="shared" si="7"/>
        <v>Monday</v>
      </c>
      <c r="D108" s="99" t="str">
        <f t="shared" si="8"/>
        <v>B</v>
      </c>
      <c r="E108" s="99" t="s">
        <v>71</v>
      </c>
      <c r="F108" s="99" t="str">
        <f t="shared" si="8"/>
        <v>B</v>
      </c>
      <c r="G108" s="99" t="str">
        <f t="shared" si="8"/>
        <v>B</v>
      </c>
      <c r="H108" s="99" t="str">
        <f t="shared" si="9"/>
        <v>P</v>
      </c>
      <c r="I108" s="99">
        <f t="shared" si="10"/>
        <v>0</v>
      </c>
      <c r="J108" s="109">
        <f>IF(H108="B",0,MATCH("B",H109:$H$3985,0))</f>
        <v>1</v>
      </c>
      <c r="K108" s="84"/>
      <c r="L108" s="97">
        <v>45484</v>
      </c>
      <c r="M108" s="99" t="s">
        <v>69</v>
      </c>
      <c r="O108" s="97">
        <v>45432</v>
      </c>
      <c r="P108" s="97" cm="1">
        <f t="array" ref="P108">INDEX($L$11:$L$2636,MATCH(B108+J108,$L$11:$L$2636,0)+30)</f>
        <v>45477</v>
      </c>
      <c r="Q108" s="97" cm="1">
        <f t="array" ref="Q108">INDEX($L$11:$L$2636,MATCH(B108+J108,$L$11:$L$2636,0)+12)</f>
        <v>45450</v>
      </c>
    </row>
    <row r="109" spans="2:17" ht="15" customHeight="1" x14ac:dyDescent="0.25">
      <c r="B109" s="97">
        <v>45433</v>
      </c>
      <c r="C109" s="98" t="str">
        <f t="shared" si="7"/>
        <v>Tuesday</v>
      </c>
      <c r="D109" s="99" t="str">
        <f t="shared" si="8"/>
        <v>B</v>
      </c>
      <c r="E109" s="99" t="str">
        <f t="shared" si="8"/>
        <v>B</v>
      </c>
      <c r="F109" s="99" t="str">
        <f t="shared" si="8"/>
        <v>B</v>
      </c>
      <c r="G109" s="99" t="str">
        <f t="shared" si="8"/>
        <v>B</v>
      </c>
      <c r="H109" s="99" t="str">
        <f t="shared" si="9"/>
        <v>B</v>
      </c>
      <c r="I109" s="99">
        <f t="shared" si="10"/>
        <v>1</v>
      </c>
      <c r="J109" s="109">
        <f>IF(H109="B",0,MATCH("B",H110:$H$3985,0))</f>
        <v>0</v>
      </c>
      <c r="K109" s="84"/>
      <c r="L109" s="97">
        <v>45485</v>
      </c>
      <c r="M109" s="99" t="s">
        <v>69</v>
      </c>
      <c r="O109" s="97">
        <v>45433</v>
      </c>
      <c r="P109" s="97" cm="1">
        <f t="array" ref="P109">INDEX($L$11:$L$2636,MATCH(B109+J109,$L$11:$L$2636,0)+30)</f>
        <v>45477</v>
      </c>
      <c r="Q109" s="97" cm="1">
        <f t="array" ref="Q109">INDEX($L$11:$L$2636,MATCH(B109+J109,$L$11:$L$2636,0)+12)</f>
        <v>45450</v>
      </c>
    </row>
    <row r="110" spans="2:17" ht="15" customHeight="1" x14ac:dyDescent="0.25">
      <c r="B110" s="97">
        <v>45434</v>
      </c>
      <c r="C110" s="98" t="str">
        <f t="shared" si="7"/>
        <v>Wednesday</v>
      </c>
      <c r="D110" s="99" t="str">
        <f t="shared" si="8"/>
        <v>B</v>
      </c>
      <c r="E110" s="99" t="str">
        <f t="shared" si="8"/>
        <v>B</v>
      </c>
      <c r="F110" s="99" t="str">
        <f t="shared" si="8"/>
        <v>B</v>
      </c>
      <c r="G110" s="99" t="str">
        <f t="shared" si="8"/>
        <v>B</v>
      </c>
      <c r="H110" s="99" t="str">
        <f t="shared" si="9"/>
        <v>B</v>
      </c>
      <c r="I110" s="99">
        <f t="shared" si="10"/>
        <v>1</v>
      </c>
      <c r="J110" s="109">
        <f>IF(H110="B",0,MATCH("B",H111:$H$3985,0))</f>
        <v>0</v>
      </c>
      <c r="K110" s="84"/>
      <c r="L110" s="97">
        <v>45488</v>
      </c>
      <c r="M110" s="99" t="s">
        <v>69</v>
      </c>
      <c r="O110" s="97">
        <v>45434</v>
      </c>
      <c r="P110" s="97" cm="1">
        <f t="array" ref="P110">INDEX($L$11:$L$2636,MATCH(B110+J110,$L$11:$L$2636,0)+30)</f>
        <v>45478</v>
      </c>
      <c r="Q110" s="97" cm="1">
        <f t="array" ref="Q110">INDEX($L$11:$L$2636,MATCH(B110+J110,$L$11:$L$2636,0)+12)</f>
        <v>45453</v>
      </c>
    </row>
    <row r="111" spans="2:17" ht="15" customHeight="1" x14ac:dyDescent="0.25">
      <c r="B111" s="97">
        <v>45435</v>
      </c>
      <c r="C111" s="98" t="str">
        <f t="shared" si="7"/>
        <v>Thursday</v>
      </c>
      <c r="D111" s="99" t="str">
        <f t="shared" si="8"/>
        <v>B</v>
      </c>
      <c r="E111" s="99" t="str">
        <f t="shared" si="8"/>
        <v>B</v>
      </c>
      <c r="F111" s="99" t="str">
        <f t="shared" si="8"/>
        <v>B</v>
      </c>
      <c r="G111" s="99" t="str">
        <f t="shared" si="8"/>
        <v>B</v>
      </c>
      <c r="H111" s="99" t="str">
        <f t="shared" si="9"/>
        <v>B</v>
      </c>
      <c r="I111" s="99">
        <f t="shared" si="10"/>
        <v>1</v>
      </c>
      <c r="J111" s="109">
        <f>IF(H111="B",0,MATCH("B",H112:$H$3985,0))</f>
        <v>0</v>
      </c>
      <c r="K111" s="84"/>
      <c r="L111" s="97">
        <v>45489</v>
      </c>
      <c r="M111" s="99" t="s">
        <v>69</v>
      </c>
      <c r="O111" s="97">
        <v>45435</v>
      </c>
      <c r="P111" s="97" cm="1">
        <f t="array" ref="P111">INDEX($L$11:$L$2636,MATCH(B111+J111,$L$11:$L$2636,0)+30)</f>
        <v>45481</v>
      </c>
      <c r="Q111" s="97" cm="1">
        <f t="array" ref="Q111">INDEX($L$11:$L$2636,MATCH(B111+J111,$L$11:$L$2636,0)+12)</f>
        <v>45454</v>
      </c>
    </row>
    <row r="112" spans="2:17" ht="15" customHeight="1" x14ac:dyDescent="0.25">
      <c r="B112" s="97">
        <v>45436</v>
      </c>
      <c r="C112" s="98" t="str">
        <f t="shared" si="7"/>
        <v>Friday</v>
      </c>
      <c r="D112" s="99" t="str">
        <f t="shared" si="8"/>
        <v>B</v>
      </c>
      <c r="E112" s="99" t="str">
        <f t="shared" si="8"/>
        <v>B</v>
      </c>
      <c r="F112" s="99" t="str">
        <f t="shared" si="8"/>
        <v>B</v>
      </c>
      <c r="G112" s="99" t="str">
        <f t="shared" si="8"/>
        <v>B</v>
      </c>
      <c r="H112" s="99" t="str">
        <f t="shared" si="9"/>
        <v>B</v>
      </c>
      <c r="I112" s="99">
        <f t="shared" si="10"/>
        <v>1</v>
      </c>
      <c r="J112" s="109">
        <f>IF(H112="B",0,MATCH("B",H113:$H$3985,0))</f>
        <v>0</v>
      </c>
      <c r="K112" s="84"/>
      <c r="L112" s="97">
        <v>45490</v>
      </c>
      <c r="M112" s="99" t="s">
        <v>69</v>
      </c>
      <c r="O112" s="97">
        <v>45436</v>
      </c>
      <c r="P112" s="97" cm="1">
        <f t="array" ref="P112">INDEX($L$11:$L$2636,MATCH(B112+J112,$L$11:$L$2636,0)+30)</f>
        <v>45482</v>
      </c>
      <c r="Q112" s="97" cm="1">
        <f t="array" ref="Q112">INDEX($L$11:$L$2636,MATCH(B112+J112,$L$11:$L$2636,0)+12)</f>
        <v>45455</v>
      </c>
    </row>
    <row r="113" spans="2:17" ht="15" customHeight="1" x14ac:dyDescent="0.25">
      <c r="B113" s="97">
        <v>45437</v>
      </c>
      <c r="C113" s="98" t="str">
        <f t="shared" si="7"/>
        <v>Saturday</v>
      </c>
      <c r="D113" s="99" t="str">
        <f t="shared" si="8"/>
        <v>W</v>
      </c>
      <c r="E113" s="99" t="str">
        <f t="shared" si="8"/>
        <v>W</v>
      </c>
      <c r="F113" s="99" t="str">
        <f t="shared" si="8"/>
        <v>W</v>
      </c>
      <c r="G113" s="99" t="str">
        <f t="shared" si="8"/>
        <v>W</v>
      </c>
      <c r="H113" s="99" t="str">
        <f t="shared" si="9"/>
        <v>W</v>
      </c>
      <c r="I113" s="99">
        <f t="shared" si="10"/>
        <v>0</v>
      </c>
      <c r="J113" s="109">
        <f>IF(H113="B",0,MATCH("B",H114:$H$3985,0))</f>
        <v>3</v>
      </c>
      <c r="K113" s="84"/>
      <c r="L113" s="97">
        <v>45491</v>
      </c>
      <c r="M113" s="99" t="s">
        <v>69</v>
      </c>
      <c r="O113" s="97">
        <v>45437</v>
      </c>
      <c r="P113" s="97" cm="1">
        <f t="array" ref="P113">INDEX($L$11:$L$2636,MATCH(B113+J113,$L$11:$L$2636,0)+30)</f>
        <v>45483</v>
      </c>
      <c r="Q113" s="97" cm="1">
        <f t="array" ref="Q113">INDEX($L$11:$L$2636,MATCH(B113+J113,$L$11:$L$2636,0)+12)</f>
        <v>45456</v>
      </c>
    </row>
    <row r="114" spans="2:17" ht="15" customHeight="1" x14ac:dyDescent="0.25">
      <c r="B114" s="97">
        <v>45438</v>
      </c>
      <c r="C114" s="98" t="str">
        <f t="shared" si="7"/>
        <v>Sunday</v>
      </c>
      <c r="D114" s="99" t="str">
        <f t="shared" si="8"/>
        <v>W</v>
      </c>
      <c r="E114" s="99" t="str">
        <f t="shared" si="8"/>
        <v>W</v>
      </c>
      <c r="F114" s="99" t="str">
        <f t="shared" si="8"/>
        <v>W</v>
      </c>
      <c r="G114" s="99" t="str">
        <f t="shared" si="8"/>
        <v>W</v>
      </c>
      <c r="H114" s="99" t="str">
        <f t="shared" si="9"/>
        <v>W</v>
      </c>
      <c r="I114" s="99">
        <f t="shared" si="10"/>
        <v>0</v>
      </c>
      <c r="J114" s="109">
        <f>IF(H114="B",0,MATCH("B",H115:$H$3985,0))</f>
        <v>2</v>
      </c>
      <c r="K114" s="84"/>
      <c r="L114" s="97">
        <v>45492</v>
      </c>
      <c r="M114" s="99" t="s">
        <v>69</v>
      </c>
      <c r="O114" s="97">
        <v>45438</v>
      </c>
      <c r="P114" s="97" cm="1">
        <f t="array" ref="P114">INDEX($L$11:$L$2636,MATCH(B114+J114,$L$11:$L$2636,0)+30)</f>
        <v>45483</v>
      </c>
      <c r="Q114" s="97" cm="1">
        <f t="array" ref="Q114">INDEX($L$11:$L$2636,MATCH(B114+J114,$L$11:$L$2636,0)+12)</f>
        <v>45456</v>
      </c>
    </row>
    <row r="115" spans="2:17" ht="15" customHeight="1" x14ac:dyDescent="0.25">
      <c r="B115" s="97">
        <v>45439</v>
      </c>
      <c r="C115" s="98" t="str">
        <f t="shared" si="7"/>
        <v>Monday</v>
      </c>
      <c r="D115" s="99" t="s">
        <v>71</v>
      </c>
      <c r="E115" s="99" t="str">
        <f t="shared" si="8"/>
        <v>B</v>
      </c>
      <c r="F115" s="99" t="str">
        <f t="shared" si="8"/>
        <v>B</v>
      </c>
      <c r="G115" s="99" t="str">
        <f t="shared" si="8"/>
        <v>B</v>
      </c>
      <c r="H115" s="99" t="str">
        <f t="shared" si="9"/>
        <v>P</v>
      </c>
      <c r="I115" s="99">
        <f t="shared" si="10"/>
        <v>0</v>
      </c>
      <c r="J115" s="109">
        <f>IF(H115="B",0,MATCH("B",H116:$H$3985,0))</f>
        <v>1</v>
      </c>
      <c r="K115" s="84"/>
      <c r="L115" s="97">
        <v>45495</v>
      </c>
      <c r="M115" s="99" t="s">
        <v>69</v>
      </c>
      <c r="O115" s="97">
        <v>45439</v>
      </c>
      <c r="P115" s="97" cm="1">
        <f t="array" ref="P115">INDEX($L$11:$L$2636,MATCH(B115+J115,$L$11:$L$2636,0)+30)</f>
        <v>45483</v>
      </c>
      <c r="Q115" s="97" cm="1">
        <f t="array" ref="Q115">INDEX($L$11:$L$2636,MATCH(B115+J115,$L$11:$L$2636,0)+12)</f>
        <v>45456</v>
      </c>
    </row>
    <row r="116" spans="2:17" ht="15" customHeight="1" x14ac:dyDescent="0.25">
      <c r="B116" s="97">
        <v>45440</v>
      </c>
      <c r="C116" s="98" t="str">
        <f t="shared" si="7"/>
        <v>Tuesday</v>
      </c>
      <c r="D116" s="99" t="str">
        <f t="shared" si="8"/>
        <v>B</v>
      </c>
      <c r="E116" s="99" t="str">
        <f t="shared" si="8"/>
        <v>B</v>
      </c>
      <c r="F116" s="99" t="str">
        <f t="shared" si="8"/>
        <v>B</v>
      </c>
      <c r="G116" s="99" t="str">
        <f t="shared" si="8"/>
        <v>B</v>
      </c>
      <c r="H116" s="99" t="str">
        <f t="shared" si="9"/>
        <v>B</v>
      </c>
      <c r="I116" s="99">
        <f t="shared" si="10"/>
        <v>1</v>
      </c>
      <c r="J116" s="109">
        <f>IF(H116="B",0,MATCH("B",H117:$H$3985,0))</f>
        <v>0</v>
      </c>
      <c r="K116" s="84"/>
      <c r="L116" s="97">
        <v>45496</v>
      </c>
      <c r="M116" s="99" t="s">
        <v>69</v>
      </c>
      <c r="O116" s="97">
        <v>45440</v>
      </c>
      <c r="P116" s="97" cm="1">
        <f t="array" ref="P116">INDEX($L$11:$L$2636,MATCH(B116+J116,$L$11:$L$2636,0)+30)</f>
        <v>45483</v>
      </c>
      <c r="Q116" s="97" cm="1">
        <f t="array" ref="Q116">INDEX($L$11:$L$2636,MATCH(B116+J116,$L$11:$L$2636,0)+12)</f>
        <v>45456</v>
      </c>
    </row>
    <row r="117" spans="2:17" ht="15" customHeight="1" x14ac:dyDescent="0.25">
      <c r="B117" s="97">
        <v>45441</v>
      </c>
      <c r="C117" s="98" t="str">
        <f t="shared" si="7"/>
        <v>Wednesday</v>
      </c>
      <c r="D117" s="99" t="str">
        <f t="shared" si="8"/>
        <v>B</v>
      </c>
      <c r="E117" s="99" t="str">
        <f t="shared" si="8"/>
        <v>B</v>
      </c>
      <c r="F117" s="99" t="str">
        <f t="shared" si="8"/>
        <v>B</v>
      </c>
      <c r="G117" s="99" t="str">
        <f t="shared" si="8"/>
        <v>B</v>
      </c>
      <c r="H117" s="99" t="str">
        <f t="shared" si="9"/>
        <v>B</v>
      </c>
      <c r="I117" s="99">
        <f t="shared" si="10"/>
        <v>1</v>
      </c>
      <c r="J117" s="109">
        <f>IF(H117="B",0,MATCH("B",H118:$H$3985,0))</f>
        <v>0</v>
      </c>
      <c r="K117" s="84"/>
      <c r="L117" s="97">
        <v>45497</v>
      </c>
      <c r="M117" s="99" t="s">
        <v>69</v>
      </c>
      <c r="O117" s="97">
        <v>45441</v>
      </c>
      <c r="P117" s="97" cm="1">
        <f t="array" ref="P117">INDEX($L$11:$L$2636,MATCH(B117+J117,$L$11:$L$2636,0)+30)</f>
        <v>45484</v>
      </c>
      <c r="Q117" s="97" cm="1">
        <f t="array" ref="Q117">INDEX($L$11:$L$2636,MATCH(B117+J117,$L$11:$L$2636,0)+12)</f>
        <v>45457</v>
      </c>
    </row>
    <row r="118" spans="2:17" ht="15" customHeight="1" x14ac:dyDescent="0.25">
      <c r="B118" s="97">
        <v>45442</v>
      </c>
      <c r="C118" s="98" t="str">
        <f t="shared" si="7"/>
        <v>Thursday</v>
      </c>
      <c r="D118" s="99" t="str">
        <f t="shared" si="8"/>
        <v>B</v>
      </c>
      <c r="E118" s="99" t="str">
        <f t="shared" si="8"/>
        <v>B</v>
      </c>
      <c r="F118" s="99" t="str">
        <f t="shared" si="8"/>
        <v>B</v>
      </c>
      <c r="G118" s="99" t="str">
        <f t="shared" si="8"/>
        <v>B</v>
      </c>
      <c r="H118" s="99" t="str">
        <f t="shared" si="9"/>
        <v>B</v>
      </c>
      <c r="I118" s="99">
        <f t="shared" si="10"/>
        <v>1</v>
      </c>
      <c r="J118" s="109">
        <f>IF(H118="B",0,MATCH("B",H119:$H$3985,0))</f>
        <v>0</v>
      </c>
      <c r="K118" s="84"/>
      <c r="L118" s="97">
        <v>45499</v>
      </c>
      <c r="M118" s="99" t="s">
        <v>69</v>
      </c>
      <c r="O118" s="97">
        <v>45442</v>
      </c>
      <c r="P118" s="97" cm="1">
        <f t="array" ref="P118">INDEX($L$11:$L$2636,MATCH(B118+J118,$L$11:$L$2636,0)+30)</f>
        <v>45485</v>
      </c>
      <c r="Q118" s="97" cm="1">
        <f t="array" ref="Q118">INDEX($L$11:$L$2636,MATCH(B118+J118,$L$11:$L$2636,0)+12)</f>
        <v>45460</v>
      </c>
    </row>
    <row r="119" spans="2:17" ht="15" customHeight="1" x14ac:dyDescent="0.25">
      <c r="B119" s="97">
        <v>45443</v>
      </c>
      <c r="C119" s="98" t="str">
        <f t="shared" si="7"/>
        <v>Friday</v>
      </c>
      <c r="D119" s="99" t="str">
        <f t="shared" si="8"/>
        <v>B</v>
      </c>
      <c r="E119" s="99" t="str">
        <f t="shared" si="8"/>
        <v>B</v>
      </c>
      <c r="F119" s="99" t="str">
        <f t="shared" si="8"/>
        <v>B</v>
      </c>
      <c r="G119" s="99" t="str">
        <f t="shared" si="8"/>
        <v>B</v>
      </c>
      <c r="H119" s="99" t="str">
        <f t="shared" si="9"/>
        <v>B</v>
      </c>
      <c r="I119" s="99">
        <f t="shared" si="10"/>
        <v>1</v>
      </c>
      <c r="J119" s="109">
        <f>IF(H119="B",0,MATCH("B",H120:$H$3985,0))</f>
        <v>0</v>
      </c>
      <c r="K119" s="84"/>
      <c r="L119" s="97">
        <v>45502</v>
      </c>
      <c r="M119" s="99" t="s">
        <v>69</v>
      </c>
      <c r="O119" s="97">
        <v>45443</v>
      </c>
      <c r="P119" s="97" cm="1">
        <f t="array" ref="P119">INDEX($L$11:$L$2636,MATCH(B119+J119,$L$11:$L$2636,0)+30)</f>
        <v>45488</v>
      </c>
      <c r="Q119" s="97" cm="1">
        <f t="array" ref="Q119">INDEX($L$11:$L$2636,MATCH(B119+J119,$L$11:$L$2636,0)+12)</f>
        <v>45461</v>
      </c>
    </row>
    <row r="120" spans="2:17" ht="15" customHeight="1" x14ac:dyDescent="0.25">
      <c r="B120" s="97">
        <v>45444</v>
      </c>
      <c r="C120" s="98" t="str">
        <f t="shared" si="7"/>
        <v>Saturday</v>
      </c>
      <c r="D120" s="99" t="str">
        <f t="shared" si="8"/>
        <v>W</v>
      </c>
      <c r="E120" s="99" t="str">
        <f t="shared" si="8"/>
        <v>W</v>
      </c>
      <c r="F120" s="99" t="str">
        <f t="shared" si="8"/>
        <v>W</v>
      </c>
      <c r="G120" s="99" t="str">
        <f t="shared" si="8"/>
        <v>W</v>
      </c>
      <c r="H120" s="99" t="str">
        <f t="shared" si="9"/>
        <v>W</v>
      </c>
      <c r="I120" s="99">
        <f t="shared" si="10"/>
        <v>0</v>
      </c>
      <c r="J120" s="109">
        <f>IF(H120="B",0,MATCH("B",H121:$H$3985,0))</f>
        <v>2</v>
      </c>
      <c r="K120" s="84"/>
      <c r="L120" s="97">
        <v>45503</v>
      </c>
      <c r="M120" s="99" t="s">
        <v>69</v>
      </c>
      <c r="O120" s="97">
        <v>45444</v>
      </c>
      <c r="P120" s="97" cm="1">
        <f t="array" ref="P120">INDEX($L$11:$L$2636,MATCH(B120+J120,$L$11:$L$2636,0)+30)</f>
        <v>45489</v>
      </c>
      <c r="Q120" s="97" cm="1">
        <f t="array" ref="Q120">INDEX($L$11:$L$2636,MATCH(B120+J120,$L$11:$L$2636,0)+12)</f>
        <v>45462</v>
      </c>
    </row>
    <row r="121" spans="2:17" ht="15" customHeight="1" x14ac:dyDescent="0.25">
      <c r="B121" s="97">
        <v>45445</v>
      </c>
      <c r="C121" s="98" t="str">
        <f t="shared" si="7"/>
        <v>Sunday</v>
      </c>
      <c r="D121" s="99" t="str">
        <f t="shared" si="8"/>
        <v>W</v>
      </c>
      <c r="E121" s="99" t="str">
        <f t="shared" si="8"/>
        <v>W</v>
      </c>
      <c r="F121" s="99" t="str">
        <f t="shared" si="8"/>
        <v>W</v>
      </c>
      <c r="G121" s="99" t="str">
        <f t="shared" si="8"/>
        <v>W</v>
      </c>
      <c r="H121" s="99" t="str">
        <f t="shared" si="9"/>
        <v>W</v>
      </c>
      <c r="I121" s="99">
        <f t="shared" si="10"/>
        <v>0</v>
      </c>
      <c r="J121" s="109">
        <f>IF(H121="B",0,MATCH("B",H122:$H$3985,0))</f>
        <v>1</v>
      </c>
      <c r="K121" s="84"/>
      <c r="L121" s="97">
        <v>45504</v>
      </c>
      <c r="M121" s="99" t="s">
        <v>69</v>
      </c>
      <c r="O121" s="97">
        <v>45445</v>
      </c>
      <c r="P121" s="97" cm="1">
        <f t="array" ref="P121">INDEX($L$11:$L$2636,MATCH(B121+J121,$L$11:$L$2636,0)+30)</f>
        <v>45489</v>
      </c>
      <c r="Q121" s="97" cm="1">
        <f t="array" ref="Q121">INDEX($L$11:$L$2636,MATCH(B121+J121,$L$11:$L$2636,0)+12)</f>
        <v>45462</v>
      </c>
    </row>
    <row r="122" spans="2:17" ht="15" customHeight="1" x14ac:dyDescent="0.25">
      <c r="B122" s="97">
        <v>45446</v>
      </c>
      <c r="C122" s="98" t="str">
        <f t="shared" si="7"/>
        <v>Monday</v>
      </c>
      <c r="D122" s="99" t="str">
        <f t="shared" si="8"/>
        <v>B</v>
      </c>
      <c r="E122" s="99" t="str">
        <f t="shared" si="8"/>
        <v>B</v>
      </c>
      <c r="F122" s="99" t="str">
        <f t="shared" si="8"/>
        <v>B</v>
      </c>
      <c r="G122" s="99" t="str">
        <f t="shared" si="8"/>
        <v>B</v>
      </c>
      <c r="H122" s="99" t="str">
        <f t="shared" si="9"/>
        <v>B</v>
      </c>
      <c r="I122" s="99">
        <f t="shared" si="10"/>
        <v>1</v>
      </c>
      <c r="J122" s="109">
        <f>IF(H122="B",0,MATCH("B",H123:$H$3985,0))</f>
        <v>0</v>
      </c>
      <c r="K122" s="84"/>
      <c r="L122" s="97">
        <v>45505</v>
      </c>
      <c r="M122" s="99" t="s">
        <v>69</v>
      </c>
      <c r="O122" s="97">
        <v>45446</v>
      </c>
      <c r="P122" s="97" cm="1">
        <f t="array" ref="P122">INDEX($L$11:$L$2636,MATCH(B122+J122,$L$11:$L$2636,0)+30)</f>
        <v>45489</v>
      </c>
      <c r="Q122" s="97" cm="1">
        <f t="array" ref="Q122">INDEX($L$11:$L$2636,MATCH(B122+J122,$L$11:$L$2636,0)+12)</f>
        <v>45462</v>
      </c>
    </row>
    <row r="123" spans="2:17" ht="15" customHeight="1" x14ac:dyDescent="0.25">
      <c r="B123" s="97">
        <v>45447</v>
      </c>
      <c r="C123" s="98" t="str">
        <f t="shared" si="7"/>
        <v>Tuesday</v>
      </c>
      <c r="D123" s="99" t="str">
        <f t="shared" si="8"/>
        <v>B</v>
      </c>
      <c r="E123" s="99" t="str">
        <f t="shared" si="8"/>
        <v>B</v>
      </c>
      <c r="F123" s="99" t="str">
        <f t="shared" si="8"/>
        <v>B</v>
      </c>
      <c r="G123" s="99" t="str">
        <f t="shared" si="8"/>
        <v>B</v>
      </c>
      <c r="H123" s="99" t="str">
        <f t="shared" si="9"/>
        <v>B</v>
      </c>
      <c r="I123" s="99">
        <f t="shared" si="10"/>
        <v>1</v>
      </c>
      <c r="J123" s="109">
        <f>IF(H123="B",0,MATCH("B",H124:$H$3985,0))</f>
        <v>0</v>
      </c>
      <c r="K123" s="84"/>
      <c r="L123" s="97">
        <v>45506</v>
      </c>
      <c r="M123" s="99" t="s">
        <v>69</v>
      </c>
      <c r="O123" s="97">
        <v>45447</v>
      </c>
      <c r="P123" s="97" cm="1">
        <f t="array" ref="P123">INDEX($L$11:$L$2636,MATCH(B123+J123,$L$11:$L$2636,0)+30)</f>
        <v>45490</v>
      </c>
      <c r="Q123" s="97" cm="1">
        <f t="array" ref="Q123">INDEX($L$11:$L$2636,MATCH(B123+J123,$L$11:$L$2636,0)+12)</f>
        <v>45463</v>
      </c>
    </row>
    <row r="124" spans="2:17" ht="15" customHeight="1" x14ac:dyDescent="0.25">
      <c r="B124" s="97">
        <v>45448</v>
      </c>
      <c r="C124" s="98" t="str">
        <f t="shared" si="7"/>
        <v>Wednesday</v>
      </c>
      <c r="D124" s="99" t="str">
        <f t="shared" si="8"/>
        <v>B</v>
      </c>
      <c r="E124" s="99" t="str">
        <f t="shared" si="8"/>
        <v>B</v>
      </c>
      <c r="F124" s="99" t="str">
        <f t="shared" si="8"/>
        <v>B</v>
      </c>
      <c r="G124" s="99" t="str">
        <f t="shared" si="8"/>
        <v>B</v>
      </c>
      <c r="H124" s="99" t="str">
        <f t="shared" si="9"/>
        <v>B</v>
      </c>
      <c r="I124" s="99">
        <f t="shared" si="10"/>
        <v>1</v>
      </c>
      <c r="J124" s="109">
        <f>IF(H124="B",0,MATCH("B",H125:$H$3985,0))</f>
        <v>0</v>
      </c>
      <c r="K124" s="84"/>
      <c r="L124" s="97">
        <v>45509</v>
      </c>
      <c r="M124" s="99" t="s">
        <v>69</v>
      </c>
      <c r="O124" s="97">
        <v>45448</v>
      </c>
      <c r="P124" s="97" cm="1">
        <f t="array" ref="P124">INDEX($L$11:$L$2636,MATCH(B124+J124,$L$11:$L$2636,0)+30)</f>
        <v>45491</v>
      </c>
      <c r="Q124" s="97" cm="1">
        <f t="array" ref="Q124">INDEX($L$11:$L$2636,MATCH(B124+J124,$L$11:$L$2636,0)+12)</f>
        <v>45464</v>
      </c>
    </row>
    <row r="125" spans="2:17" ht="15" customHeight="1" x14ac:dyDescent="0.25">
      <c r="B125" s="97">
        <v>45449</v>
      </c>
      <c r="C125" s="98" t="str">
        <f t="shared" si="7"/>
        <v>Thursday</v>
      </c>
      <c r="D125" s="99" t="str">
        <f t="shared" si="8"/>
        <v>B</v>
      </c>
      <c r="E125" s="99" t="str">
        <f t="shared" si="8"/>
        <v>B</v>
      </c>
      <c r="F125" s="99" t="str">
        <f t="shared" si="8"/>
        <v>B</v>
      </c>
      <c r="G125" s="99" t="str">
        <f t="shared" si="8"/>
        <v>B</v>
      </c>
      <c r="H125" s="99" t="str">
        <f t="shared" si="9"/>
        <v>B</v>
      </c>
      <c r="I125" s="99">
        <f t="shared" si="10"/>
        <v>1</v>
      </c>
      <c r="J125" s="109">
        <f>IF(H125="B",0,MATCH("B",H126:$H$3985,0))</f>
        <v>0</v>
      </c>
      <c r="K125" s="84"/>
      <c r="L125" s="97">
        <v>45510</v>
      </c>
      <c r="M125" s="99" t="s">
        <v>69</v>
      </c>
      <c r="O125" s="97">
        <v>45449</v>
      </c>
      <c r="P125" s="97" cm="1">
        <f t="array" ref="P125">INDEX($L$11:$L$2636,MATCH(B125+J125,$L$11:$L$2636,0)+30)</f>
        <v>45492</v>
      </c>
      <c r="Q125" s="97" cm="1">
        <f t="array" ref="Q125">INDEX($L$11:$L$2636,MATCH(B125+J125,$L$11:$L$2636,0)+12)</f>
        <v>45468</v>
      </c>
    </row>
    <row r="126" spans="2:17" ht="15" customHeight="1" x14ac:dyDescent="0.25">
      <c r="B126" s="97">
        <v>45450</v>
      </c>
      <c r="C126" s="98" t="str">
        <f t="shared" si="7"/>
        <v>Friday</v>
      </c>
      <c r="D126" s="99" t="str">
        <f t="shared" si="8"/>
        <v>B</v>
      </c>
      <c r="E126" s="99" t="str">
        <f t="shared" si="8"/>
        <v>B</v>
      </c>
      <c r="F126" s="99" t="str">
        <f t="shared" si="8"/>
        <v>B</v>
      </c>
      <c r="G126" s="99" t="str">
        <f t="shared" si="8"/>
        <v>B</v>
      </c>
      <c r="H126" s="99" t="str">
        <f t="shared" si="9"/>
        <v>B</v>
      </c>
      <c r="I126" s="99">
        <f t="shared" si="10"/>
        <v>1</v>
      </c>
      <c r="J126" s="109">
        <f>IF(H126="B",0,MATCH("B",H127:$H$3985,0))</f>
        <v>0</v>
      </c>
      <c r="K126" s="84"/>
      <c r="L126" s="97">
        <v>45511</v>
      </c>
      <c r="M126" s="99" t="s">
        <v>69</v>
      </c>
      <c r="O126" s="97">
        <v>45450</v>
      </c>
      <c r="P126" s="97" cm="1">
        <f t="array" ref="P126">INDEX($L$11:$L$2636,MATCH(B126+J126,$L$11:$L$2636,0)+30)</f>
        <v>45495</v>
      </c>
      <c r="Q126" s="97" cm="1">
        <f t="array" ref="Q126">INDEX($L$11:$L$2636,MATCH(B126+J126,$L$11:$L$2636,0)+12)</f>
        <v>45469</v>
      </c>
    </row>
    <row r="127" spans="2:17" ht="15" customHeight="1" x14ac:dyDescent="0.25">
      <c r="B127" s="97">
        <v>45451</v>
      </c>
      <c r="C127" s="98" t="str">
        <f t="shared" si="7"/>
        <v>Saturday</v>
      </c>
      <c r="D127" s="99" t="str">
        <f t="shared" si="8"/>
        <v>W</v>
      </c>
      <c r="E127" s="99" t="str">
        <f t="shared" si="8"/>
        <v>W</v>
      </c>
      <c r="F127" s="99" t="str">
        <f t="shared" si="8"/>
        <v>W</v>
      </c>
      <c r="G127" s="99" t="str">
        <f t="shared" si="8"/>
        <v>W</v>
      </c>
      <c r="H127" s="99" t="str">
        <f t="shared" si="9"/>
        <v>W</v>
      </c>
      <c r="I127" s="99">
        <f t="shared" si="10"/>
        <v>0</v>
      </c>
      <c r="J127" s="109">
        <f>IF(H127="B",0,MATCH("B",H128:$H$3985,0))</f>
        <v>2</v>
      </c>
      <c r="K127" s="84"/>
      <c r="L127" s="97">
        <v>45512</v>
      </c>
      <c r="M127" s="99" t="s">
        <v>69</v>
      </c>
      <c r="O127" s="97">
        <v>45451</v>
      </c>
      <c r="P127" s="97" cm="1">
        <f t="array" ref="P127">INDEX($L$11:$L$2636,MATCH(B127+J127,$L$11:$L$2636,0)+30)</f>
        <v>45496</v>
      </c>
      <c r="Q127" s="97" cm="1">
        <f t="array" ref="Q127">INDEX($L$11:$L$2636,MATCH(B127+J127,$L$11:$L$2636,0)+12)</f>
        <v>45470</v>
      </c>
    </row>
    <row r="128" spans="2:17" ht="15" customHeight="1" x14ac:dyDescent="0.25">
      <c r="B128" s="97">
        <v>45452</v>
      </c>
      <c r="C128" s="98" t="str">
        <f t="shared" si="7"/>
        <v>Sunday</v>
      </c>
      <c r="D128" s="99" t="str">
        <f t="shared" si="8"/>
        <v>W</v>
      </c>
      <c r="E128" s="99" t="str">
        <f t="shared" si="8"/>
        <v>W</v>
      </c>
      <c r="F128" s="99" t="str">
        <f t="shared" si="8"/>
        <v>W</v>
      </c>
      <c r="G128" s="99" t="str">
        <f t="shared" si="8"/>
        <v>W</v>
      </c>
      <c r="H128" s="99" t="str">
        <f t="shared" si="9"/>
        <v>W</v>
      </c>
      <c r="I128" s="99">
        <f t="shared" si="10"/>
        <v>0</v>
      </c>
      <c r="J128" s="109">
        <f>IF(H128="B",0,MATCH("B",H129:$H$3985,0))</f>
        <v>1</v>
      </c>
      <c r="K128" s="84"/>
      <c r="L128" s="97">
        <v>45513</v>
      </c>
      <c r="M128" s="99" t="s">
        <v>69</v>
      </c>
      <c r="O128" s="97">
        <v>45452</v>
      </c>
      <c r="P128" s="97" cm="1">
        <f t="array" ref="P128">INDEX($L$11:$L$2636,MATCH(B128+J128,$L$11:$L$2636,0)+30)</f>
        <v>45496</v>
      </c>
      <c r="Q128" s="97" cm="1">
        <f t="array" ref="Q128">INDEX($L$11:$L$2636,MATCH(B128+J128,$L$11:$L$2636,0)+12)</f>
        <v>45470</v>
      </c>
    </row>
    <row r="129" spans="2:17" ht="15" customHeight="1" x14ac:dyDescent="0.25">
      <c r="B129" s="97">
        <v>45453</v>
      </c>
      <c r="C129" s="98" t="str">
        <f t="shared" si="7"/>
        <v>Monday</v>
      </c>
      <c r="D129" s="99" t="str">
        <f t="shared" si="8"/>
        <v>B</v>
      </c>
      <c r="E129" s="99" t="str">
        <f t="shared" si="8"/>
        <v>B</v>
      </c>
      <c r="F129" s="99" t="str">
        <f t="shared" si="8"/>
        <v>B</v>
      </c>
      <c r="G129" s="99" t="str">
        <f t="shared" si="8"/>
        <v>B</v>
      </c>
      <c r="H129" s="99" t="str">
        <f t="shared" si="9"/>
        <v>B</v>
      </c>
      <c r="I129" s="99">
        <f t="shared" si="10"/>
        <v>1</v>
      </c>
      <c r="J129" s="109">
        <f>IF(H129="B",0,MATCH("B",H130:$H$3985,0))</f>
        <v>0</v>
      </c>
      <c r="K129" s="84"/>
      <c r="L129" s="97">
        <v>45516</v>
      </c>
      <c r="M129" s="99" t="s">
        <v>69</v>
      </c>
      <c r="O129" s="97">
        <v>45453</v>
      </c>
      <c r="P129" s="97" cm="1">
        <f t="array" ref="P129">INDEX($L$11:$L$2636,MATCH(B129+J129,$L$11:$L$2636,0)+30)</f>
        <v>45496</v>
      </c>
      <c r="Q129" s="97" cm="1">
        <f t="array" ref="Q129">INDEX($L$11:$L$2636,MATCH(B129+J129,$L$11:$L$2636,0)+12)</f>
        <v>45470</v>
      </c>
    </row>
    <row r="130" spans="2:17" ht="15" customHeight="1" x14ac:dyDescent="0.25">
      <c r="B130" s="97">
        <v>45454</v>
      </c>
      <c r="C130" s="98" t="str">
        <f t="shared" si="7"/>
        <v>Tuesday</v>
      </c>
      <c r="D130" s="99" t="str">
        <f t="shared" si="8"/>
        <v>B</v>
      </c>
      <c r="E130" s="99" t="str">
        <f t="shared" si="8"/>
        <v>B</v>
      </c>
      <c r="F130" s="99" t="str">
        <f t="shared" si="8"/>
        <v>B</v>
      </c>
      <c r="G130" s="99" t="str">
        <f t="shared" si="8"/>
        <v>B</v>
      </c>
      <c r="H130" s="99" t="str">
        <f t="shared" si="9"/>
        <v>B</v>
      </c>
      <c r="I130" s="99">
        <f t="shared" si="10"/>
        <v>1</v>
      </c>
      <c r="J130" s="109">
        <f>IF(H130="B",0,MATCH("B",H131:$H$3985,0))</f>
        <v>0</v>
      </c>
      <c r="K130" s="84"/>
      <c r="L130" s="97">
        <v>45517</v>
      </c>
      <c r="M130" s="99" t="s">
        <v>69</v>
      </c>
      <c r="O130" s="97">
        <v>45454</v>
      </c>
      <c r="P130" s="97" cm="1">
        <f t="array" ref="P130">INDEX($L$11:$L$2636,MATCH(B130+J130,$L$11:$L$2636,0)+30)</f>
        <v>45497</v>
      </c>
      <c r="Q130" s="97" cm="1">
        <f t="array" ref="Q130">INDEX($L$11:$L$2636,MATCH(B130+J130,$L$11:$L$2636,0)+12)</f>
        <v>45471</v>
      </c>
    </row>
    <row r="131" spans="2:17" ht="15" customHeight="1" x14ac:dyDescent="0.25">
      <c r="B131" s="97">
        <v>45455</v>
      </c>
      <c r="C131" s="98" t="str">
        <f t="shared" si="7"/>
        <v>Wednesday</v>
      </c>
      <c r="D131" s="99" t="str">
        <f t="shared" si="8"/>
        <v>B</v>
      </c>
      <c r="E131" s="99" t="str">
        <f t="shared" si="8"/>
        <v>B</v>
      </c>
      <c r="F131" s="99" t="str">
        <f t="shared" si="8"/>
        <v>B</v>
      </c>
      <c r="G131" s="99" t="str">
        <f t="shared" si="8"/>
        <v>B</v>
      </c>
      <c r="H131" s="99" t="str">
        <f t="shared" si="9"/>
        <v>B</v>
      </c>
      <c r="I131" s="99">
        <f t="shared" si="10"/>
        <v>1</v>
      </c>
      <c r="J131" s="109">
        <f>IF(H131="B",0,MATCH("B",H132:$H$3985,0))</f>
        <v>0</v>
      </c>
      <c r="K131" s="84"/>
      <c r="L131" s="97">
        <v>45518</v>
      </c>
      <c r="M131" s="99" t="s">
        <v>69</v>
      </c>
      <c r="O131" s="97">
        <v>45455</v>
      </c>
      <c r="P131" s="97" cm="1">
        <f t="array" ref="P131">INDEX($L$11:$L$2636,MATCH(B131+J131,$L$11:$L$2636,0)+30)</f>
        <v>45499</v>
      </c>
      <c r="Q131" s="97" cm="1">
        <f t="array" ref="Q131">INDEX($L$11:$L$2636,MATCH(B131+J131,$L$11:$L$2636,0)+12)</f>
        <v>45474</v>
      </c>
    </row>
    <row r="132" spans="2:17" ht="15" customHeight="1" x14ac:dyDescent="0.25">
      <c r="B132" s="97">
        <v>45456</v>
      </c>
      <c r="C132" s="98" t="str">
        <f t="shared" si="7"/>
        <v>Thursday</v>
      </c>
      <c r="D132" s="99" t="str">
        <f t="shared" si="8"/>
        <v>B</v>
      </c>
      <c r="E132" s="99" t="str">
        <f t="shared" si="8"/>
        <v>B</v>
      </c>
      <c r="F132" s="99" t="str">
        <f t="shared" si="8"/>
        <v>B</v>
      </c>
      <c r="G132" s="99" t="str">
        <f t="shared" si="8"/>
        <v>B</v>
      </c>
      <c r="H132" s="99" t="str">
        <f t="shared" si="9"/>
        <v>B</v>
      </c>
      <c r="I132" s="99">
        <f t="shared" si="10"/>
        <v>1</v>
      </c>
      <c r="J132" s="109">
        <f>IF(H132="B",0,MATCH("B",H133:$H$3985,0))</f>
        <v>0</v>
      </c>
      <c r="K132" s="84"/>
      <c r="L132" s="97">
        <v>45520</v>
      </c>
      <c r="M132" s="99" t="s">
        <v>69</v>
      </c>
      <c r="O132" s="97">
        <v>45456</v>
      </c>
      <c r="P132" s="97" cm="1">
        <f t="array" ref="P132">INDEX($L$11:$L$2636,MATCH(B132+J132,$L$11:$L$2636,0)+30)</f>
        <v>45502</v>
      </c>
      <c r="Q132" s="97" cm="1">
        <f t="array" ref="Q132">INDEX($L$11:$L$2636,MATCH(B132+J132,$L$11:$L$2636,0)+12)</f>
        <v>45475</v>
      </c>
    </row>
    <row r="133" spans="2:17" ht="15" customHeight="1" x14ac:dyDescent="0.25">
      <c r="B133" s="97">
        <v>45457</v>
      </c>
      <c r="C133" s="98" t="str">
        <f t="shared" si="7"/>
        <v>Friday</v>
      </c>
      <c r="D133" s="99" t="str">
        <f t="shared" si="8"/>
        <v>B</v>
      </c>
      <c r="E133" s="99" t="str">
        <f t="shared" si="8"/>
        <v>B</v>
      </c>
      <c r="F133" s="99" t="str">
        <f t="shared" si="8"/>
        <v>B</v>
      </c>
      <c r="G133" s="99" t="str">
        <f t="shared" si="8"/>
        <v>B</v>
      </c>
      <c r="H133" s="99" t="str">
        <f t="shared" si="9"/>
        <v>B</v>
      </c>
      <c r="I133" s="99">
        <f t="shared" si="10"/>
        <v>1</v>
      </c>
      <c r="J133" s="109">
        <f>IF(H133="B",0,MATCH("B",H134:$H$3985,0))</f>
        <v>0</v>
      </c>
      <c r="K133" s="84"/>
      <c r="L133" s="97">
        <v>45523</v>
      </c>
      <c r="M133" s="99" t="s">
        <v>69</v>
      </c>
      <c r="O133" s="97">
        <v>45457</v>
      </c>
      <c r="P133" s="97" cm="1">
        <f t="array" ref="P133">INDEX($L$11:$L$2636,MATCH(B133+J133,$L$11:$L$2636,0)+30)</f>
        <v>45503</v>
      </c>
      <c r="Q133" s="97" cm="1">
        <f t="array" ref="Q133">INDEX($L$11:$L$2636,MATCH(B133+J133,$L$11:$L$2636,0)+12)</f>
        <v>45476</v>
      </c>
    </row>
    <row r="134" spans="2:17" ht="15" customHeight="1" x14ac:dyDescent="0.25">
      <c r="B134" s="97">
        <v>45458</v>
      </c>
      <c r="C134" s="98" t="str">
        <f t="shared" si="7"/>
        <v>Saturday</v>
      </c>
      <c r="D134" s="99" t="str">
        <f t="shared" si="8"/>
        <v>W</v>
      </c>
      <c r="E134" s="99" t="str">
        <f t="shared" si="8"/>
        <v>W</v>
      </c>
      <c r="F134" s="99" t="str">
        <f t="shared" si="8"/>
        <v>W</v>
      </c>
      <c r="G134" s="99" t="str">
        <f t="shared" si="8"/>
        <v>W</v>
      </c>
      <c r="H134" s="99" t="str">
        <f t="shared" si="9"/>
        <v>W</v>
      </c>
      <c r="I134" s="99">
        <f t="shared" si="10"/>
        <v>0</v>
      </c>
      <c r="J134" s="109">
        <f>IF(H134="B",0,MATCH("B",H135:$H$3985,0))</f>
        <v>2</v>
      </c>
      <c r="K134" s="84"/>
      <c r="L134" s="97">
        <v>45524</v>
      </c>
      <c r="M134" s="99" t="s">
        <v>69</v>
      </c>
      <c r="O134" s="97">
        <v>45458</v>
      </c>
      <c r="P134" s="97" cm="1">
        <f t="array" ref="P134">INDEX($L$11:$L$2636,MATCH(B134+J134,$L$11:$L$2636,0)+30)</f>
        <v>45504</v>
      </c>
      <c r="Q134" s="97" cm="1">
        <f t="array" ref="Q134">INDEX($L$11:$L$2636,MATCH(B134+J134,$L$11:$L$2636,0)+12)</f>
        <v>45477</v>
      </c>
    </row>
    <row r="135" spans="2:17" ht="15" customHeight="1" x14ac:dyDescent="0.25">
      <c r="B135" s="97">
        <v>45459</v>
      </c>
      <c r="C135" s="98" t="str">
        <f t="shared" si="7"/>
        <v>Sunday</v>
      </c>
      <c r="D135" s="99" t="str">
        <f t="shared" si="8"/>
        <v>W</v>
      </c>
      <c r="E135" s="99" t="str">
        <f t="shared" si="8"/>
        <v>W</v>
      </c>
      <c r="F135" s="99" t="str">
        <f t="shared" si="8"/>
        <v>W</v>
      </c>
      <c r="G135" s="99" t="str">
        <f t="shared" si="8"/>
        <v>W</v>
      </c>
      <c r="H135" s="99" t="str">
        <f t="shared" si="9"/>
        <v>W</v>
      </c>
      <c r="I135" s="99">
        <f t="shared" si="10"/>
        <v>0</v>
      </c>
      <c r="J135" s="109">
        <f>IF(H135="B",0,MATCH("B",H136:$H$3985,0))</f>
        <v>1</v>
      </c>
      <c r="K135" s="84"/>
      <c r="L135" s="97">
        <v>45525</v>
      </c>
      <c r="M135" s="99" t="s">
        <v>69</v>
      </c>
      <c r="O135" s="97">
        <v>45459</v>
      </c>
      <c r="P135" s="97" cm="1">
        <f t="array" ref="P135">INDEX($L$11:$L$2636,MATCH(B135+J135,$L$11:$L$2636,0)+30)</f>
        <v>45504</v>
      </c>
      <c r="Q135" s="97" cm="1">
        <f t="array" ref="Q135">INDEX($L$11:$L$2636,MATCH(B135+J135,$L$11:$L$2636,0)+12)</f>
        <v>45477</v>
      </c>
    </row>
    <row r="136" spans="2:17" ht="15" customHeight="1" x14ac:dyDescent="0.25">
      <c r="B136" s="97">
        <v>45460</v>
      </c>
      <c r="C136" s="98" t="str">
        <f t="shared" si="7"/>
        <v>Monday</v>
      </c>
      <c r="D136" s="99" t="str">
        <f t="shared" si="8"/>
        <v>B</v>
      </c>
      <c r="E136" s="99" t="str">
        <f t="shared" si="8"/>
        <v>B</v>
      </c>
      <c r="F136" s="99" t="str">
        <f t="shared" si="8"/>
        <v>B</v>
      </c>
      <c r="G136" s="99" t="str">
        <f t="shared" si="8"/>
        <v>B</v>
      </c>
      <c r="H136" s="99" t="str">
        <f t="shared" si="9"/>
        <v>B</v>
      </c>
      <c r="I136" s="99">
        <f t="shared" si="10"/>
        <v>1</v>
      </c>
      <c r="J136" s="109">
        <f>IF(H136="B",0,MATCH("B",H137:$H$3985,0))</f>
        <v>0</v>
      </c>
      <c r="K136" s="84"/>
      <c r="L136" s="97">
        <v>45526</v>
      </c>
      <c r="M136" s="99" t="s">
        <v>69</v>
      </c>
      <c r="O136" s="97">
        <v>45460</v>
      </c>
      <c r="P136" s="97" cm="1">
        <f t="array" ref="P136">INDEX($L$11:$L$2636,MATCH(B136+J136,$L$11:$L$2636,0)+30)</f>
        <v>45504</v>
      </c>
      <c r="Q136" s="97" cm="1">
        <f t="array" ref="Q136">INDEX($L$11:$L$2636,MATCH(B136+J136,$L$11:$L$2636,0)+12)</f>
        <v>45477</v>
      </c>
    </row>
    <row r="137" spans="2:17" ht="15" customHeight="1" x14ac:dyDescent="0.25">
      <c r="B137" s="97">
        <v>45461</v>
      </c>
      <c r="C137" s="98" t="str">
        <f t="shared" si="7"/>
        <v>Tuesday</v>
      </c>
      <c r="D137" s="99" t="str">
        <f t="shared" si="8"/>
        <v>B</v>
      </c>
      <c r="E137" s="99" t="str">
        <f t="shared" si="8"/>
        <v>B</v>
      </c>
      <c r="F137" s="99" t="str">
        <f t="shared" si="8"/>
        <v>B</v>
      </c>
      <c r="G137" s="99" t="str">
        <f t="shared" si="8"/>
        <v>B</v>
      </c>
      <c r="H137" s="99" t="str">
        <f t="shared" si="9"/>
        <v>B</v>
      </c>
      <c r="I137" s="99">
        <f t="shared" si="10"/>
        <v>1</v>
      </c>
      <c r="J137" s="109">
        <f>IF(H137="B",0,MATCH("B",H138:$H$3985,0))</f>
        <v>0</v>
      </c>
      <c r="K137" s="84"/>
      <c r="L137" s="97">
        <v>45527</v>
      </c>
      <c r="M137" s="99" t="s">
        <v>69</v>
      </c>
      <c r="O137" s="97">
        <v>45461</v>
      </c>
      <c r="P137" s="97" cm="1">
        <f t="array" ref="P137">INDEX($L$11:$L$2636,MATCH(B137+J137,$L$11:$L$2636,0)+30)</f>
        <v>45505</v>
      </c>
      <c r="Q137" s="97" cm="1">
        <f t="array" ref="Q137">INDEX($L$11:$L$2636,MATCH(B137+J137,$L$11:$L$2636,0)+12)</f>
        <v>45478</v>
      </c>
    </row>
    <row r="138" spans="2:17" ht="15" customHeight="1" x14ac:dyDescent="0.25">
      <c r="B138" s="97">
        <v>45462</v>
      </c>
      <c r="C138" s="98" t="str">
        <f t="shared" si="7"/>
        <v>Wednesday</v>
      </c>
      <c r="D138" s="99" t="str">
        <f t="shared" si="8"/>
        <v>B</v>
      </c>
      <c r="E138" s="99" t="str">
        <f t="shared" si="8"/>
        <v>B</v>
      </c>
      <c r="F138" s="99" t="str">
        <f t="shared" si="8"/>
        <v>B</v>
      </c>
      <c r="G138" s="99" t="str">
        <f t="shared" si="8"/>
        <v>B</v>
      </c>
      <c r="H138" s="99" t="str">
        <f t="shared" si="9"/>
        <v>B</v>
      </c>
      <c r="I138" s="99">
        <f t="shared" si="10"/>
        <v>1</v>
      </c>
      <c r="J138" s="109">
        <f>IF(H138="B",0,MATCH("B",H139:$H$3985,0))</f>
        <v>0</v>
      </c>
      <c r="K138" s="84"/>
      <c r="L138" s="97">
        <v>45531</v>
      </c>
      <c r="M138" s="99" t="s">
        <v>69</v>
      </c>
      <c r="O138" s="97">
        <v>45462</v>
      </c>
      <c r="P138" s="97" cm="1">
        <f t="array" ref="P138">INDEX($L$11:$L$2636,MATCH(B138+J138,$L$11:$L$2636,0)+30)</f>
        <v>45506</v>
      </c>
      <c r="Q138" s="97" cm="1">
        <f t="array" ref="Q138">INDEX($L$11:$L$2636,MATCH(B138+J138,$L$11:$L$2636,0)+12)</f>
        <v>45481</v>
      </c>
    </row>
    <row r="139" spans="2:17" ht="15" customHeight="1" x14ac:dyDescent="0.25">
      <c r="B139" s="97">
        <v>45463</v>
      </c>
      <c r="C139" s="98" t="str">
        <f t="shared" si="7"/>
        <v>Thursday</v>
      </c>
      <c r="D139" s="99" t="str">
        <f t="shared" si="8"/>
        <v>B</v>
      </c>
      <c r="E139" s="99" t="str">
        <f t="shared" si="8"/>
        <v>B</v>
      </c>
      <c r="F139" s="99" t="str">
        <f t="shared" si="8"/>
        <v>B</v>
      </c>
      <c r="G139" s="99" t="str">
        <f t="shared" si="8"/>
        <v>B</v>
      </c>
      <c r="H139" s="99" t="str">
        <f t="shared" si="9"/>
        <v>B</v>
      </c>
      <c r="I139" s="99">
        <f t="shared" si="10"/>
        <v>1</v>
      </c>
      <c r="J139" s="109">
        <f>IF(H139="B",0,MATCH("B",H140:$H$3985,0))</f>
        <v>0</v>
      </c>
      <c r="K139" s="84"/>
      <c r="L139" s="97">
        <v>45532</v>
      </c>
      <c r="M139" s="99" t="s">
        <v>69</v>
      </c>
      <c r="O139" s="97">
        <v>45463</v>
      </c>
      <c r="P139" s="97" cm="1">
        <f t="array" ref="P139">INDEX($L$11:$L$2636,MATCH(B139+J139,$L$11:$L$2636,0)+30)</f>
        <v>45509</v>
      </c>
      <c r="Q139" s="97" cm="1">
        <f t="array" ref="Q139">INDEX($L$11:$L$2636,MATCH(B139+J139,$L$11:$L$2636,0)+12)</f>
        <v>45482</v>
      </c>
    </row>
    <row r="140" spans="2:17" ht="15" customHeight="1" x14ac:dyDescent="0.25">
      <c r="B140" s="97">
        <v>45464</v>
      </c>
      <c r="C140" s="98" t="str">
        <f t="shared" ref="C140:C203" si="11">TEXT(WEEKDAY(B140),"dddd")</f>
        <v>Friday</v>
      </c>
      <c r="D140" s="99" t="str">
        <f t="shared" ref="D140:G203" si="12">IF(WEEKDAY($B140,2)&lt;6,"B","W")</f>
        <v>B</v>
      </c>
      <c r="E140" s="99" t="str">
        <f t="shared" si="12"/>
        <v>B</v>
      </c>
      <c r="F140" s="99" t="str">
        <f t="shared" si="12"/>
        <v>B</v>
      </c>
      <c r="G140" s="99" t="str">
        <f t="shared" si="12"/>
        <v>B</v>
      </c>
      <c r="H140" s="99" t="str">
        <f t="shared" ref="H140:H203" si="13">IF(OR(D140="P",E140="P",F140="P",G140="P"),"P",D140)</f>
        <v>B</v>
      </c>
      <c r="I140" s="99">
        <f t="shared" ref="I140:I203" si="14">IF(H140="B",1,0)</f>
        <v>1</v>
      </c>
      <c r="J140" s="109">
        <f>IF(H140="B",0,MATCH("B",H141:$H$3985,0))</f>
        <v>0</v>
      </c>
      <c r="K140" s="84"/>
      <c r="L140" s="97">
        <v>45533</v>
      </c>
      <c r="M140" s="99" t="s">
        <v>69</v>
      </c>
      <c r="O140" s="97">
        <v>45464</v>
      </c>
      <c r="P140" s="97" cm="1">
        <f t="array" ref="P140">INDEX($L$11:$L$2636,MATCH(B140+J140,$L$11:$L$2636,0)+30)</f>
        <v>45510</v>
      </c>
      <c r="Q140" s="97" cm="1">
        <f t="array" ref="Q140">INDEX($L$11:$L$2636,MATCH(B140+J140,$L$11:$L$2636,0)+12)</f>
        <v>45483</v>
      </c>
    </row>
    <row r="141" spans="2:17" ht="15" customHeight="1" x14ac:dyDescent="0.25">
      <c r="B141" s="97">
        <v>45465</v>
      </c>
      <c r="C141" s="98" t="str">
        <f t="shared" si="11"/>
        <v>Saturday</v>
      </c>
      <c r="D141" s="99" t="str">
        <f t="shared" si="12"/>
        <v>W</v>
      </c>
      <c r="E141" s="99" t="str">
        <f t="shared" si="12"/>
        <v>W</v>
      </c>
      <c r="F141" s="99" t="str">
        <f t="shared" si="12"/>
        <v>W</v>
      </c>
      <c r="G141" s="99" t="str">
        <f t="shared" si="12"/>
        <v>W</v>
      </c>
      <c r="H141" s="99" t="str">
        <f t="shared" si="13"/>
        <v>W</v>
      </c>
      <c r="I141" s="99">
        <f t="shared" si="14"/>
        <v>0</v>
      </c>
      <c r="J141" s="109">
        <f>IF(H141="B",0,MATCH("B",H142:$H$3985,0))</f>
        <v>3</v>
      </c>
      <c r="K141" s="84"/>
      <c r="L141" s="97">
        <v>45534</v>
      </c>
      <c r="M141" s="99" t="s">
        <v>69</v>
      </c>
      <c r="O141" s="97">
        <v>45465</v>
      </c>
      <c r="P141" s="97" cm="1">
        <f t="array" ref="P141">INDEX($L$11:$L$2636,MATCH(B141+J141,$L$11:$L$2636,0)+30)</f>
        <v>45511</v>
      </c>
      <c r="Q141" s="97" cm="1">
        <f t="array" ref="Q141">INDEX($L$11:$L$2636,MATCH(B141+J141,$L$11:$L$2636,0)+12)</f>
        <v>45484</v>
      </c>
    </row>
    <row r="142" spans="2:17" ht="15" customHeight="1" x14ac:dyDescent="0.25">
      <c r="B142" s="97">
        <v>45466</v>
      </c>
      <c r="C142" s="98" t="str">
        <f t="shared" si="11"/>
        <v>Sunday</v>
      </c>
      <c r="D142" s="99" t="str">
        <f t="shared" si="12"/>
        <v>W</v>
      </c>
      <c r="E142" s="99" t="str">
        <f t="shared" si="12"/>
        <v>W</v>
      </c>
      <c r="F142" s="99" t="str">
        <f t="shared" si="12"/>
        <v>W</v>
      </c>
      <c r="G142" s="99" t="str">
        <f t="shared" si="12"/>
        <v>W</v>
      </c>
      <c r="H142" s="99" t="str">
        <f t="shared" si="13"/>
        <v>W</v>
      </c>
      <c r="I142" s="99">
        <f t="shared" si="14"/>
        <v>0</v>
      </c>
      <c r="J142" s="109">
        <f>IF(H142="B",0,MATCH("B",H143:$H$3985,0))</f>
        <v>2</v>
      </c>
      <c r="K142" s="84"/>
      <c r="L142" s="97">
        <v>45537</v>
      </c>
      <c r="M142" s="99" t="s">
        <v>69</v>
      </c>
      <c r="O142" s="97">
        <v>45466</v>
      </c>
      <c r="P142" s="97" cm="1">
        <f t="array" ref="P142">INDEX($L$11:$L$2636,MATCH(B142+J142,$L$11:$L$2636,0)+30)</f>
        <v>45511</v>
      </c>
      <c r="Q142" s="97" cm="1">
        <f t="array" ref="Q142">INDEX($L$11:$L$2636,MATCH(B142+J142,$L$11:$L$2636,0)+12)</f>
        <v>45484</v>
      </c>
    </row>
    <row r="143" spans="2:17" ht="15" customHeight="1" x14ac:dyDescent="0.25">
      <c r="B143" s="97">
        <v>45467</v>
      </c>
      <c r="C143" s="98" t="str">
        <f t="shared" si="11"/>
        <v>Monday</v>
      </c>
      <c r="D143" s="99" t="str">
        <f t="shared" si="12"/>
        <v>B</v>
      </c>
      <c r="E143" s="99" t="s">
        <v>71</v>
      </c>
      <c r="F143" s="99" t="str">
        <f t="shared" si="12"/>
        <v>B</v>
      </c>
      <c r="G143" s="99" t="str">
        <f t="shared" si="12"/>
        <v>B</v>
      </c>
      <c r="H143" s="99" t="str">
        <f t="shared" si="13"/>
        <v>P</v>
      </c>
      <c r="I143" s="99">
        <f t="shared" si="14"/>
        <v>0</v>
      </c>
      <c r="J143" s="109">
        <f>IF(H143="B",0,MATCH("B",H144:$H$3985,0))</f>
        <v>1</v>
      </c>
      <c r="K143" s="84"/>
      <c r="L143" s="97">
        <v>45538</v>
      </c>
      <c r="M143" s="99" t="s">
        <v>69</v>
      </c>
      <c r="O143" s="97">
        <v>45467</v>
      </c>
      <c r="P143" s="97" cm="1">
        <f t="array" ref="P143">INDEX($L$11:$L$2636,MATCH(B143+J143,$L$11:$L$2636,0)+30)</f>
        <v>45511</v>
      </c>
      <c r="Q143" s="97" cm="1">
        <f t="array" ref="Q143">INDEX($L$11:$L$2636,MATCH(B143+J143,$L$11:$L$2636,0)+12)</f>
        <v>45484</v>
      </c>
    </row>
    <row r="144" spans="2:17" ht="15" customHeight="1" x14ac:dyDescent="0.25">
      <c r="B144" s="97">
        <v>45468</v>
      </c>
      <c r="C144" s="98" t="str">
        <f t="shared" si="11"/>
        <v>Tuesday</v>
      </c>
      <c r="D144" s="99" t="str">
        <f t="shared" si="12"/>
        <v>B</v>
      </c>
      <c r="E144" s="99" t="str">
        <f t="shared" si="12"/>
        <v>B</v>
      </c>
      <c r="F144" s="99" t="str">
        <f t="shared" si="12"/>
        <v>B</v>
      </c>
      <c r="G144" s="99" t="str">
        <f t="shared" si="12"/>
        <v>B</v>
      </c>
      <c r="H144" s="99" t="str">
        <f t="shared" si="13"/>
        <v>B</v>
      </c>
      <c r="I144" s="99">
        <f t="shared" si="14"/>
        <v>1</v>
      </c>
      <c r="J144" s="109">
        <f>IF(H144="B",0,MATCH("B",H145:$H$3985,0))</f>
        <v>0</v>
      </c>
      <c r="K144" s="84"/>
      <c r="L144" s="97">
        <v>45539</v>
      </c>
      <c r="M144" s="99" t="s">
        <v>69</v>
      </c>
      <c r="O144" s="97">
        <v>45468</v>
      </c>
      <c r="P144" s="97" cm="1">
        <f t="array" ref="P144">INDEX($L$11:$L$2636,MATCH(B144+J144,$L$11:$L$2636,0)+30)</f>
        <v>45511</v>
      </c>
      <c r="Q144" s="97" cm="1">
        <f t="array" ref="Q144">INDEX($L$11:$L$2636,MATCH(B144+J144,$L$11:$L$2636,0)+12)</f>
        <v>45484</v>
      </c>
    </row>
    <row r="145" spans="2:17" ht="15" customHeight="1" x14ac:dyDescent="0.25">
      <c r="B145" s="97">
        <v>45469</v>
      </c>
      <c r="C145" s="98" t="str">
        <f t="shared" si="11"/>
        <v>Wednesday</v>
      </c>
      <c r="D145" s="99" t="str">
        <f t="shared" si="12"/>
        <v>B</v>
      </c>
      <c r="E145" s="99" t="str">
        <f t="shared" si="12"/>
        <v>B</v>
      </c>
      <c r="F145" s="99" t="str">
        <f t="shared" si="12"/>
        <v>B</v>
      </c>
      <c r="G145" s="99" t="str">
        <f t="shared" si="12"/>
        <v>B</v>
      </c>
      <c r="H145" s="99" t="str">
        <f t="shared" si="13"/>
        <v>B</v>
      </c>
      <c r="I145" s="99">
        <f t="shared" si="14"/>
        <v>1</v>
      </c>
      <c r="J145" s="109">
        <f>IF(H145="B",0,MATCH("B",H146:$H$3985,0))</f>
        <v>0</v>
      </c>
      <c r="K145" s="84"/>
      <c r="L145" s="97">
        <v>45540</v>
      </c>
      <c r="M145" s="99" t="s">
        <v>69</v>
      </c>
      <c r="O145" s="97">
        <v>45469</v>
      </c>
      <c r="P145" s="97" cm="1">
        <f t="array" ref="P145">INDEX($L$11:$L$2636,MATCH(B145+J145,$L$11:$L$2636,0)+30)</f>
        <v>45512</v>
      </c>
      <c r="Q145" s="97" cm="1">
        <f t="array" ref="Q145">INDEX($L$11:$L$2636,MATCH(B145+J145,$L$11:$L$2636,0)+12)</f>
        <v>45485</v>
      </c>
    </row>
    <row r="146" spans="2:17" ht="15" customHeight="1" x14ac:dyDescent="0.25">
      <c r="B146" s="97">
        <v>45470</v>
      </c>
      <c r="C146" s="98" t="str">
        <f t="shared" si="11"/>
        <v>Thursday</v>
      </c>
      <c r="D146" s="99" t="str">
        <f t="shared" si="12"/>
        <v>B</v>
      </c>
      <c r="E146" s="99" t="str">
        <f t="shared" si="12"/>
        <v>B</v>
      </c>
      <c r="F146" s="99" t="str">
        <f t="shared" si="12"/>
        <v>B</v>
      </c>
      <c r="G146" s="99" t="str">
        <f t="shared" si="12"/>
        <v>B</v>
      </c>
      <c r="H146" s="99" t="str">
        <f t="shared" si="13"/>
        <v>B</v>
      </c>
      <c r="I146" s="99">
        <f t="shared" si="14"/>
        <v>1</v>
      </c>
      <c r="J146" s="109">
        <f>IF(H146="B",0,MATCH("B",H147:$H$3985,0))</f>
        <v>0</v>
      </c>
      <c r="K146" s="84"/>
      <c r="L146" s="97">
        <v>45541</v>
      </c>
      <c r="M146" s="99" t="s">
        <v>69</v>
      </c>
      <c r="O146" s="97">
        <v>45470</v>
      </c>
      <c r="P146" s="97" cm="1">
        <f t="array" ref="P146">INDEX($L$11:$L$2636,MATCH(B146+J146,$L$11:$L$2636,0)+30)</f>
        <v>45513</v>
      </c>
      <c r="Q146" s="97" cm="1">
        <f t="array" ref="Q146">INDEX($L$11:$L$2636,MATCH(B146+J146,$L$11:$L$2636,0)+12)</f>
        <v>45488</v>
      </c>
    </row>
    <row r="147" spans="2:17" ht="15" customHeight="1" x14ac:dyDescent="0.25">
      <c r="B147" s="97">
        <v>45471</v>
      </c>
      <c r="C147" s="98" t="str">
        <f t="shared" si="11"/>
        <v>Friday</v>
      </c>
      <c r="D147" s="99" t="str">
        <f t="shared" si="12"/>
        <v>B</v>
      </c>
      <c r="E147" s="99" t="str">
        <f t="shared" si="12"/>
        <v>B</v>
      </c>
      <c r="F147" s="99" t="str">
        <f t="shared" si="12"/>
        <v>B</v>
      </c>
      <c r="G147" s="99" t="str">
        <f t="shared" si="12"/>
        <v>B</v>
      </c>
      <c r="H147" s="99" t="str">
        <f t="shared" si="13"/>
        <v>B</v>
      </c>
      <c r="I147" s="99">
        <f t="shared" si="14"/>
        <v>1</v>
      </c>
      <c r="J147" s="109">
        <f>IF(H147="B",0,MATCH("B",H148:$H$3985,0))</f>
        <v>0</v>
      </c>
      <c r="K147" s="84"/>
      <c r="L147" s="97">
        <v>45544</v>
      </c>
      <c r="M147" s="99" t="s">
        <v>69</v>
      </c>
      <c r="O147" s="97">
        <v>45471</v>
      </c>
      <c r="P147" s="97" cm="1">
        <f t="array" ref="P147">INDEX($L$11:$L$2636,MATCH(B147+J147,$L$11:$L$2636,0)+30)</f>
        <v>45516</v>
      </c>
      <c r="Q147" s="97" cm="1">
        <f t="array" ref="Q147">INDEX($L$11:$L$2636,MATCH(B147+J147,$L$11:$L$2636,0)+12)</f>
        <v>45489</v>
      </c>
    </row>
    <row r="148" spans="2:17" ht="15" customHeight="1" x14ac:dyDescent="0.25">
      <c r="B148" s="97">
        <v>45472</v>
      </c>
      <c r="C148" s="98" t="str">
        <f t="shared" si="11"/>
        <v>Saturday</v>
      </c>
      <c r="D148" s="99" t="str">
        <f t="shared" si="12"/>
        <v>W</v>
      </c>
      <c r="E148" s="99" t="str">
        <f t="shared" si="12"/>
        <v>W</v>
      </c>
      <c r="F148" s="99" t="str">
        <f t="shared" si="12"/>
        <v>W</v>
      </c>
      <c r="G148" s="99" t="str">
        <f t="shared" si="12"/>
        <v>W</v>
      </c>
      <c r="H148" s="99" t="str">
        <f t="shared" si="13"/>
        <v>W</v>
      </c>
      <c r="I148" s="99">
        <f t="shared" si="14"/>
        <v>0</v>
      </c>
      <c r="J148" s="109">
        <f>IF(H148="B",0,MATCH("B",H149:$H$3985,0))</f>
        <v>2</v>
      </c>
      <c r="K148" s="84"/>
      <c r="L148" s="97">
        <v>45545</v>
      </c>
      <c r="M148" s="99" t="s">
        <v>69</v>
      </c>
      <c r="O148" s="97">
        <v>45472</v>
      </c>
      <c r="P148" s="97" cm="1">
        <f t="array" ref="P148">INDEX($L$11:$L$2636,MATCH(B148+J148,$L$11:$L$2636,0)+30)</f>
        <v>45517</v>
      </c>
      <c r="Q148" s="97" cm="1">
        <f t="array" ref="Q148">INDEX($L$11:$L$2636,MATCH(B148+J148,$L$11:$L$2636,0)+12)</f>
        <v>45490</v>
      </c>
    </row>
    <row r="149" spans="2:17" ht="15" customHeight="1" x14ac:dyDescent="0.25">
      <c r="B149" s="97">
        <v>45473</v>
      </c>
      <c r="C149" s="98" t="str">
        <f t="shared" si="11"/>
        <v>Sunday</v>
      </c>
      <c r="D149" s="99" t="str">
        <f t="shared" si="12"/>
        <v>W</v>
      </c>
      <c r="E149" s="99" t="str">
        <f t="shared" si="12"/>
        <v>W</v>
      </c>
      <c r="F149" s="99" t="str">
        <f t="shared" si="12"/>
        <v>W</v>
      </c>
      <c r="G149" s="99" t="str">
        <f t="shared" si="12"/>
        <v>W</v>
      </c>
      <c r="H149" s="99" t="str">
        <f t="shared" si="13"/>
        <v>W</v>
      </c>
      <c r="I149" s="99">
        <f t="shared" si="14"/>
        <v>0</v>
      </c>
      <c r="J149" s="109">
        <f>IF(H149="B",0,MATCH("B",H150:$H$3985,0))</f>
        <v>1</v>
      </c>
      <c r="K149" s="84"/>
      <c r="L149" s="97">
        <v>45547</v>
      </c>
      <c r="M149" s="99" t="s">
        <v>69</v>
      </c>
      <c r="O149" s="97">
        <v>45473</v>
      </c>
      <c r="P149" s="97" cm="1">
        <f t="array" ref="P149">INDEX($L$11:$L$2636,MATCH(B149+J149,$L$11:$L$2636,0)+30)</f>
        <v>45517</v>
      </c>
      <c r="Q149" s="97" cm="1">
        <f t="array" ref="Q149">INDEX($L$11:$L$2636,MATCH(B149+J149,$L$11:$L$2636,0)+12)</f>
        <v>45490</v>
      </c>
    </row>
    <row r="150" spans="2:17" ht="15" customHeight="1" x14ac:dyDescent="0.25">
      <c r="B150" s="97">
        <v>45474</v>
      </c>
      <c r="C150" s="98" t="str">
        <f t="shared" si="11"/>
        <v>Monday</v>
      </c>
      <c r="D150" s="99" t="str">
        <f t="shared" si="12"/>
        <v>B</v>
      </c>
      <c r="E150" s="99" t="str">
        <f t="shared" si="12"/>
        <v>B</v>
      </c>
      <c r="F150" s="99" t="str">
        <f t="shared" si="12"/>
        <v>B</v>
      </c>
      <c r="G150" s="99" t="str">
        <f t="shared" si="12"/>
        <v>B</v>
      </c>
      <c r="H150" s="99" t="str">
        <f t="shared" si="13"/>
        <v>B</v>
      </c>
      <c r="I150" s="99">
        <f t="shared" si="14"/>
        <v>1</v>
      </c>
      <c r="J150" s="109">
        <f>IF(H150="B",0,MATCH("B",H151:$H$3985,0))</f>
        <v>0</v>
      </c>
      <c r="K150" s="84"/>
      <c r="L150" s="97">
        <v>45548</v>
      </c>
      <c r="M150" s="99" t="s">
        <v>69</v>
      </c>
      <c r="O150" s="97">
        <v>45474</v>
      </c>
      <c r="P150" s="97" cm="1">
        <f t="array" ref="P150">INDEX($L$11:$L$2636,MATCH(B150+J150,$L$11:$L$2636,0)+30)</f>
        <v>45517</v>
      </c>
      <c r="Q150" s="97" cm="1">
        <f t="array" ref="Q150">INDEX($L$11:$L$2636,MATCH(B150+J150,$L$11:$L$2636,0)+12)</f>
        <v>45490</v>
      </c>
    </row>
    <row r="151" spans="2:17" ht="15" customHeight="1" x14ac:dyDescent="0.25">
      <c r="B151" s="97">
        <v>45475</v>
      </c>
      <c r="C151" s="98" t="str">
        <f t="shared" si="11"/>
        <v>Tuesday</v>
      </c>
      <c r="D151" s="99" t="str">
        <f t="shared" si="12"/>
        <v>B</v>
      </c>
      <c r="E151" s="99" t="str">
        <f t="shared" si="12"/>
        <v>B</v>
      </c>
      <c r="F151" s="99" t="str">
        <f t="shared" si="12"/>
        <v>B</v>
      </c>
      <c r="G151" s="99" t="str">
        <f t="shared" si="12"/>
        <v>B</v>
      </c>
      <c r="H151" s="99" t="str">
        <f t="shared" si="13"/>
        <v>B</v>
      </c>
      <c r="I151" s="99">
        <f t="shared" si="14"/>
        <v>1</v>
      </c>
      <c r="J151" s="109">
        <f>IF(H151="B",0,MATCH("B",H152:$H$3985,0))</f>
        <v>0</v>
      </c>
      <c r="K151" s="84"/>
      <c r="L151" s="97">
        <v>45551</v>
      </c>
      <c r="M151" s="99" t="s">
        <v>69</v>
      </c>
      <c r="O151" s="97">
        <v>45475</v>
      </c>
      <c r="P151" s="97" cm="1">
        <f t="array" ref="P151">INDEX($L$11:$L$2636,MATCH(B151+J151,$L$11:$L$2636,0)+30)</f>
        <v>45518</v>
      </c>
      <c r="Q151" s="97" cm="1">
        <f t="array" ref="Q151">INDEX($L$11:$L$2636,MATCH(B151+J151,$L$11:$L$2636,0)+12)</f>
        <v>45491</v>
      </c>
    </row>
    <row r="152" spans="2:17" ht="15" customHeight="1" x14ac:dyDescent="0.25">
      <c r="B152" s="97">
        <v>45476</v>
      </c>
      <c r="C152" s="98" t="str">
        <f t="shared" si="11"/>
        <v>Wednesday</v>
      </c>
      <c r="D152" s="99" t="str">
        <f t="shared" si="12"/>
        <v>B</v>
      </c>
      <c r="E152" s="99" t="str">
        <f t="shared" si="12"/>
        <v>B</v>
      </c>
      <c r="F152" s="99" t="str">
        <f t="shared" si="12"/>
        <v>B</v>
      </c>
      <c r="G152" s="99" t="str">
        <f t="shared" si="12"/>
        <v>B</v>
      </c>
      <c r="H152" s="99" t="str">
        <f t="shared" si="13"/>
        <v>B</v>
      </c>
      <c r="I152" s="99">
        <f t="shared" si="14"/>
        <v>1</v>
      </c>
      <c r="J152" s="109">
        <f>IF(H152="B",0,MATCH("B",H153:$H$3985,0))</f>
        <v>0</v>
      </c>
      <c r="K152" s="84"/>
      <c r="L152" s="97">
        <v>45552</v>
      </c>
      <c r="M152" s="99" t="s">
        <v>69</v>
      </c>
      <c r="O152" s="97">
        <v>45476</v>
      </c>
      <c r="P152" s="97" cm="1">
        <f t="array" ref="P152">INDEX($L$11:$L$2636,MATCH(B152+J152,$L$11:$L$2636,0)+30)</f>
        <v>45520</v>
      </c>
      <c r="Q152" s="97" cm="1">
        <f t="array" ref="Q152">INDEX($L$11:$L$2636,MATCH(B152+J152,$L$11:$L$2636,0)+12)</f>
        <v>45492</v>
      </c>
    </row>
    <row r="153" spans="2:17" ht="15" customHeight="1" x14ac:dyDescent="0.25">
      <c r="B153" s="97">
        <v>45477</v>
      </c>
      <c r="C153" s="98" t="str">
        <f t="shared" si="11"/>
        <v>Thursday</v>
      </c>
      <c r="D153" s="99" t="str">
        <f t="shared" si="12"/>
        <v>B</v>
      </c>
      <c r="E153" s="99" t="str">
        <f t="shared" si="12"/>
        <v>B</v>
      </c>
      <c r="F153" s="99" t="str">
        <f t="shared" si="12"/>
        <v>B</v>
      </c>
      <c r="G153" s="99" t="str">
        <f t="shared" si="12"/>
        <v>B</v>
      </c>
      <c r="H153" s="99" t="str">
        <f t="shared" si="13"/>
        <v>B</v>
      </c>
      <c r="I153" s="99">
        <f t="shared" si="14"/>
        <v>1</v>
      </c>
      <c r="J153" s="109">
        <f>IF(H153="B",0,MATCH("B",H154:$H$3985,0))</f>
        <v>0</v>
      </c>
      <c r="K153" s="84"/>
      <c r="L153" s="97">
        <v>45553</v>
      </c>
      <c r="M153" s="99" t="s">
        <v>69</v>
      </c>
      <c r="O153" s="97">
        <v>45477</v>
      </c>
      <c r="P153" s="97" cm="1">
        <f t="array" ref="P153">INDEX($L$11:$L$2636,MATCH(B153+J153,$L$11:$L$2636,0)+30)</f>
        <v>45523</v>
      </c>
      <c r="Q153" s="97" cm="1">
        <f t="array" ref="Q153">INDEX($L$11:$L$2636,MATCH(B153+J153,$L$11:$L$2636,0)+12)</f>
        <v>45495</v>
      </c>
    </row>
    <row r="154" spans="2:17" ht="15" customHeight="1" x14ac:dyDescent="0.25">
      <c r="B154" s="97">
        <v>45478</v>
      </c>
      <c r="C154" s="98" t="str">
        <f t="shared" si="11"/>
        <v>Friday</v>
      </c>
      <c r="D154" s="99" t="str">
        <f t="shared" si="12"/>
        <v>B</v>
      </c>
      <c r="E154" s="99" t="str">
        <f t="shared" si="12"/>
        <v>B</v>
      </c>
      <c r="F154" s="99" t="str">
        <f t="shared" si="12"/>
        <v>B</v>
      </c>
      <c r="G154" s="99" t="str">
        <f t="shared" si="12"/>
        <v>B</v>
      </c>
      <c r="H154" s="99" t="str">
        <f t="shared" si="13"/>
        <v>B</v>
      </c>
      <c r="I154" s="99">
        <f t="shared" si="14"/>
        <v>1</v>
      </c>
      <c r="J154" s="109">
        <f>IF(H154="B",0,MATCH("B",H155:$H$3985,0))</f>
        <v>0</v>
      </c>
      <c r="K154" s="84"/>
      <c r="L154" s="97">
        <v>45554</v>
      </c>
      <c r="M154" s="99" t="s">
        <v>69</v>
      </c>
      <c r="O154" s="97">
        <v>45478</v>
      </c>
      <c r="P154" s="97" cm="1">
        <f t="array" ref="P154">INDEX($L$11:$L$2636,MATCH(B154+J154,$L$11:$L$2636,0)+30)</f>
        <v>45524</v>
      </c>
      <c r="Q154" s="97" cm="1">
        <f t="array" ref="Q154">INDEX($L$11:$L$2636,MATCH(B154+J154,$L$11:$L$2636,0)+12)</f>
        <v>45496</v>
      </c>
    </row>
    <row r="155" spans="2:17" ht="15" customHeight="1" x14ac:dyDescent="0.25">
      <c r="B155" s="97">
        <v>45479</v>
      </c>
      <c r="C155" s="98" t="str">
        <f t="shared" si="11"/>
        <v>Saturday</v>
      </c>
      <c r="D155" s="99" t="str">
        <f t="shared" si="12"/>
        <v>W</v>
      </c>
      <c r="E155" s="99" t="str">
        <f t="shared" si="12"/>
        <v>W</v>
      </c>
      <c r="F155" s="99" t="str">
        <f t="shared" si="12"/>
        <v>W</v>
      </c>
      <c r="G155" s="99" t="str">
        <f t="shared" si="12"/>
        <v>W</v>
      </c>
      <c r="H155" s="99" t="str">
        <f t="shared" si="13"/>
        <v>W</v>
      </c>
      <c r="I155" s="99">
        <f t="shared" si="14"/>
        <v>0</v>
      </c>
      <c r="J155" s="109">
        <f>IF(H155="B",0,MATCH("B",H156:$H$3985,0))</f>
        <v>2</v>
      </c>
      <c r="K155" s="84"/>
      <c r="L155" s="97">
        <v>45555</v>
      </c>
      <c r="M155" s="99" t="s">
        <v>69</v>
      </c>
      <c r="O155" s="97">
        <v>45479</v>
      </c>
      <c r="P155" s="97" cm="1">
        <f t="array" ref="P155">INDEX($L$11:$L$2636,MATCH(B155+J155,$L$11:$L$2636,0)+30)</f>
        <v>45525</v>
      </c>
      <c r="Q155" s="97" cm="1">
        <f t="array" ref="Q155">INDEX($L$11:$L$2636,MATCH(B155+J155,$L$11:$L$2636,0)+12)</f>
        <v>45497</v>
      </c>
    </row>
    <row r="156" spans="2:17" ht="15" customHeight="1" x14ac:dyDescent="0.25">
      <c r="B156" s="97">
        <v>45480</v>
      </c>
      <c r="C156" s="98" t="str">
        <f t="shared" si="11"/>
        <v>Sunday</v>
      </c>
      <c r="D156" s="99" t="str">
        <f t="shared" si="12"/>
        <v>W</v>
      </c>
      <c r="E156" s="99" t="str">
        <f t="shared" si="12"/>
        <v>W</v>
      </c>
      <c r="F156" s="99" t="str">
        <f t="shared" si="12"/>
        <v>W</v>
      </c>
      <c r="G156" s="99" t="str">
        <f t="shared" si="12"/>
        <v>W</v>
      </c>
      <c r="H156" s="99" t="str">
        <f t="shared" si="13"/>
        <v>W</v>
      </c>
      <c r="I156" s="99">
        <f t="shared" si="14"/>
        <v>0</v>
      </c>
      <c r="J156" s="109">
        <f>IF(H156="B",0,MATCH("B",H157:$H$3985,0))</f>
        <v>1</v>
      </c>
      <c r="K156" s="84"/>
      <c r="L156" s="97">
        <v>45558</v>
      </c>
      <c r="M156" s="99" t="s">
        <v>69</v>
      </c>
      <c r="O156" s="97">
        <v>45480</v>
      </c>
      <c r="P156" s="97" cm="1">
        <f t="array" ref="P156">INDEX($L$11:$L$2636,MATCH(B156+J156,$L$11:$L$2636,0)+30)</f>
        <v>45525</v>
      </c>
      <c r="Q156" s="97" cm="1">
        <f t="array" ref="Q156">INDEX($L$11:$L$2636,MATCH(B156+J156,$L$11:$L$2636,0)+12)</f>
        <v>45497</v>
      </c>
    </row>
    <row r="157" spans="2:17" ht="15" customHeight="1" x14ac:dyDescent="0.25">
      <c r="B157" s="97">
        <v>45481</v>
      </c>
      <c r="C157" s="98" t="str">
        <f t="shared" si="11"/>
        <v>Monday</v>
      </c>
      <c r="D157" s="99" t="str">
        <f t="shared" si="12"/>
        <v>B</v>
      </c>
      <c r="E157" s="99" t="str">
        <f t="shared" si="12"/>
        <v>B</v>
      </c>
      <c r="F157" s="99" t="str">
        <f t="shared" si="12"/>
        <v>B</v>
      </c>
      <c r="G157" s="99" t="str">
        <f t="shared" si="12"/>
        <v>B</v>
      </c>
      <c r="H157" s="99" t="str">
        <f t="shared" si="13"/>
        <v>B</v>
      </c>
      <c r="I157" s="99">
        <f t="shared" si="14"/>
        <v>1</v>
      </c>
      <c r="J157" s="109">
        <f>IF(H157="B",0,MATCH("B",H158:$H$3985,0))</f>
        <v>0</v>
      </c>
      <c r="K157" s="84"/>
      <c r="L157" s="97">
        <v>45560</v>
      </c>
      <c r="M157" s="99" t="s">
        <v>69</v>
      </c>
      <c r="O157" s="97">
        <v>45481</v>
      </c>
      <c r="P157" s="97" cm="1">
        <f t="array" ref="P157">INDEX($L$11:$L$2636,MATCH(B157+J157,$L$11:$L$2636,0)+30)</f>
        <v>45525</v>
      </c>
      <c r="Q157" s="97" cm="1">
        <f t="array" ref="Q157">INDEX($L$11:$L$2636,MATCH(B157+J157,$L$11:$L$2636,0)+12)</f>
        <v>45497</v>
      </c>
    </row>
    <row r="158" spans="2:17" ht="15" customHeight="1" x14ac:dyDescent="0.25">
      <c r="B158" s="97">
        <v>45482</v>
      </c>
      <c r="C158" s="98" t="str">
        <f t="shared" si="11"/>
        <v>Tuesday</v>
      </c>
      <c r="D158" s="99" t="str">
        <f t="shared" si="12"/>
        <v>B</v>
      </c>
      <c r="E158" s="99" t="str">
        <f t="shared" si="12"/>
        <v>B</v>
      </c>
      <c r="F158" s="99" t="str">
        <f t="shared" si="12"/>
        <v>B</v>
      </c>
      <c r="G158" s="99" t="str">
        <f t="shared" si="12"/>
        <v>B</v>
      </c>
      <c r="H158" s="99" t="str">
        <f t="shared" si="13"/>
        <v>B</v>
      </c>
      <c r="I158" s="99">
        <f t="shared" si="14"/>
        <v>1</v>
      </c>
      <c r="J158" s="109">
        <f>IF(H158="B",0,MATCH("B",H159:$H$3985,0))</f>
        <v>0</v>
      </c>
      <c r="K158" s="84"/>
      <c r="L158" s="97">
        <v>45561</v>
      </c>
      <c r="M158" s="99" t="s">
        <v>69</v>
      </c>
      <c r="O158" s="97">
        <v>45482</v>
      </c>
      <c r="P158" s="97" cm="1">
        <f t="array" ref="P158">INDEX($L$11:$L$2636,MATCH(B158+J158,$L$11:$L$2636,0)+30)</f>
        <v>45526</v>
      </c>
      <c r="Q158" s="97" cm="1">
        <f t="array" ref="Q158">INDEX($L$11:$L$2636,MATCH(B158+J158,$L$11:$L$2636,0)+12)</f>
        <v>45499</v>
      </c>
    </row>
    <row r="159" spans="2:17" ht="15" customHeight="1" x14ac:dyDescent="0.25">
      <c r="B159" s="97">
        <v>45483</v>
      </c>
      <c r="C159" s="98" t="str">
        <f t="shared" si="11"/>
        <v>Wednesday</v>
      </c>
      <c r="D159" s="99" t="str">
        <f t="shared" si="12"/>
        <v>B</v>
      </c>
      <c r="E159" s="99" t="str">
        <f t="shared" si="12"/>
        <v>B</v>
      </c>
      <c r="F159" s="99" t="str">
        <f t="shared" si="12"/>
        <v>B</v>
      </c>
      <c r="G159" s="99" t="str">
        <f t="shared" si="12"/>
        <v>B</v>
      </c>
      <c r="H159" s="99" t="str">
        <f t="shared" si="13"/>
        <v>B</v>
      </c>
      <c r="I159" s="99">
        <f t="shared" si="14"/>
        <v>1</v>
      </c>
      <c r="J159" s="109">
        <f>IF(H159="B",0,MATCH("B",H160:$H$3985,0))</f>
        <v>0</v>
      </c>
      <c r="K159" s="84"/>
      <c r="L159" s="97">
        <v>45562</v>
      </c>
      <c r="M159" s="99" t="s">
        <v>69</v>
      </c>
      <c r="O159" s="97">
        <v>45483</v>
      </c>
      <c r="P159" s="97" cm="1">
        <f t="array" ref="P159">INDEX($L$11:$L$2636,MATCH(B159+J159,$L$11:$L$2636,0)+30)</f>
        <v>45527</v>
      </c>
      <c r="Q159" s="97" cm="1">
        <f t="array" ref="Q159">INDEX($L$11:$L$2636,MATCH(B159+J159,$L$11:$L$2636,0)+12)</f>
        <v>45502</v>
      </c>
    </row>
    <row r="160" spans="2:17" ht="15" customHeight="1" x14ac:dyDescent="0.25">
      <c r="B160" s="97">
        <v>45484</v>
      </c>
      <c r="C160" s="98" t="str">
        <f t="shared" si="11"/>
        <v>Thursday</v>
      </c>
      <c r="D160" s="99" t="str">
        <f t="shared" si="12"/>
        <v>B</v>
      </c>
      <c r="E160" s="99" t="str">
        <f t="shared" si="12"/>
        <v>B</v>
      </c>
      <c r="F160" s="99" t="str">
        <f t="shared" si="12"/>
        <v>B</v>
      </c>
      <c r="G160" s="99" t="str">
        <f t="shared" si="12"/>
        <v>B</v>
      </c>
      <c r="H160" s="99" t="str">
        <f t="shared" si="13"/>
        <v>B</v>
      </c>
      <c r="I160" s="99">
        <f t="shared" si="14"/>
        <v>1</v>
      </c>
      <c r="J160" s="109">
        <f>IF(H160="B",0,MATCH("B",H161:$H$3985,0))</f>
        <v>0</v>
      </c>
      <c r="K160" s="84"/>
      <c r="L160" s="97">
        <v>45565</v>
      </c>
      <c r="M160" s="99" t="s">
        <v>69</v>
      </c>
      <c r="O160" s="97">
        <v>45484</v>
      </c>
      <c r="P160" s="97" cm="1">
        <f t="array" ref="P160">INDEX($L$11:$L$2636,MATCH(B160+J160,$L$11:$L$2636,0)+30)</f>
        <v>45531</v>
      </c>
      <c r="Q160" s="97" cm="1">
        <f t="array" ref="Q160">INDEX($L$11:$L$2636,MATCH(B160+J160,$L$11:$L$2636,0)+12)</f>
        <v>45503</v>
      </c>
    </row>
    <row r="161" spans="2:17" ht="15" customHeight="1" x14ac:dyDescent="0.25">
      <c r="B161" s="97">
        <v>45485</v>
      </c>
      <c r="C161" s="98" t="str">
        <f t="shared" si="11"/>
        <v>Friday</v>
      </c>
      <c r="D161" s="99" t="str">
        <f t="shared" si="12"/>
        <v>B</v>
      </c>
      <c r="E161" s="99" t="str">
        <f t="shared" si="12"/>
        <v>B</v>
      </c>
      <c r="F161" s="99" t="str">
        <f t="shared" si="12"/>
        <v>B</v>
      </c>
      <c r="G161" s="99" t="str">
        <f t="shared" si="12"/>
        <v>B</v>
      </c>
      <c r="H161" s="99" t="str">
        <f t="shared" si="13"/>
        <v>B</v>
      </c>
      <c r="I161" s="99">
        <f t="shared" si="14"/>
        <v>1</v>
      </c>
      <c r="J161" s="109">
        <f>IF(H161="B",0,MATCH("B",H162:$H$3985,0))</f>
        <v>0</v>
      </c>
      <c r="K161" s="84"/>
      <c r="L161" s="97">
        <v>45566</v>
      </c>
      <c r="M161" s="99" t="s">
        <v>69</v>
      </c>
      <c r="O161" s="97">
        <v>45485</v>
      </c>
      <c r="P161" s="97" cm="1">
        <f t="array" ref="P161">INDEX($L$11:$L$2636,MATCH(B161+J161,$L$11:$L$2636,0)+30)</f>
        <v>45532</v>
      </c>
      <c r="Q161" s="97" cm="1">
        <f t="array" ref="Q161">INDEX($L$11:$L$2636,MATCH(B161+J161,$L$11:$L$2636,0)+12)</f>
        <v>45504</v>
      </c>
    </row>
    <row r="162" spans="2:17" ht="15" customHeight="1" x14ac:dyDescent="0.25">
      <c r="B162" s="97">
        <v>45486</v>
      </c>
      <c r="C162" s="98" t="str">
        <f t="shared" si="11"/>
        <v>Saturday</v>
      </c>
      <c r="D162" s="99" t="str">
        <f t="shared" si="12"/>
        <v>W</v>
      </c>
      <c r="E162" s="99" t="str">
        <f t="shared" si="12"/>
        <v>W</v>
      </c>
      <c r="F162" s="99" t="str">
        <f t="shared" si="12"/>
        <v>W</v>
      </c>
      <c r="G162" s="99" t="str">
        <f t="shared" si="12"/>
        <v>W</v>
      </c>
      <c r="H162" s="99" t="str">
        <f t="shared" si="13"/>
        <v>W</v>
      </c>
      <c r="I162" s="99">
        <f t="shared" si="14"/>
        <v>0</v>
      </c>
      <c r="J162" s="109">
        <f>IF(H162="B",0,MATCH("B",H163:$H$3985,0))</f>
        <v>2</v>
      </c>
      <c r="K162" s="84"/>
      <c r="L162" s="97">
        <v>45567</v>
      </c>
      <c r="M162" s="99" t="s">
        <v>69</v>
      </c>
      <c r="O162" s="97">
        <v>45486</v>
      </c>
      <c r="P162" s="97" cm="1">
        <f t="array" ref="P162">INDEX($L$11:$L$2636,MATCH(B162+J162,$L$11:$L$2636,0)+30)</f>
        <v>45533</v>
      </c>
      <c r="Q162" s="97" cm="1">
        <f t="array" ref="Q162">INDEX($L$11:$L$2636,MATCH(B162+J162,$L$11:$L$2636,0)+12)</f>
        <v>45505</v>
      </c>
    </row>
    <row r="163" spans="2:17" ht="15" customHeight="1" x14ac:dyDescent="0.25">
      <c r="B163" s="97">
        <v>45487</v>
      </c>
      <c r="C163" s="98" t="str">
        <f t="shared" si="11"/>
        <v>Sunday</v>
      </c>
      <c r="D163" s="99" t="str">
        <f t="shared" si="12"/>
        <v>W</v>
      </c>
      <c r="E163" s="99" t="str">
        <f t="shared" si="12"/>
        <v>W</v>
      </c>
      <c r="F163" s="99" t="str">
        <f t="shared" si="12"/>
        <v>W</v>
      </c>
      <c r="G163" s="99" t="str">
        <f t="shared" si="12"/>
        <v>W</v>
      </c>
      <c r="H163" s="99" t="str">
        <f t="shared" si="13"/>
        <v>W</v>
      </c>
      <c r="I163" s="99">
        <f t="shared" si="14"/>
        <v>0</v>
      </c>
      <c r="J163" s="109">
        <f>IF(H163="B",0,MATCH("B",H164:$H$3985,0))</f>
        <v>1</v>
      </c>
      <c r="K163" s="84"/>
      <c r="L163" s="97">
        <v>45568</v>
      </c>
      <c r="M163" s="99" t="s">
        <v>69</v>
      </c>
      <c r="O163" s="97">
        <v>45487</v>
      </c>
      <c r="P163" s="97" cm="1">
        <f t="array" ref="P163">INDEX($L$11:$L$2636,MATCH(B163+J163,$L$11:$L$2636,0)+30)</f>
        <v>45533</v>
      </c>
      <c r="Q163" s="97" cm="1">
        <f t="array" ref="Q163">INDEX($L$11:$L$2636,MATCH(B163+J163,$L$11:$L$2636,0)+12)</f>
        <v>45505</v>
      </c>
    </row>
    <row r="164" spans="2:17" ht="15" customHeight="1" x14ac:dyDescent="0.25">
      <c r="B164" s="97">
        <v>45488</v>
      </c>
      <c r="C164" s="98" t="str">
        <f t="shared" si="11"/>
        <v>Monday</v>
      </c>
      <c r="D164" s="99" t="str">
        <f t="shared" si="12"/>
        <v>B</v>
      </c>
      <c r="E164" s="99" t="str">
        <f t="shared" si="12"/>
        <v>B</v>
      </c>
      <c r="F164" s="99" t="str">
        <f t="shared" si="12"/>
        <v>B</v>
      </c>
      <c r="G164" s="99" t="str">
        <f t="shared" si="12"/>
        <v>B</v>
      </c>
      <c r="H164" s="99" t="str">
        <f t="shared" si="13"/>
        <v>B</v>
      </c>
      <c r="I164" s="99">
        <f t="shared" si="14"/>
        <v>1</v>
      </c>
      <c r="J164" s="109">
        <f>IF(H164="B",0,MATCH("B",H165:$H$3985,0))</f>
        <v>0</v>
      </c>
      <c r="K164" s="84"/>
      <c r="L164" s="97">
        <v>45569</v>
      </c>
      <c r="M164" s="99" t="s">
        <v>69</v>
      </c>
      <c r="O164" s="97">
        <v>45488</v>
      </c>
      <c r="P164" s="97" cm="1">
        <f t="array" ref="P164">INDEX($L$11:$L$2636,MATCH(B164+J164,$L$11:$L$2636,0)+30)</f>
        <v>45533</v>
      </c>
      <c r="Q164" s="97" cm="1">
        <f t="array" ref="Q164">INDEX($L$11:$L$2636,MATCH(B164+J164,$L$11:$L$2636,0)+12)</f>
        <v>45505</v>
      </c>
    </row>
    <row r="165" spans="2:17" ht="15" customHeight="1" x14ac:dyDescent="0.25">
      <c r="B165" s="97">
        <v>45489</v>
      </c>
      <c r="C165" s="98" t="str">
        <f t="shared" si="11"/>
        <v>Tuesday</v>
      </c>
      <c r="D165" s="99" t="str">
        <f t="shared" si="12"/>
        <v>B</v>
      </c>
      <c r="E165" s="99" t="str">
        <f t="shared" si="12"/>
        <v>B</v>
      </c>
      <c r="F165" s="99" t="str">
        <f t="shared" si="12"/>
        <v>B</v>
      </c>
      <c r="G165" s="99" t="str">
        <f t="shared" si="12"/>
        <v>B</v>
      </c>
      <c r="H165" s="99" t="str">
        <f t="shared" si="13"/>
        <v>B</v>
      </c>
      <c r="I165" s="99">
        <f t="shared" si="14"/>
        <v>1</v>
      </c>
      <c r="J165" s="109">
        <f>IF(H165="B",0,MATCH("B",H166:$H$3985,0))</f>
        <v>0</v>
      </c>
      <c r="K165" s="84"/>
      <c r="L165" s="97">
        <v>45572</v>
      </c>
      <c r="M165" s="99" t="s">
        <v>69</v>
      </c>
      <c r="O165" s="97">
        <v>45489</v>
      </c>
      <c r="P165" s="97" cm="1">
        <f t="array" ref="P165">INDEX($L$11:$L$2636,MATCH(B165+J165,$L$11:$L$2636,0)+30)</f>
        <v>45534</v>
      </c>
      <c r="Q165" s="97" cm="1">
        <f t="array" ref="Q165">INDEX($L$11:$L$2636,MATCH(B165+J165,$L$11:$L$2636,0)+12)</f>
        <v>45506</v>
      </c>
    </row>
    <row r="166" spans="2:17" ht="15" customHeight="1" x14ac:dyDescent="0.25">
      <c r="B166" s="97">
        <v>45490</v>
      </c>
      <c r="C166" s="98" t="str">
        <f t="shared" si="11"/>
        <v>Wednesday</v>
      </c>
      <c r="D166" s="99" t="str">
        <f t="shared" si="12"/>
        <v>B</v>
      </c>
      <c r="E166" s="99" t="str">
        <f t="shared" si="12"/>
        <v>B</v>
      </c>
      <c r="F166" s="99" t="str">
        <f t="shared" si="12"/>
        <v>B</v>
      </c>
      <c r="G166" s="99" t="str">
        <f t="shared" si="12"/>
        <v>B</v>
      </c>
      <c r="H166" s="99" t="str">
        <f t="shared" si="13"/>
        <v>B</v>
      </c>
      <c r="I166" s="99">
        <f t="shared" si="14"/>
        <v>1</v>
      </c>
      <c r="J166" s="109">
        <f>IF(H166="B",0,MATCH("B",H167:$H$3985,0))</f>
        <v>0</v>
      </c>
      <c r="K166" s="84"/>
      <c r="L166" s="97">
        <v>45573</v>
      </c>
      <c r="M166" s="99" t="s">
        <v>69</v>
      </c>
      <c r="O166" s="97">
        <v>45490</v>
      </c>
      <c r="P166" s="97" cm="1">
        <f t="array" ref="P166">INDEX($L$11:$L$2636,MATCH(B166+J166,$L$11:$L$2636,0)+30)</f>
        <v>45537</v>
      </c>
      <c r="Q166" s="97" cm="1">
        <f t="array" ref="Q166">INDEX($L$11:$L$2636,MATCH(B166+J166,$L$11:$L$2636,0)+12)</f>
        <v>45509</v>
      </c>
    </row>
    <row r="167" spans="2:17" ht="15" customHeight="1" x14ac:dyDescent="0.25">
      <c r="B167" s="97">
        <v>45491</v>
      </c>
      <c r="C167" s="98" t="str">
        <f t="shared" si="11"/>
        <v>Thursday</v>
      </c>
      <c r="D167" s="99" t="str">
        <f t="shared" si="12"/>
        <v>B</v>
      </c>
      <c r="E167" s="99" t="str">
        <f t="shared" si="12"/>
        <v>B</v>
      </c>
      <c r="F167" s="99" t="str">
        <f t="shared" si="12"/>
        <v>B</v>
      </c>
      <c r="G167" s="99" t="str">
        <f t="shared" si="12"/>
        <v>B</v>
      </c>
      <c r="H167" s="99" t="str">
        <f t="shared" si="13"/>
        <v>B</v>
      </c>
      <c r="I167" s="99">
        <f t="shared" si="14"/>
        <v>1</v>
      </c>
      <c r="J167" s="109">
        <f>IF(H167="B",0,MATCH("B",H168:$H$3985,0))</f>
        <v>0</v>
      </c>
      <c r="K167" s="84"/>
      <c r="L167" s="97">
        <v>45574</v>
      </c>
      <c r="M167" s="99" t="s">
        <v>69</v>
      </c>
      <c r="O167" s="97">
        <v>45491</v>
      </c>
      <c r="P167" s="97" cm="1">
        <f t="array" ref="P167">INDEX($L$11:$L$2636,MATCH(B167+J167,$L$11:$L$2636,0)+30)</f>
        <v>45538</v>
      </c>
      <c r="Q167" s="97" cm="1">
        <f t="array" ref="Q167">INDEX($L$11:$L$2636,MATCH(B167+J167,$L$11:$L$2636,0)+12)</f>
        <v>45510</v>
      </c>
    </row>
    <row r="168" spans="2:17" ht="15" customHeight="1" x14ac:dyDescent="0.25">
      <c r="B168" s="97">
        <v>45492</v>
      </c>
      <c r="C168" s="98" t="str">
        <f t="shared" si="11"/>
        <v>Friday</v>
      </c>
      <c r="D168" s="99" t="str">
        <f t="shared" si="12"/>
        <v>B</v>
      </c>
      <c r="E168" s="99" t="str">
        <f t="shared" si="12"/>
        <v>B</v>
      </c>
      <c r="F168" s="99" t="str">
        <f t="shared" si="12"/>
        <v>B</v>
      </c>
      <c r="G168" s="99" t="str">
        <f t="shared" si="12"/>
        <v>B</v>
      </c>
      <c r="H168" s="99" t="str">
        <f t="shared" si="13"/>
        <v>B</v>
      </c>
      <c r="I168" s="99">
        <f t="shared" si="14"/>
        <v>1</v>
      </c>
      <c r="J168" s="109">
        <f>IF(H168="B",0,MATCH("B",H169:$H$3985,0))</f>
        <v>0</v>
      </c>
      <c r="K168" s="84"/>
      <c r="L168" s="97">
        <v>45575</v>
      </c>
      <c r="M168" s="99" t="s">
        <v>69</v>
      </c>
      <c r="O168" s="97">
        <v>45492</v>
      </c>
      <c r="P168" s="97" cm="1">
        <f t="array" ref="P168">INDEX($L$11:$L$2636,MATCH(B168+J168,$L$11:$L$2636,0)+30)</f>
        <v>45539</v>
      </c>
      <c r="Q168" s="97" cm="1">
        <f t="array" ref="Q168">INDEX($L$11:$L$2636,MATCH(B168+J168,$L$11:$L$2636,0)+12)</f>
        <v>45511</v>
      </c>
    </row>
    <row r="169" spans="2:17" ht="15" customHeight="1" x14ac:dyDescent="0.25">
      <c r="B169" s="97">
        <v>45493</v>
      </c>
      <c r="C169" s="98" t="str">
        <f t="shared" si="11"/>
        <v>Saturday</v>
      </c>
      <c r="D169" s="99" t="str">
        <f t="shared" si="12"/>
        <v>W</v>
      </c>
      <c r="E169" s="99" t="str">
        <f t="shared" si="12"/>
        <v>W</v>
      </c>
      <c r="F169" s="99" t="str">
        <f t="shared" si="12"/>
        <v>W</v>
      </c>
      <c r="G169" s="99" t="str">
        <f t="shared" si="12"/>
        <v>W</v>
      </c>
      <c r="H169" s="99" t="str">
        <f t="shared" si="13"/>
        <v>W</v>
      </c>
      <c r="I169" s="99">
        <f t="shared" si="14"/>
        <v>0</v>
      </c>
      <c r="J169" s="109">
        <f>IF(H169="B",0,MATCH("B",H170:$H$3985,0))</f>
        <v>2</v>
      </c>
      <c r="K169" s="84"/>
      <c r="L169" s="97">
        <v>45576</v>
      </c>
      <c r="M169" s="99" t="s">
        <v>69</v>
      </c>
      <c r="O169" s="97">
        <v>45493</v>
      </c>
      <c r="P169" s="97" cm="1">
        <f t="array" ref="P169">INDEX($L$11:$L$2636,MATCH(B169+J169,$L$11:$L$2636,0)+30)</f>
        <v>45540</v>
      </c>
      <c r="Q169" s="97" cm="1">
        <f t="array" ref="Q169">INDEX($L$11:$L$2636,MATCH(B169+J169,$L$11:$L$2636,0)+12)</f>
        <v>45512</v>
      </c>
    </row>
    <row r="170" spans="2:17" ht="15" customHeight="1" x14ac:dyDescent="0.25">
      <c r="B170" s="97">
        <v>45494</v>
      </c>
      <c r="C170" s="98" t="str">
        <f t="shared" si="11"/>
        <v>Sunday</v>
      </c>
      <c r="D170" s="99" t="str">
        <f t="shared" si="12"/>
        <v>W</v>
      </c>
      <c r="E170" s="99" t="str">
        <f t="shared" si="12"/>
        <v>W</v>
      </c>
      <c r="F170" s="99" t="str">
        <f t="shared" si="12"/>
        <v>W</v>
      </c>
      <c r="G170" s="99" t="str">
        <f t="shared" si="12"/>
        <v>W</v>
      </c>
      <c r="H170" s="99" t="str">
        <f t="shared" si="13"/>
        <v>W</v>
      </c>
      <c r="I170" s="99">
        <f t="shared" si="14"/>
        <v>0</v>
      </c>
      <c r="J170" s="109">
        <f>IF(H170="B",0,MATCH("B",H171:$H$3985,0))</f>
        <v>1</v>
      </c>
      <c r="K170" s="84"/>
      <c r="L170" s="97">
        <v>45579</v>
      </c>
      <c r="M170" s="99" t="s">
        <v>69</v>
      </c>
      <c r="O170" s="97">
        <v>45494</v>
      </c>
      <c r="P170" s="97" cm="1">
        <f t="array" ref="P170">INDEX($L$11:$L$2636,MATCH(B170+J170,$L$11:$L$2636,0)+30)</f>
        <v>45540</v>
      </c>
      <c r="Q170" s="97" cm="1">
        <f t="array" ref="Q170">INDEX($L$11:$L$2636,MATCH(B170+J170,$L$11:$L$2636,0)+12)</f>
        <v>45512</v>
      </c>
    </row>
    <row r="171" spans="2:17" ht="15" customHeight="1" x14ac:dyDescent="0.25">
      <c r="B171" s="97">
        <v>45495</v>
      </c>
      <c r="C171" s="98" t="str">
        <f t="shared" si="11"/>
        <v>Monday</v>
      </c>
      <c r="D171" s="99" t="str">
        <f t="shared" si="12"/>
        <v>B</v>
      </c>
      <c r="E171" s="99" t="str">
        <f t="shared" si="12"/>
        <v>B</v>
      </c>
      <c r="F171" s="99" t="str">
        <f t="shared" si="12"/>
        <v>B</v>
      </c>
      <c r="G171" s="99" t="str">
        <f t="shared" si="12"/>
        <v>B</v>
      </c>
      <c r="H171" s="99" t="str">
        <f t="shared" si="13"/>
        <v>B</v>
      </c>
      <c r="I171" s="99">
        <f t="shared" si="14"/>
        <v>1</v>
      </c>
      <c r="J171" s="109">
        <f>IF(H171="B",0,MATCH("B",H172:$H$3985,0))</f>
        <v>0</v>
      </c>
      <c r="K171" s="84"/>
      <c r="L171" s="97">
        <v>45580</v>
      </c>
      <c r="M171" s="99" t="s">
        <v>69</v>
      </c>
      <c r="O171" s="97">
        <v>45495</v>
      </c>
      <c r="P171" s="97" cm="1">
        <f t="array" ref="P171">INDEX($L$11:$L$2636,MATCH(B171+J171,$L$11:$L$2636,0)+30)</f>
        <v>45540</v>
      </c>
      <c r="Q171" s="97" cm="1">
        <f t="array" ref="Q171">INDEX($L$11:$L$2636,MATCH(B171+J171,$L$11:$L$2636,0)+12)</f>
        <v>45512</v>
      </c>
    </row>
    <row r="172" spans="2:17" ht="15" customHeight="1" x14ac:dyDescent="0.25">
      <c r="B172" s="97">
        <v>45496</v>
      </c>
      <c r="C172" s="98" t="str">
        <f t="shared" si="11"/>
        <v>Tuesday</v>
      </c>
      <c r="D172" s="99" t="str">
        <f t="shared" si="12"/>
        <v>B</v>
      </c>
      <c r="E172" s="99" t="str">
        <f t="shared" si="12"/>
        <v>B</v>
      </c>
      <c r="F172" s="99" t="str">
        <f t="shared" si="12"/>
        <v>B</v>
      </c>
      <c r="G172" s="99" t="str">
        <f t="shared" si="12"/>
        <v>B</v>
      </c>
      <c r="H172" s="99" t="str">
        <f t="shared" si="13"/>
        <v>B</v>
      </c>
      <c r="I172" s="99">
        <f t="shared" si="14"/>
        <v>1</v>
      </c>
      <c r="J172" s="109">
        <f>IF(H172="B",0,MATCH("B",H173:$H$3985,0))</f>
        <v>0</v>
      </c>
      <c r="K172" s="84"/>
      <c r="L172" s="97">
        <v>45581</v>
      </c>
      <c r="M172" s="99" t="s">
        <v>69</v>
      </c>
      <c r="O172" s="97">
        <v>45496</v>
      </c>
      <c r="P172" s="97" cm="1">
        <f t="array" ref="P172">INDEX($L$11:$L$2636,MATCH(B172+J172,$L$11:$L$2636,0)+30)</f>
        <v>45541</v>
      </c>
      <c r="Q172" s="97" cm="1">
        <f t="array" ref="Q172">INDEX($L$11:$L$2636,MATCH(B172+J172,$L$11:$L$2636,0)+12)</f>
        <v>45513</v>
      </c>
    </row>
    <row r="173" spans="2:17" ht="15" customHeight="1" x14ac:dyDescent="0.25">
      <c r="B173" s="97">
        <v>45497</v>
      </c>
      <c r="C173" s="98" t="str">
        <f t="shared" si="11"/>
        <v>Wednesday</v>
      </c>
      <c r="D173" s="99" t="str">
        <f t="shared" si="12"/>
        <v>B</v>
      </c>
      <c r="E173" s="99" t="str">
        <f t="shared" si="12"/>
        <v>B</v>
      </c>
      <c r="F173" s="99" t="str">
        <f t="shared" si="12"/>
        <v>B</v>
      </c>
      <c r="G173" s="99" t="str">
        <f t="shared" si="12"/>
        <v>B</v>
      </c>
      <c r="H173" s="99" t="str">
        <f t="shared" si="13"/>
        <v>B</v>
      </c>
      <c r="I173" s="99">
        <f t="shared" si="14"/>
        <v>1</v>
      </c>
      <c r="J173" s="109">
        <f>IF(H173="B",0,MATCH("B",H174:$H$3985,0))</f>
        <v>0</v>
      </c>
      <c r="K173" s="84"/>
      <c r="L173" s="97">
        <v>45582</v>
      </c>
      <c r="M173" s="99" t="s">
        <v>69</v>
      </c>
      <c r="O173" s="97">
        <v>45497</v>
      </c>
      <c r="P173" s="97" cm="1">
        <f t="array" ref="P173">INDEX($L$11:$L$2636,MATCH(B173+J173,$L$11:$L$2636,0)+30)</f>
        <v>45544</v>
      </c>
      <c r="Q173" s="97" cm="1">
        <f t="array" ref="Q173">INDEX($L$11:$L$2636,MATCH(B173+J173,$L$11:$L$2636,0)+12)</f>
        <v>45516</v>
      </c>
    </row>
    <row r="174" spans="2:17" ht="15" customHeight="1" x14ac:dyDescent="0.25">
      <c r="B174" s="97">
        <v>45498</v>
      </c>
      <c r="C174" s="98" t="str">
        <f t="shared" si="11"/>
        <v>Thursday</v>
      </c>
      <c r="D174" s="99" t="str">
        <f t="shared" si="12"/>
        <v>B</v>
      </c>
      <c r="E174" s="99" t="str">
        <f t="shared" si="12"/>
        <v>B</v>
      </c>
      <c r="F174" s="99" t="s">
        <v>71</v>
      </c>
      <c r="G174" s="99" t="str">
        <f t="shared" si="12"/>
        <v>B</v>
      </c>
      <c r="H174" s="99" t="str">
        <f t="shared" si="13"/>
        <v>P</v>
      </c>
      <c r="I174" s="99">
        <f t="shared" si="14"/>
        <v>0</v>
      </c>
      <c r="J174" s="109">
        <f>IF(H174="B",0,MATCH("B",H175:$H$3985,0))</f>
        <v>1</v>
      </c>
      <c r="K174" s="84"/>
      <c r="L174" s="97">
        <v>45583</v>
      </c>
      <c r="M174" s="99" t="s">
        <v>69</v>
      </c>
      <c r="O174" s="97">
        <v>45498</v>
      </c>
      <c r="P174" s="97" cm="1">
        <f t="array" ref="P174">INDEX($L$11:$L$2636,MATCH(B174+J174,$L$11:$L$2636,0)+30)</f>
        <v>45545</v>
      </c>
      <c r="Q174" s="97" cm="1">
        <f t="array" ref="Q174">INDEX($L$11:$L$2636,MATCH(B174+J174,$L$11:$L$2636,0)+12)</f>
        <v>45517</v>
      </c>
    </row>
    <row r="175" spans="2:17" ht="15" customHeight="1" x14ac:dyDescent="0.25">
      <c r="B175" s="97">
        <v>45499</v>
      </c>
      <c r="C175" s="98" t="str">
        <f t="shared" si="11"/>
        <v>Friday</v>
      </c>
      <c r="D175" s="99" t="str">
        <f t="shared" si="12"/>
        <v>B</v>
      </c>
      <c r="E175" s="99" t="str">
        <f t="shared" si="12"/>
        <v>B</v>
      </c>
      <c r="F175" s="99" t="str">
        <f t="shared" si="12"/>
        <v>B</v>
      </c>
      <c r="G175" s="99" t="str">
        <f t="shared" si="12"/>
        <v>B</v>
      </c>
      <c r="H175" s="99" t="str">
        <f t="shared" si="13"/>
        <v>B</v>
      </c>
      <c r="I175" s="99">
        <f t="shared" si="14"/>
        <v>1</v>
      </c>
      <c r="J175" s="109">
        <f>IF(H175="B",0,MATCH("B",H176:$H$3985,0))</f>
        <v>0</v>
      </c>
      <c r="K175" s="84"/>
      <c r="L175" s="97">
        <v>45586</v>
      </c>
      <c r="M175" s="99" t="s">
        <v>69</v>
      </c>
      <c r="O175" s="97">
        <v>45499</v>
      </c>
      <c r="P175" s="97" cm="1">
        <f t="array" ref="P175">INDEX($L$11:$L$2636,MATCH(B175+J175,$L$11:$L$2636,0)+30)</f>
        <v>45545</v>
      </c>
      <c r="Q175" s="97" cm="1">
        <f t="array" ref="Q175">INDEX($L$11:$L$2636,MATCH(B175+J175,$L$11:$L$2636,0)+12)</f>
        <v>45517</v>
      </c>
    </row>
    <row r="176" spans="2:17" ht="15" customHeight="1" x14ac:dyDescent="0.25">
      <c r="B176" s="97">
        <v>45500</v>
      </c>
      <c r="C176" s="98" t="str">
        <f t="shared" si="11"/>
        <v>Saturday</v>
      </c>
      <c r="D176" s="99" t="str">
        <f t="shared" si="12"/>
        <v>W</v>
      </c>
      <c r="E176" s="99" t="str">
        <f t="shared" si="12"/>
        <v>W</v>
      </c>
      <c r="F176" s="99" t="str">
        <f t="shared" si="12"/>
        <v>W</v>
      </c>
      <c r="G176" s="99" t="str">
        <f t="shared" si="12"/>
        <v>W</v>
      </c>
      <c r="H176" s="99" t="str">
        <f t="shared" si="13"/>
        <v>W</v>
      </c>
      <c r="I176" s="99">
        <f t="shared" si="14"/>
        <v>0</v>
      </c>
      <c r="J176" s="109">
        <f>IF(H176="B",0,MATCH("B",H177:$H$3985,0))</f>
        <v>2</v>
      </c>
      <c r="K176" s="84"/>
      <c r="L176" s="97">
        <v>45587</v>
      </c>
      <c r="M176" s="99" t="s">
        <v>69</v>
      </c>
      <c r="O176" s="97">
        <v>45500</v>
      </c>
      <c r="P176" s="97" cm="1">
        <f t="array" ref="P176">INDEX($L$11:$L$2636,MATCH(B176+J176,$L$11:$L$2636,0)+30)</f>
        <v>45547</v>
      </c>
      <c r="Q176" s="97" cm="1">
        <f t="array" ref="Q176">INDEX($L$11:$L$2636,MATCH(B176+J176,$L$11:$L$2636,0)+12)</f>
        <v>45518</v>
      </c>
    </row>
    <row r="177" spans="2:17" ht="15" customHeight="1" x14ac:dyDescent="0.25">
      <c r="B177" s="97">
        <v>45501</v>
      </c>
      <c r="C177" s="98" t="str">
        <f t="shared" si="11"/>
        <v>Sunday</v>
      </c>
      <c r="D177" s="99" t="str">
        <f t="shared" si="12"/>
        <v>W</v>
      </c>
      <c r="E177" s="99" t="str">
        <f t="shared" si="12"/>
        <v>W</v>
      </c>
      <c r="F177" s="99" t="str">
        <f t="shared" si="12"/>
        <v>W</v>
      </c>
      <c r="G177" s="99" t="str">
        <f t="shared" si="12"/>
        <v>W</v>
      </c>
      <c r="H177" s="99" t="str">
        <f t="shared" si="13"/>
        <v>W</v>
      </c>
      <c r="I177" s="99">
        <f t="shared" si="14"/>
        <v>0</v>
      </c>
      <c r="J177" s="109">
        <f>IF(H177="B",0,MATCH("B",H178:$H$3985,0))</f>
        <v>1</v>
      </c>
      <c r="K177" s="84"/>
      <c r="L177" s="97">
        <v>45588</v>
      </c>
      <c r="M177" s="99" t="s">
        <v>69</v>
      </c>
      <c r="O177" s="97">
        <v>45501</v>
      </c>
      <c r="P177" s="97" cm="1">
        <f t="array" ref="P177">INDEX($L$11:$L$2636,MATCH(B177+J177,$L$11:$L$2636,0)+30)</f>
        <v>45547</v>
      </c>
      <c r="Q177" s="97" cm="1">
        <f t="array" ref="Q177">INDEX($L$11:$L$2636,MATCH(B177+J177,$L$11:$L$2636,0)+12)</f>
        <v>45518</v>
      </c>
    </row>
    <row r="178" spans="2:17" ht="15" customHeight="1" x14ac:dyDescent="0.25">
      <c r="B178" s="97">
        <v>45502</v>
      </c>
      <c r="C178" s="98" t="str">
        <f t="shared" si="11"/>
        <v>Monday</v>
      </c>
      <c r="D178" s="99" t="str">
        <f t="shared" si="12"/>
        <v>B</v>
      </c>
      <c r="E178" s="99" t="str">
        <f t="shared" si="12"/>
        <v>B</v>
      </c>
      <c r="F178" s="99" t="str">
        <f t="shared" si="12"/>
        <v>B</v>
      </c>
      <c r="G178" s="99" t="str">
        <f t="shared" si="12"/>
        <v>B</v>
      </c>
      <c r="H178" s="99" t="str">
        <f t="shared" si="13"/>
        <v>B</v>
      </c>
      <c r="I178" s="99">
        <f t="shared" si="14"/>
        <v>1</v>
      </c>
      <c r="J178" s="109">
        <f>IF(H178="B",0,MATCH("B",H179:$H$3985,0))</f>
        <v>0</v>
      </c>
      <c r="K178" s="84"/>
      <c r="L178" s="97">
        <v>45589</v>
      </c>
      <c r="M178" s="99" t="s">
        <v>69</v>
      </c>
      <c r="O178" s="97">
        <v>45502</v>
      </c>
      <c r="P178" s="97" cm="1">
        <f t="array" ref="P178">INDEX($L$11:$L$2636,MATCH(B178+J178,$L$11:$L$2636,0)+30)</f>
        <v>45547</v>
      </c>
      <c r="Q178" s="97" cm="1">
        <f t="array" ref="Q178">INDEX($L$11:$L$2636,MATCH(B178+J178,$L$11:$L$2636,0)+12)</f>
        <v>45518</v>
      </c>
    </row>
    <row r="179" spans="2:17" ht="15" customHeight="1" x14ac:dyDescent="0.25">
      <c r="B179" s="97">
        <v>45503</v>
      </c>
      <c r="C179" s="98" t="str">
        <f t="shared" si="11"/>
        <v>Tuesday</v>
      </c>
      <c r="D179" s="99" t="str">
        <f t="shared" si="12"/>
        <v>B</v>
      </c>
      <c r="E179" s="99" t="str">
        <f t="shared" si="12"/>
        <v>B</v>
      </c>
      <c r="F179" s="99" t="str">
        <f t="shared" si="12"/>
        <v>B</v>
      </c>
      <c r="G179" s="99" t="str">
        <f t="shared" si="12"/>
        <v>B</v>
      </c>
      <c r="H179" s="99" t="str">
        <f t="shared" si="13"/>
        <v>B</v>
      </c>
      <c r="I179" s="99">
        <f t="shared" si="14"/>
        <v>1</v>
      </c>
      <c r="J179" s="109">
        <f>IF(H179="B",0,MATCH("B",H180:$H$3985,0))</f>
        <v>0</v>
      </c>
      <c r="K179" s="84"/>
      <c r="L179" s="97">
        <v>45590</v>
      </c>
      <c r="M179" s="99" t="s">
        <v>69</v>
      </c>
      <c r="O179" s="97">
        <v>45503</v>
      </c>
      <c r="P179" s="97" cm="1">
        <f t="array" ref="P179">INDEX($L$11:$L$2636,MATCH(B179+J179,$L$11:$L$2636,0)+30)</f>
        <v>45548</v>
      </c>
      <c r="Q179" s="97" cm="1">
        <f t="array" ref="Q179">INDEX($L$11:$L$2636,MATCH(B179+J179,$L$11:$L$2636,0)+12)</f>
        <v>45520</v>
      </c>
    </row>
    <row r="180" spans="2:17" ht="15" customHeight="1" x14ac:dyDescent="0.25">
      <c r="B180" s="97">
        <v>45504</v>
      </c>
      <c r="C180" s="98" t="str">
        <f t="shared" si="11"/>
        <v>Wednesday</v>
      </c>
      <c r="D180" s="99" t="str">
        <f t="shared" si="12"/>
        <v>B</v>
      </c>
      <c r="E180" s="99" t="str">
        <f t="shared" si="12"/>
        <v>B</v>
      </c>
      <c r="F180" s="99" t="str">
        <f t="shared" si="12"/>
        <v>B</v>
      </c>
      <c r="G180" s="99" t="str">
        <f t="shared" si="12"/>
        <v>B</v>
      </c>
      <c r="H180" s="99" t="str">
        <f t="shared" si="13"/>
        <v>B</v>
      </c>
      <c r="I180" s="99">
        <f t="shared" si="14"/>
        <v>1</v>
      </c>
      <c r="J180" s="109">
        <f>IF(H180="B",0,MATCH("B",H181:$H$3985,0))</f>
        <v>0</v>
      </c>
      <c r="K180" s="84"/>
      <c r="L180" s="97">
        <v>45593</v>
      </c>
      <c r="M180" s="99" t="s">
        <v>69</v>
      </c>
      <c r="O180" s="97">
        <v>45504</v>
      </c>
      <c r="P180" s="97" cm="1">
        <f t="array" ref="P180">INDEX($L$11:$L$2636,MATCH(B180+J180,$L$11:$L$2636,0)+30)</f>
        <v>45551</v>
      </c>
      <c r="Q180" s="97" cm="1">
        <f t="array" ref="Q180">INDEX($L$11:$L$2636,MATCH(B180+J180,$L$11:$L$2636,0)+12)</f>
        <v>45523</v>
      </c>
    </row>
    <row r="181" spans="2:17" ht="15" customHeight="1" x14ac:dyDescent="0.25">
      <c r="B181" s="97">
        <v>45505</v>
      </c>
      <c r="C181" s="98" t="str">
        <f t="shared" si="11"/>
        <v>Thursday</v>
      </c>
      <c r="D181" s="99" t="str">
        <f t="shared" si="12"/>
        <v>B</v>
      </c>
      <c r="E181" s="99" t="str">
        <f t="shared" si="12"/>
        <v>B</v>
      </c>
      <c r="F181" s="99" t="str">
        <f t="shared" si="12"/>
        <v>B</v>
      </c>
      <c r="G181" s="99" t="str">
        <f t="shared" si="12"/>
        <v>B</v>
      </c>
      <c r="H181" s="99" t="str">
        <f t="shared" si="13"/>
        <v>B</v>
      </c>
      <c r="I181" s="99">
        <f t="shared" si="14"/>
        <v>1</v>
      </c>
      <c r="J181" s="109">
        <f>IF(H181="B",0,MATCH("B",H182:$H$3985,0))</f>
        <v>0</v>
      </c>
      <c r="K181" s="84"/>
      <c r="L181" s="97">
        <v>45594</v>
      </c>
      <c r="M181" s="99" t="s">
        <v>69</v>
      </c>
      <c r="O181" s="97">
        <v>45505</v>
      </c>
      <c r="P181" s="97" cm="1">
        <f t="array" ref="P181">INDEX($L$11:$L$2636,MATCH(B181+J181,$L$11:$L$2636,0)+30)</f>
        <v>45552</v>
      </c>
      <c r="Q181" s="97" cm="1">
        <f t="array" ref="Q181">INDEX($L$11:$L$2636,MATCH(B181+J181,$L$11:$L$2636,0)+12)</f>
        <v>45524</v>
      </c>
    </row>
    <row r="182" spans="2:17" ht="15" customHeight="1" x14ac:dyDescent="0.25">
      <c r="B182" s="97">
        <v>45506</v>
      </c>
      <c r="C182" s="98" t="str">
        <f t="shared" si="11"/>
        <v>Friday</v>
      </c>
      <c r="D182" s="99" t="str">
        <f t="shared" si="12"/>
        <v>B</v>
      </c>
      <c r="E182" s="99" t="str">
        <f t="shared" si="12"/>
        <v>B</v>
      </c>
      <c r="F182" s="99" t="str">
        <f t="shared" si="12"/>
        <v>B</v>
      </c>
      <c r="G182" s="99" t="str">
        <f t="shared" si="12"/>
        <v>B</v>
      </c>
      <c r="H182" s="99" t="str">
        <f t="shared" si="13"/>
        <v>B</v>
      </c>
      <c r="I182" s="99">
        <f t="shared" si="14"/>
        <v>1</v>
      </c>
      <c r="J182" s="109">
        <f>IF(H182="B",0,MATCH("B",H183:$H$3985,0))</f>
        <v>0</v>
      </c>
      <c r="K182" s="84"/>
      <c r="L182" s="97">
        <v>45595</v>
      </c>
      <c r="M182" s="99" t="s">
        <v>69</v>
      </c>
      <c r="O182" s="97">
        <v>45506</v>
      </c>
      <c r="P182" s="97" cm="1">
        <f t="array" ref="P182">INDEX($L$11:$L$2636,MATCH(B182+J182,$L$11:$L$2636,0)+30)</f>
        <v>45553</v>
      </c>
      <c r="Q182" s="97" cm="1">
        <f t="array" ref="Q182">INDEX($L$11:$L$2636,MATCH(B182+J182,$L$11:$L$2636,0)+12)</f>
        <v>45525</v>
      </c>
    </row>
    <row r="183" spans="2:17" ht="15" customHeight="1" x14ac:dyDescent="0.25">
      <c r="B183" s="97">
        <v>45507</v>
      </c>
      <c r="C183" s="98" t="str">
        <f t="shared" si="11"/>
        <v>Saturday</v>
      </c>
      <c r="D183" s="99" t="str">
        <f t="shared" si="12"/>
        <v>W</v>
      </c>
      <c r="E183" s="99" t="str">
        <f t="shared" si="12"/>
        <v>W</v>
      </c>
      <c r="F183" s="99" t="str">
        <f t="shared" si="12"/>
        <v>W</v>
      </c>
      <c r="G183" s="99" t="str">
        <f t="shared" si="12"/>
        <v>W</v>
      </c>
      <c r="H183" s="99" t="str">
        <f t="shared" si="13"/>
        <v>W</v>
      </c>
      <c r="I183" s="99">
        <f t="shared" si="14"/>
        <v>0</v>
      </c>
      <c r="J183" s="109">
        <f>IF(H183="B",0,MATCH("B",H184:$H$3985,0))</f>
        <v>2</v>
      </c>
      <c r="K183" s="84"/>
      <c r="L183" s="97">
        <v>45596</v>
      </c>
      <c r="M183" s="99" t="s">
        <v>69</v>
      </c>
      <c r="O183" s="97">
        <v>45507</v>
      </c>
      <c r="P183" s="97" cm="1">
        <f t="array" ref="P183">INDEX($L$11:$L$2636,MATCH(B183+J183,$L$11:$L$2636,0)+30)</f>
        <v>45554</v>
      </c>
      <c r="Q183" s="97" cm="1">
        <f t="array" ref="Q183">INDEX($L$11:$L$2636,MATCH(B183+J183,$L$11:$L$2636,0)+12)</f>
        <v>45526</v>
      </c>
    </row>
    <row r="184" spans="2:17" ht="15" customHeight="1" x14ac:dyDescent="0.25">
      <c r="B184" s="97">
        <v>45508</v>
      </c>
      <c r="C184" s="98" t="str">
        <f t="shared" si="11"/>
        <v>Sunday</v>
      </c>
      <c r="D184" s="99" t="str">
        <f t="shared" si="12"/>
        <v>W</v>
      </c>
      <c r="E184" s="99" t="str">
        <f t="shared" si="12"/>
        <v>W</v>
      </c>
      <c r="F184" s="99" t="str">
        <f t="shared" si="12"/>
        <v>W</v>
      </c>
      <c r="G184" s="99" t="str">
        <f t="shared" si="12"/>
        <v>W</v>
      </c>
      <c r="H184" s="99" t="str">
        <f t="shared" si="13"/>
        <v>W</v>
      </c>
      <c r="I184" s="99">
        <f t="shared" si="14"/>
        <v>0</v>
      </c>
      <c r="J184" s="109">
        <f>IF(H184="B",0,MATCH("B",H185:$H$3985,0))</f>
        <v>1</v>
      </c>
      <c r="K184" s="84"/>
      <c r="L184" s="97">
        <v>45600</v>
      </c>
      <c r="M184" s="99" t="s">
        <v>69</v>
      </c>
      <c r="O184" s="97">
        <v>45508</v>
      </c>
      <c r="P184" s="97" cm="1">
        <f t="array" ref="P184">INDEX($L$11:$L$2636,MATCH(B184+J184,$L$11:$L$2636,0)+30)</f>
        <v>45554</v>
      </c>
      <c r="Q184" s="97" cm="1">
        <f t="array" ref="Q184">INDEX($L$11:$L$2636,MATCH(B184+J184,$L$11:$L$2636,0)+12)</f>
        <v>45526</v>
      </c>
    </row>
    <row r="185" spans="2:17" ht="15" customHeight="1" x14ac:dyDescent="0.25">
      <c r="B185" s="97">
        <v>45509</v>
      </c>
      <c r="C185" s="98" t="str">
        <f t="shared" si="11"/>
        <v>Monday</v>
      </c>
      <c r="D185" s="99" t="str">
        <f t="shared" si="12"/>
        <v>B</v>
      </c>
      <c r="E185" s="99" t="str">
        <f t="shared" si="12"/>
        <v>B</v>
      </c>
      <c r="F185" s="99" t="str">
        <f t="shared" si="12"/>
        <v>B</v>
      </c>
      <c r="G185" s="99" t="str">
        <f t="shared" si="12"/>
        <v>B</v>
      </c>
      <c r="H185" s="99" t="str">
        <f t="shared" si="13"/>
        <v>B</v>
      </c>
      <c r="I185" s="99">
        <f t="shared" si="14"/>
        <v>1</v>
      </c>
      <c r="J185" s="109">
        <f>IF(H185="B",0,MATCH("B",H186:$H$3985,0))</f>
        <v>0</v>
      </c>
      <c r="K185" s="84"/>
      <c r="L185" s="97">
        <v>45601</v>
      </c>
      <c r="M185" s="99" t="s">
        <v>69</v>
      </c>
      <c r="O185" s="97">
        <v>45509</v>
      </c>
      <c r="P185" s="97" cm="1">
        <f t="array" ref="P185">INDEX($L$11:$L$2636,MATCH(B185+J185,$L$11:$L$2636,0)+30)</f>
        <v>45554</v>
      </c>
      <c r="Q185" s="97" cm="1">
        <f t="array" ref="Q185">INDEX($L$11:$L$2636,MATCH(B185+J185,$L$11:$L$2636,0)+12)</f>
        <v>45526</v>
      </c>
    </row>
    <row r="186" spans="2:17" ht="15" customHeight="1" x14ac:dyDescent="0.25">
      <c r="B186" s="97">
        <v>45510</v>
      </c>
      <c r="C186" s="98" t="str">
        <f t="shared" si="11"/>
        <v>Tuesday</v>
      </c>
      <c r="D186" s="99" t="str">
        <f t="shared" si="12"/>
        <v>B</v>
      </c>
      <c r="E186" s="99" t="str">
        <f t="shared" si="12"/>
        <v>B</v>
      </c>
      <c r="F186" s="99" t="str">
        <f t="shared" si="12"/>
        <v>B</v>
      </c>
      <c r="G186" s="99" t="str">
        <f t="shared" si="12"/>
        <v>B</v>
      </c>
      <c r="H186" s="99" t="str">
        <f t="shared" si="13"/>
        <v>B</v>
      </c>
      <c r="I186" s="99">
        <f t="shared" si="14"/>
        <v>1</v>
      </c>
      <c r="J186" s="109">
        <f>IF(H186="B",0,MATCH("B",H187:$H$3985,0))</f>
        <v>0</v>
      </c>
      <c r="K186" s="84"/>
      <c r="L186" s="97">
        <v>45602</v>
      </c>
      <c r="M186" s="99" t="s">
        <v>69</v>
      </c>
      <c r="O186" s="97">
        <v>45510</v>
      </c>
      <c r="P186" s="97" cm="1">
        <f t="array" ref="P186">INDEX($L$11:$L$2636,MATCH(B186+J186,$L$11:$L$2636,0)+30)</f>
        <v>45555</v>
      </c>
      <c r="Q186" s="97" cm="1">
        <f t="array" ref="Q186">INDEX($L$11:$L$2636,MATCH(B186+J186,$L$11:$L$2636,0)+12)</f>
        <v>45527</v>
      </c>
    </row>
    <row r="187" spans="2:17" ht="15" customHeight="1" x14ac:dyDescent="0.25">
      <c r="B187" s="97">
        <v>45511</v>
      </c>
      <c r="C187" s="98" t="str">
        <f t="shared" si="11"/>
        <v>Wednesday</v>
      </c>
      <c r="D187" s="99" t="str">
        <f t="shared" si="12"/>
        <v>B</v>
      </c>
      <c r="E187" s="99" t="str">
        <f t="shared" si="12"/>
        <v>B</v>
      </c>
      <c r="F187" s="99" t="str">
        <f t="shared" si="12"/>
        <v>B</v>
      </c>
      <c r="G187" s="99" t="str">
        <f t="shared" si="12"/>
        <v>B</v>
      </c>
      <c r="H187" s="99" t="str">
        <f t="shared" si="13"/>
        <v>B</v>
      </c>
      <c r="I187" s="99">
        <f t="shared" si="14"/>
        <v>1</v>
      </c>
      <c r="J187" s="109">
        <f>IF(H187="B",0,MATCH("B",H188:$H$3985,0))</f>
        <v>0</v>
      </c>
      <c r="K187" s="84"/>
      <c r="L187" s="97">
        <v>45603</v>
      </c>
      <c r="M187" s="99" t="s">
        <v>69</v>
      </c>
      <c r="O187" s="97">
        <v>45511</v>
      </c>
      <c r="P187" s="97" cm="1">
        <f t="array" ref="P187">INDEX($L$11:$L$2636,MATCH(B187+J187,$L$11:$L$2636,0)+30)</f>
        <v>45558</v>
      </c>
      <c r="Q187" s="97" cm="1">
        <f t="array" ref="Q187">INDEX($L$11:$L$2636,MATCH(B187+J187,$L$11:$L$2636,0)+12)</f>
        <v>45531</v>
      </c>
    </row>
    <row r="188" spans="2:17" ht="15" customHeight="1" x14ac:dyDescent="0.25">
      <c r="B188" s="97">
        <v>45512</v>
      </c>
      <c r="C188" s="98" t="str">
        <f t="shared" si="11"/>
        <v>Thursday</v>
      </c>
      <c r="D188" s="99" t="str">
        <f t="shared" si="12"/>
        <v>B</v>
      </c>
      <c r="E188" s="99" t="str">
        <f t="shared" si="12"/>
        <v>B</v>
      </c>
      <c r="F188" s="99" t="str">
        <f t="shared" si="12"/>
        <v>B</v>
      </c>
      <c r="G188" s="99" t="str">
        <f t="shared" si="12"/>
        <v>B</v>
      </c>
      <c r="H188" s="99" t="str">
        <f t="shared" si="13"/>
        <v>B</v>
      </c>
      <c r="I188" s="99">
        <f t="shared" si="14"/>
        <v>1</v>
      </c>
      <c r="J188" s="109">
        <f>IF(H188="B",0,MATCH("B",H189:$H$3985,0))</f>
        <v>0</v>
      </c>
      <c r="K188" s="84"/>
      <c r="L188" s="97">
        <v>45604</v>
      </c>
      <c r="M188" s="99" t="s">
        <v>69</v>
      </c>
      <c r="O188" s="97">
        <v>45512</v>
      </c>
      <c r="P188" s="97" cm="1">
        <f t="array" ref="P188">INDEX($L$11:$L$2636,MATCH(B188+J188,$L$11:$L$2636,0)+30)</f>
        <v>45560</v>
      </c>
      <c r="Q188" s="97" cm="1">
        <f t="array" ref="Q188">INDEX($L$11:$L$2636,MATCH(B188+J188,$L$11:$L$2636,0)+12)</f>
        <v>45532</v>
      </c>
    </row>
    <row r="189" spans="2:17" ht="15" customHeight="1" x14ac:dyDescent="0.25">
      <c r="B189" s="97">
        <v>45513</v>
      </c>
      <c r="C189" s="98" t="str">
        <f t="shared" si="11"/>
        <v>Friday</v>
      </c>
      <c r="D189" s="99" t="str">
        <f t="shared" si="12"/>
        <v>B</v>
      </c>
      <c r="E189" s="99" t="str">
        <f t="shared" si="12"/>
        <v>B</v>
      </c>
      <c r="F189" s="99" t="str">
        <f t="shared" si="12"/>
        <v>B</v>
      </c>
      <c r="G189" s="99" t="str">
        <f t="shared" si="12"/>
        <v>B</v>
      </c>
      <c r="H189" s="99" t="str">
        <f t="shared" si="13"/>
        <v>B</v>
      </c>
      <c r="I189" s="99">
        <f t="shared" si="14"/>
        <v>1</v>
      </c>
      <c r="J189" s="109">
        <f>IF(H189="B",0,MATCH("B",H190:$H$3985,0))</f>
        <v>0</v>
      </c>
      <c r="K189" s="84"/>
      <c r="L189" s="97">
        <v>45607</v>
      </c>
      <c r="M189" s="99" t="s">
        <v>69</v>
      </c>
      <c r="O189" s="97">
        <v>45513</v>
      </c>
      <c r="P189" s="97" cm="1">
        <f t="array" ref="P189">INDEX($L$11:$L$2636,MATCH(B189+J189,$L$11:$L$2636,0)+30)</f>
        <v>45561</v>
      </c>
      <c r="Q189" s="97" cm="1">
        <f t="array" ref="Q189">INDEX($L$11:$L$2636,MATCH(B189+J189,$L$11:$L$2636,0)+12)</f>
        <v>45533</v>
      </c>
    </row>
    <row r="190" spans="2:17" ht="15" customHeight="1" x14ac:dyDescent="0.25">
      <c r="B190" s="97">
        <v>45514</v>
      </c>
      <c r="C190" s="98" t="str">
        <f t="shared" si="11"/>
        <v>Saturday</v>
      </c>
      <c r="D190" s="99" t="str">
        <f t="shared" si="12"/>
        <v>W</v>
      </c>
      <c r="E190" s="99" t="str">
        <f t="shared" si="12"/>
        <v>W</v>
      </c>
      <c r="F190" s="99" t="str">
        <f t="shared" si="12"/>
        <v>W</v>
      </c>
      <c r="G190" s="99" t="str">
        <f t="shared" si="12"/>
        <v>W</v>
      </c>
      <c r="H190" s="99" t="str">
        <f t="shared" si="13"/>
        <v>W</v>
      </c>
      <c r="I190" s="99">
        <f t="shared" si="14"/>
        <v>0</v>
      </c>
      <c r="J190" s="109">
        <f>IF(H190="B",0,MATCH("B",H191:$H$3985,0))</f>
        <v>2</v>
      </c>
      <c r="K190" s="84"/>
      <c r="L190" s="97">
        <v>45608</v>
      </c>
      <c r="M190" s="99" t="s">
        <v>69</v>
      </c>
      <c r="O190" s="97">
        <v>45514</v>
      </c>
      <c r="P190" s="97" cm="1">
        <f t="array" ref="P190">INDEX($L$11:$L$2636,MATCH(B190+J190,$L$11:$L$2636,0)+30)</f>
        <v>45562</v>
      </c>
      <c r="Q190" s="97" cm="1">
        <f t="array" ref="Q190">INDEX($L$11:$L$2636,MATCH(B190+J190,$L$11:$L$2636,0)+12)</f>
        <v>45534</v>
      </c>
    </row>
    <row r="191" spans="2:17" ht="15" customHeight="1" x14ac:dyDescent="0.25">
      <c r="B191" s="97">
        <v>45515</v>
      </c>
      <c r="C191" s="98" t="str">
        <f t="shared" si="11"/>
        <v>Sunday</v>
      </c>
      <c r="D191" s="99" t="str">
        <f t="shared" si="12"/>
        <v>W</v>
      </c>
      <c r="E191" s="99" t="str">
        <f t="shared" si="12"/>
        <v>W</v>
      </c>
      <c r="F191" s="99" t="str">
        <f t="shared" si="12"/>
        <v>W</v>
      </c>
      <c r="G191" s="99" t="str">
        <f t="shared" si="12"/>
        <v>W</v>
      </c>
      <c r="H191" s="99" t="str">
        <f t="shared" si="13"/>
        <v>W</v>
      </c>
      <c r="I191" s="99">
        <f t="shared" si="14"/>
        <v>0</v>
      </c>
      <c r="J191" s="109">
        <f>IF(H191="B",0,MATCH("B",H192:$H$3985,0))</f>
        <v>1</v>
      </c>
      <c r="K191" s="84"/>
      <c r="L191" s="97">
        <v>45609</v>
      </c>
      <c r="M191" s="99" t="s">
        <v>69</v>
      </c>
      <c r="O191" s="97">
        <v>45515</v>
      </c>
      <c r="P191" s="97" cm="1">
        <f t="array" ref="P191">INDEX($L$11:$L$2636,MATCH(B191+J191,$L$11:$L$2636,0)+30)</f>
        <v>45562</v>
      </c>
      <c r="Q191" s="97" cm="1">
        <f t="array" ref="Q191">INDEX($L$11:$L$2636,MATCH(B191+J191,$L$11:$L$2636,0)+12)</f>
        <v>45534</v>
      </c>
    </row>
    <row r="192" spans="2:17" ht="15" customHeight="1" x14ac:dyDescent="0.25">
      <c r="B192" s="97">
        <v>45516</v>
      </c>
      <c r="C192" s="98" t="str">
        <f t="shared" si="11"/>
        <v>Monday</v>
      </c>
      <c r="D192" s="99" t="str">
        <f t="shared" si="12"/>
        <v>B</v>
      </c>
      <c r="E192" s="99" t="str">
        <f t="shared" si="12"/>
        <v>B</v>
      </c>
      <c r="F192" s="99" t="str">
        <f t="shared" si="12"/>
        <v>B</v>
      </c>
      <c r="G192" s="99" t="str">
        <f t="shared" si="12"/>
        <v>B</v>
      </c>
      <c r="H192" s="99" t="str">
        <f t="shared" si="13"/>
        <v>B</v>
      </c>
      <c r="I192" s="99">
        <f t="shared" si="14"/>
        <v>1</v>
      </c>
      <c r="J192" s="109">
        <f>IF(H192="B",0,MATCH("B",H193:$H$3985,0))</f>
        <v>0</v>
      </c>
      <c r="K192" s="84"/>
      <c r="L192" s="97">
        <v>45610</v>
      </c>
      <c r="M192" s="99" t="s">
        <v>69</v>
      </c>
      <c r="O192" s="97">
        <v>45516</v>
      </c>
      <c r="P192" s="97" cm="1">
        <f t="array" ref="P192">INDEX($L$11:$L$2636,MATCH(B192+J192,$L$11:$L$2636,0)+30)</f>
        <v>45562</v>
      </c>
      <c r="Q192" s="97" cm="1">
        <f t="array" ref="Q192">INDEX($L$11:$L$2636,MATCH(B192+J192,$L$11:$L$2636,0)+12)</f>
        <v>45534</v>
      </c>
    </row>
    <row r="193" spans="2:17" ht="15" customHeight="1" x14ac:dyDescent="0.25">
      <c r="B193" s="97">
        <v>45517</v>
      </c>
      <c r="C193" s="98" t="str">
        <f t="shared" si="11"/>
        <v>Tuesday</v>
      </c>
      <c r="D193" s="99" t="str">
        <f t="shared" si="12"/>
        <v>B</v>
      </c>
      <c r="E193" s="99" t="str">
        <f t="shared" si="12"/>
        <v>B</v>
      </c>
      <c r="F193" s="99" t="str">
        <f t="shared" si="12"/>
        <v>B</v>
      </c>
      <c r="G193" s="99" t="str">
        <f t="shared" si="12"/>
        <v>B</v>
      </c>
      <c r="H193" s="99" t="str">
        <f t="shared" si="13"/>
        <v>B</v>
      </c>
      <c r="I193" s="99">
        <f t="shared" si="14"/>
        <v>1</v>
      </c>
      <c r="J193" s="109">
        <f>IF(H193="B",0,MATCH("B",H194:$H$3985,0))</f>
        <v>0</v>
      </c>
      <c r="K193" s="84"/>
      <c r="L193" s="97">
        <v>45611</v>
      </c>
      <c r="M193" s="99" t="s">
        <v>69</v>
      </c>
      <c r="O193" s="97">
        <v>45517</v>
      </c>
      <c r="P193" s="97" cm="1">
        <f t="array" ref="P193">INDEX($L$11:$L$2636,MATCH(B193+J193,$L$11:$L$2636,0)+30)</f>
        <v>45565</v>
      </c>
      <c r="Q193" s="97" cm="1">
        <f t="array" ref="Q193">INDEX($L$11:$L$2636,MATCH(B193+J193,$L$11:$L$2636,0)+12)</f>
        <v>45537</v>
      </c>
    </row>
    <row r="194" spans="2:17" ht="15" customHeight="1" x14ac:dyDescent="0.25">
      <c r="B194" s="97">
        <v>45518</v>
      </c>
      <c r="C194" s="98" t="str">
        <f t="shared" si="11"/>
        <v>Wednesday</v>
      </c>
      <c r="D194" s="99" t="str">
        <f t="shared" si="12"/>
        <v>B</v>
      </c>
      <c r="E194" s="99" t="str">
        <f t="shared" si="12"/>
        <v>B</v>
      </c>
      <c r="F194" s="99" t="str">
        <f t="shared" si="12"/>
        <v>B</v>
      </c>
      <c r="G194" s="99" t="str">
        <f t="shared" si="12"/>
        <v>B</v>
      </c>
      <c r="H194" s="99" t="str">
        <f t="shared" si="13"/>
        <v>B</v>
      </c>
      <c r="I194" s="99">
        <f t="shared" si="14"/>
        <v>1</v>
      </c>
      <c r="J194" s="109">
        <f>IF(H194="B",0,MATCH("B",H195:$H$3985,0))</f>
        <v>0</v>
      </c>
      <c r="K194" s="84"/>
      <c r="L194" s="97">
        <v>45614</v>
      </c>
      <c r="M194" s="99" t="s">
        <v>69</v>
      </c>
      <c r="O194" s="97">
        <v>45518</v>
      </c>
      <c r="P194" s="97" cm="1">
        <f t="array" ref="P194">INDEX($L$11:$L$2636,MATCH(B194+J194,$L$11:$L$2636,0)+30)</f>
        <v>45566</v>
      </c>
      <c r="Q194" s="97" cm="1">
        <f t="array" ref="Q194">INDEX($L$11:$L$2636,MATCH(B194+J194,$L$11:$L$2636,0)+12)</f>
        <v>45538</v>
      </c>
    </row>
    <row r="195" spans="2:17" ht="15" customHeight="1" x14ac:dyDescent="0.25">
      <c r="B195" s="97">
        <v>45519</v>
      </c>
      <c r="C195" s="98" t="str">
        <f t="shared" si="11"/>
        <v>Thursday</v>
      </c>
      <c r="D195" s="99" t="str">
        <f t="shared" si="12"/>
        <v>B</v>
      </c>
      <c r="E195" s="99" t="s">
        <v>71</v>
      </c>
      <c r="F195" s="99" t="s">
        <v>71</v>
      </c>
      <c r="G195" s="99" t="str">
        <f t="shared" si="12"/>
        <v>B</v>
      </c>
      <c r="H195" s="99" t="str">
        <f t="shared" si="13"/>
        <v>P</v>
      </c>
      <c r="I195" s="99">
        <f t="shared" si="14"/>
        <v>0</v>
      </c>
      <c r="J195" s="109">
        <f>IF(H195="B",0,MATCH("B",H196:$H$3985,0))</f>
        <v>1</v>
      </c>
      <c r="K195" s="84"/>
      <c r="L195" s="97">
        <v>45615</v>
      </c>
      <c r="M195" s="99" t="s">
        <v>69</v>
      </c>
      <c r="O195" s="97">
        <v>45519</v>
      </c>
      <c r="P195" s="97" cm="1">
        <f t="array" ref="P195">INDEX($L$11:$L$2636,MATCH(B195+J195,$L$11:$L$2636,0)+30)</f>
        <v>45567</v>
      </c>
      <c r="Q195" s="97" cm="1">
        <f t="array" ref="Q195">INDEX($L$11:$L$2636,MATCH(B195+J195,$L$11:$L$2636,0)+12)</f>
        <v>45539</v>
      </c>
    </row>
    <row r="196" spans="2:17" ht="15" customHeight="1" x14ac:dyDescent="0.25">
      <c r="B196" s="97">
        <v>45520</v>
      </c>
      <c r="C196" s="98" t="str">
        <f t="shared" si="11"/>
        <v>Friday</v>
      </c>
      <c r="D196" s="99" t="str">
        <f t="shared" si="12"/>
        <v>B</v>
      </c>
      <c r="E196" s="99" t="str">
        <f t="shared" si="12"/>
        <v>B</v>
      </c>
      <c r="F196" s="99" t="str">
        <f t="shared" si="12"/>
        <v>B</v>
      </c>
      <c r="G196" s="99" t="str">
        <f t="shared" si="12"/>
        <v>B</v>
      </c>
      <c r="H196" s="99" t="str">
        <f t="shared" si="13"/>
        <v>B</v>
      </c>
      <c r="I196" s="99">
        <f t="shared" si="14"/>
        <v>1</v>
      </c>
      <c r="J196" s="109">
        <f>IF(H196="B",0,MATCH("B",H197:$H$3985,0))</f>
        <v>0</v>
      </c>
      <c r="K196" s="84"/>
      <c r="L196" s="97">
        <v>45616</v>
      </c>
      <c r="M196" s="99" t="s">
        <v>69</v>
      </c>
      <c r="O196" s="97">
        <v>45520</v>
      </c>
      <c r="P196" s="97" cm="1">
        <f t="array" ref="P196">INDEX($L$11:$L$2636,MATCH(B196+J196,$L$11:$L$2636,0)+30)</f>
        <v>45567</v>
      </c>
      <c r="Q196" s="97" cm="1">
        <f t="array" ref="Q196">INDEX($L$11:$L$2636,MATCH(B196+J196,$L$11:$L$2636,0)+12)</f>
        <v>45539</v>
      </c>
    </row>
    <row r="197" spans="2:17" ht="15" customHeight="1" x14ac:dyDescent="0.25">
      <c r="B197" s="97">
        <v>45521</v>
      </c>
      <c r="C197" s="98" t="str">
        <f t="shared" si="11"/>
        <v>Saturday</v>
      </c>
      <c r="D197" s="99" t="str">
        <f t="shared" si="12"/>
        <v>W</v>
      </c>
      <c r="E197" s="99" t="str">
        <f t="shared" si="12"/>
        <v>W</v>
      </c>
      <c r="F197" s="99" t="str">
        <f t="shared" si="12"/>
        <v>W</v>
      </c>
      <c r="G197" s="99" t="str">
        <f t="shared" si="12"/>
        <v>W</v>
      </c>
      <c r="H197" s="99" t="str">
        <f t="shared" si="13"/>
        <v>W</v>
      </c>
      <c r="I197" s="99">
        <f t="shared" si="14"/>
        <v>0</v>
      </c>
      <c r="J197" s="109">
        <f>IF(H197="B",0,MATCH("B",H198:$H$3985,0))</f>
        <v>2</v>
      </c>
      <c r="K197" s="84"/>
      <c r="L197" s="97">
        <v>45617</v>
      </c>
      <c r="M197" s="99" t="s">
        <v>69</v>
      </c>
      <c r="O197" s="97">
        <v>45521</v>
      </c>
      <c r="P197" s="97" cm="1">
        <f t="array" ref="P197">INDEX($L$11:$L$2636,MATCH(B197+J197,$L$11:$L$2636,0)+30)</f>
        <v>45568</v>
      </c>
      <c r="Q197" s="97" cm="1">
        <f t="array" ref="Q197">INDEX($L$11:$L$2636,MATCH(B197+J197,$L$11:$L$2636,0)+12)</f>
        <v>45540</v>
      </c>
    </row>
    <row r="198" spans="2:17" ht="15" customHeight="1" x14ac:dyDescent="0.25">
      <c r="B198" s="97">
        <v>45522</v>
      </c>
      <c r="C198" s="98" t="str">
        <f t="shared" si="11"/>
        <v>Sunday</v>
      </c>
      <c r="D198" s="99" t="str">
        <f t="shared" si="12"/>
        <v>W</v>
      </c>
      <c r="E198" s="99" t="str">
        <f t="shared" si="12"/>
        <v>W</v>
      </c>
      <c r="F198" s="99" t="str">
        <f t="shared" si="12"/>
        <v>W</v>
      </c>
      <c r="G198" s="99" t="str">
        <f t="shared" si="12"/>
        <v>W</v>
      </c>
      <c r="H198" s="99" t="str">
        <f t="shared" si="13"/>
        <v>W</v>
      </c>
      <c r="I198" s="99">
        <f t="shared" si="14"/>
        <v>0</v>
      </c>
      <c r="J198" s="109">
        <f>IF(H198="B",0,MATCH("B",H199:$H$3985,0))</f>
        <v>1</v>
      </c>
      <c r="K198" s="84"/>
      <c r="L198" s="97">
        <v>45618</v>
      </c>
      <c r="M198" s="99" t="s">
        <v>69</v>
      </c>
      <c r="O198" s="97">
        <v>45522</v>
      </c>
      <c r="P198" s="97" cm="1">
        <f t="array" ref="P198">INDEX($L$11:$L$2636,MATCH(B198+J198,$L$11:$L$2636,0)+30)</f>
        <v>45568</v>
      </c>
      <c r="Q198" s="97" cm="1">
        <f t="array" ref="Q198">INDEX($L$11:$L$2636,MATCH(B198+J198,$L$11:$L$2636,0)+12)</f>
        <v>45540</v>
      </c>
    </row>
    <row r="199" spans="2:17" ht="15" customHeight="1" x14ac:dyDescent="0.25">
      <c r="B199" s="97">
        <v>45523</v>
      </c>
      <c r="C199" s="98" t="str">
        <f t="shared" si="11"/>
        <v>Monday</v>
      </c>
      <c r="D199" s="99" t="str">
        <f t="shared" si="12"/>
        <v>B</v>
      </c>
      <c r="E199" s="99" t="str">
        <f t="shared" si="12"/>
        <v>B</v>
      </c>
      <c r="F199" s="99" t="str">
        <f t="shared" si="12"/>
        <v>B</v>
      </c>
      <c r="G199" s="99" t="str">
        <f t="shared" si="12"/>
        <v>B</v>
      </c>
      <c r="H199" s="99" t="str">
        <f t="shared" si="13"/>
        <v>B</v>
      </c>
      <c r="I199" s="99">
        <f t="shared" si="14"/>
        <v>1</v>
      </c>
      <c r="J199" s="109">
        <f>IF(H199="B",0,MATCH("B",H200:$H$3985,0))</f>
        <v>0</v>
      </c>
      <c r="K199" s="84"/>
      <c r="L199" s="97">
        <v>45621</v>
      </c>
      <c r="M199" s="99" t="s">
        <v>69</v>
      </c>
      <c r="O199" s="97">
        <v>45523</v>
      </c>
      <c r="P199" s="97" cm="1">
        <f t="array" ref="P199">INDEX($L$11:$L$2636,MATCH(B199+J199,$L$11:$L$2636,0)+30)</f>
        <v>45568</v>
      </c>
      <c r="Q199" s="97" cm="1">
        <f t="array" ref="Q199">INDEX($L$11:$L$2636,MATCH(B199+J199,$L$11:$L$2636,0)+12)</f>
        <v>45540</v>
      </c>
    </row>
    <row r="200" spans="2:17" ht="15" customHeight="1" x14ac:dyDescent="0.25">
      <c r="B200" s="97">
        <v>45524</v>
      </c>
      <c r="C200" s="98" t="str">
        <f t="shared" si="11"/>
        <v>Tuesday</v>
      </c>
      <c r="D200" s="99" t="str">
        <f t="shared" si="12"/>
        <v>B</v>
      </c>
      <c r="E200" s="99" t="str">
        <f t="shared" si="12"/>
        <v>B</v>
      </c>
      <c r="F200" s="99" t="str">
        <f t="shared" si="12"/>
        <v>B</v>
      </c>
      <c r="G200" s="99" t="str">
        <f t="shared" si="12"/>
        <v>B</v>
      </c>
      <c r="H200" s="99" t="str">
        <f t="shared" si="13"/>
        <v>B</v>
      </c>
      <c r="I200" s="99">
        <f t="shared" si="14"/>
        <v>1</v>
      </c>
      <c r="J200" s="109">
        <f>IF(H200="B",0,MATCH("B",H201:$H$3985,0))</f>
        <v>0</v>
      </c>
      <c r="K200" s="84"/>
      <c r="L200" s="97">
        <v>45622</v>
      </c>
      <c r="M200" s="99" t="s">
        <v>69</v>
      </c>
      <c r="O200" s="97">
        <v>45524</v>
      </c>
      <c r="P200" s="97" cm="1">
        <f t="array" ref="P200">INDEX($L$11:$L$2636,MATCH(B200+J200,$L$11:$L$2636,0)+30)</f>
        <v>45569</v>
      </c>
      <c r="Q200" s="97" cm="1">
        <f t="array" ref="Q200">INDEX($L$11:$L$2636,MATCH(B200+J200,$L$11:$L$2636,0)+12)</f>
        <v>45541</v>
      </c>
    </row>
    <row r="201" spans="2:17" ht="15" customHeight="1" x14ac:dyDescent="0.25">
      <c r="B201" s="97">
        <v>45525</v>
      </c>
      <c r="C201" s="98" t="str">
        <f t="shared" si="11"/>
        <v>Wednesday</v>
      </c>
      <c r="D201" s="99" t="str">
        <f t="shared" si="12"/>
        <v>B</v>
      </c>
      <c r="E201" s="99" t="str">
        <f t="shared" si="12"/>
        <v>B</v>
      </c>
      <c r="F201" s="99" t="str">
        <f t="shared" si="12"/>
        <v>B</v>
      </c>
      <c r="G201" s="99" t="str">
        <f t="shared" si="12"/>
        <v>B</v>
      </c>
      <c r="H201" s="99" t="str">
        <f t="shared" si="13"/>
        <v>B</v>
      </c>
      <c r="I201" s="99">
        <f t="shared" si="14"/>
        <v>1</v>
      </c>
      <c r="J201" s="109">
        <f>IF(H201="B",0,MATCH("B",H202:$H$3985,0))</f>
        <v>0</v>
      </c>
      <c r="K201" s="84"/>
      <c r="L201" s="97">
        <v>45623</v>
      </c>
      <c r="M201" s="99" t="s">
        <v>69</v>
      </c>
      <c r="O201" s="97">
        <v>45525</v>
      </c>
      <c r="P201" s="97" cm="1">
        <f t="array" ref="P201">INDEX($L$11:$L$2636,MATCH(B201+J201,$L$11:$L$2636,0)+30)</f>
        <v>45572</v>
      </c>
      <c r="Q201" s="97" cm="1">
        <f t="array" ref="Q201">INDEX($L$11:$L$2636,MATCH(B201+J201,$L$11:$L$2636,0)+12)</f>
        <v>45544</v>
      </c>
    </row>
    <row r="202" spans="2:17" ht="15" customHeight="1" x14ac:dyDescent="0.25">
      <c r="B202" s="97">
        <v>45526</v>
      </c>
      <c r="C202" s="98" t="str">
        <f t="shared" si="11"/>
        <v>Thursday</v>
      </c>
      <c r="D202" s="99" t="str">
        <f t="shared" si="12"/>
        <v>B</v>
      </c>
      <c r="E202" s="99" t="str">
        <f t="shared" si="12"/>
        <v>B</v>
      </c>
      <c r="F202" s="99" t="str">
        <f t="shared" si="12"/>
        <v>B</v>
      </c>
      <c r="G202" s="99" t="str">
        <f t="shared" si="12"/>
        <v>B</v>
      </c>
      <c r="H202" s="99" t="str">
        <f t="shared" si="13"/>
        <v>B</v>
      </c>
      <c r="I202" s="99">
        <f t="shared" si="14"/>
        <v>1</v>
      </c>
      <c r="J202" s="109">
        <f>IF(H202="B",0,MATCH("B",H203:$H$3985,0))</f>
        <v>0</v>
      </c>
      <c r="K202" s="84"/>
      <c r="L202" s="97">
        <v>45624</v>
      </c>
      <c r="M202" s="99" t="s">
        <v>69</v>
      </c>
      <c r="O202" s="97">
        <v>45526</v>
      </c>
      <c r="P202" s="97" cm="1">
        <f t="array" ref="P202">INDEX($L$11:$L$2636,MATCH(B202+J202,$L$11:$L$2636,0)+30)</f>
        <v>45573</v>
      </c>
      <c r="Q202" s="97" cm="1">
        <f t="array" ref="Q202">INDEX($L$11:$L$2636,MATCH(B202+J202,$L$11:$L$2636,0)+12)</f>
        <v>45545</v>
      </c>
    </row>
    <row r="203" spans="2:17" ht="15" customHeight="1" x14ac:dyDescent="0.25">
      <c r="B203" s="97">
        <v>45527</v>
      </c>
      <c r="C203" s="98" t="str">
        <f t="shared" si="11"/>
        <v>Friday</v>
      </c>
      <c r="D203" s="99" t="str">
        <f t="shared" si="12"/>
        <v>B</v>
      </c>
      <c r="E203" s="99" t="str">
        <f t="shared" si="12"/>
        <v>B</v>
      </c>
      <c r="F203" s="99" t="str">
        <f t="shared" si="12"/>
        <v>B</v>
      </c>
      <c r="G203" s="99" t="str">
        <f t="shared" si="12"/>
        <v>B</v>
      </c>
      <c r="H203" s="99" t="str">
        <f t="shared" si="13"/>
        <v>B</v>
      </c>
      <c r="I203" s="99">
        <f t="shared" si="14"/>
        <v>1</v>
      </c>
      <c r="J203" s="109">
        <f>IF(H203="B",0,MATCH("B",H204:$H$3985,0))</f>
        <v>0</v>
      </c>
      <c r="K203" s="84"/>
      <c r="L203" s="97">
        <v>45625</v>
      </c>
      <c r="M203" s="99" t="s">
        <v>69</v>
      </c>
      <c r="O203" s="97">
        <v>45527</v>
      </c>
      <c r="P203" s="97" cm="1">
        <f t="array" ref="P203">INDEX($L$11:$L$2636,MATCH(B203+J203,$L$11:$L$2636,0)+30)</f>
        <v>45574</v>
      </c>
      <c r="Q203" s="97" cm="1">
        <f t="array" ref="Q203">INDEX($L$11:$L$2636,MATCH(B203+J203,$L$11:$L$2636,0)+12)</f>
        <v>45547</v>
      </c>
    </row>
    <row r="204" spans="2:17" ht="15" customHeight="1" x14ac:dyDescent="0.25">
      <c r="B204" s="97">
        <v>45528</v>
      </c>
      <c r="C204" s="98" t="str">
        <f t="shared" ref="C204:C267" si="15">TEXT(WEEKDAY(B204),"dddd")</f>
        <v>Saturday</v>
      </c>
      <c r="D204" s="99" t="str">
        <f t="shared" ref="D204:G267" si="16">IF(WEEKDAY($B204,2)&lt;6,"B","W")</f>
        <v>W</v>
      </c>
      <c r="E204" s="99" t="str">
        <f t="shared" si="16"/>
        <v>W</v>
      </c>
      <c r="F204" s="99" t="str">
        <f t="shared" si="16"/>
        <v>W</v>
      </c>
      <c r="G204" s="99" t="str">
        <f t="shared" si="16"/>
        <v>W</v>
      </c>
      <c r="H204" s="99" t="str">
        <f t="shared" ref="H204:H267" si="17">IF(OR(D204="P",E204="P",F204="P",G204="P"),"P",D204)</f>
        <v>W</v>
      </c>
      <c r="I204" s="99">
        <f t="shared" ref="I204:I267" si="18">IF(H204="B",1,0)</f>
        <v>0</v>
      </c>
      <c r="J204" s="109">
        <f>IF(H204="B",0,MATCH("B",H205:$H$3985,0))</f>
        <v>3</v>
      </c>
      <c r="K204" s="84"/>
      <c r="L204" s="97">
        <v>45628</v>
      </c>
      <c r="M204" s="99" t="s">
        <v>69</v>
      </c>
      <c r="O204" s="97">
        <v>45528</v>
      </c>
      <c r="P204" s="97" cm="1">
        <f t="array" ref="P204">INDEX($L$11:$L$2636,MATCH(B204+J204,$L$11:$L$2636,0)+30)</f>
        <v>45575</v>
      </c>
      <c r="Q204" s="97" cm="1">
        <f t="array" ref="Q204">INDEX($L$11:$L$2636,MATCH(B204+J204,$L$11:$L$2636,0)+12)</f>
        <v>45548</v>
      </c>
    </row>
    <row r="205" spans="2:17" ht="15" customHeight="1" x14ac:dyDescent="0.25">
      <c r="B205" s="97">
        <v>45529</v>
      </c>
      <c r="C205" s="98" t="str">
        <f t="shared" si="15"/>
        <v>Sunday</v>
      </c>
      <c r="D205" s="99" t="str">
        <f t="shared" si="16"/>
        <v>W</v>
      </c>
      <c r="E205" s="99" t="str">
        <f t="shared" si="16"/>
        <v>W</v>
      </c>
      <c r="F205" s="99" t="str">
        <f t="shared" si="16"/>
        <v>W</v>
      </c>
      <c r="G205" s="99" t="str">
        <f t="shared" si="16"/>
        <v>W</v>
      </c>
      <c r="H205" s="99" t="str">
        <f t="shared" si="17"/>
        <v>W</v>
      </c>
      <c r="I205" s="99">
        <f t="shared" si="18"/>
        <v>0</v>
      </c>
      <c r="J205" s="109">
        <f>IF(H205="B",0,MATCH("B",H206:$H$3985,0))</f>
        <v>2</v>
      </c>
      <c r="K205" s="84"/>
      <c r="L205" s="97">
        <v>45629</v>
      </c>
      <c r="M205" s="99" t="s">
        <v>69</v>
      </c>
      <c r="O205" s="97">
        <v>45529</v>
      </c>
      <c r="P205" s="97" cm="1">
        <f t="array" ref="P205">INDEX($L$11:$L$2636,MATCH(B205+J205,$L$11:$L$2636,0)+30)</f>
        <v>45575</v>
      </c>
      <c r="Q205" s="97" cm="1">
        <f t="array" ref="Q205">INDEX($L$11:$L$2636,MATCH(B205+J205,$L$11:$L$2636,0)+12)</f>
        <v>45548</v>
      </c>
    </row>
    <row r="206" spans="2:17" ht="15" customHeight="1" x14ac:dyDescent="0.25">
      <c r="B206" s="97">
        <v>45530</v>
      </c>
      <c r="C206" s="98" t="str">
        <f t="shared" si="15"/>
        <v>Monday</v>
      </c>
      <c r="D206" s="99" t="s">
        <v>71</v>
      </c>
      <c r="E206" s="99" t="str">
        <f t="shared" si="16"/>
        <v>B</v>
      </c>
      <c r="F206" s="99" t="str">
        <f t="shared" si="16"/>
        <v>B</v>
      </c>
      <c r="G206" s="99" t="str">
        <f t="shared" si="16"/>
        <v>B</v>
      </c>
      <c r="H206" s="99" t="str">
        <f t="shared" si="17"/>
        <v>P</v>
      </c>
      <c r="I206" s="99">
        <f t="shared" si="18"/>
        <v>0</v>
      </c>
      <c r="J206" s="109">
        <f>IF(H206="B",0,MATCH("B",H207:$H$3985,0))</f>
        <v>1</v>
      </c>
      <c r="K206" s="84"/>
      <c r="L206" s="97">
        <v>45630</v>
      </c>
      <c r="M206" s="99" t="s">
        <v>69</v>
      </c>
      <c r="O206" s="97">
        <v>45530</v>
      </c>
      <c r="P206" s="97" cm="1">
        <f t="array" ref="P206">INDEX($L$11:$L$2636,MATCH(B206+J206,$L$11:$L$2636,0)+30)</f>
        <v>45575</v>
      </c>
      <c r="Q206" s="97" cm="1">
        <f t="array" ref="Q206">INDEX($L$11:$L$2636,MATCH(B206+J206,$L$11:$L$2636,0)+12)</f>
        <v>45548</v>
      </c>
    </row>
    <row r="207" spans="2:17" ht="15" customHeight="1" x14ac:dyDescent="0.25">
      <c r="B207" s="97">
        <v>45531</v>
      </c>
      <c r="C207" s="98" t="str">
        <f t="shared" si="15"/>
        <v>Tuesday</v>
      </c>
      <c r="D207" s="99" t="str">
        <f t="shared" si="16"/>
        <v>B</v>
      </c>
      <c r="E207" s="99" t="str">
        <f t="shared" si="16"/>
        <v>B</v>
      </c>
      <c r="F207" s="99" t="str">
        <f t="shared" si="16"/>
        <v>B</v>
      </c>
      <c r="G207" s="99" t="str">
        <f t="shared" si="16"/>
        <v>B</v>
      </c>
      <c r="H207" s="99" t="str">
        <f t="shared" si="17"/>
        <v>B</v>
      </c>
      <c r="I207" s="99">
        <f t="shared" si="18"/>
        <v>1</v>
      </c>
      <c r="J207" s="109">
        <f>IF(H207="B",0,MATCH("B",H208:$H$3985,0))</f>
        <v>0</v>
      </c>
      <c r="K207" s="84"/>
      <c r="L207" s="97">
        <v>45631</v>
      </c>
      <c r="M207" s="99" t="s">
        <v>69</v>
      </c>
      <c r="O207" s="97">
        <v>45531</v>
      </c>
      <c r="P207" s="97" cm="1">
        <f t="array" ref="P207">INDEX($L$11:$L$2636,MATCH(B207+J207,$L$11:$L$2636,0)+30)</f>
        <v>45575</v>
      </c>
      <c r="Q207" s="97" cm="1">
        <f t="array" ref="Q207">INDEX($L$11:$L$2636,MATCH(B207+J207,$L$11:$L$2636,0)+12)</f>
        <v>45548</v>
      </c>
    </row>
    <row r="208" spans="2:17" ht="15" customHeight="1" x14ac:dyDescent="0.25">
      <c r="B208" s="97">
        <v>45532</v>
      </c>
      <c r="C208" s="98" t="str">
        <f t="shared" si="15"/>
        <v>Wednesday</v>
      </c>
      <c r="D208" s="99" t="str">
        <f t="shared" si="16"/>
        <v>B</v>
      </c>
      <c r="E208" s="99" t="str">
        <f t="shared" si="16"/>
        <v>B</v>
      </c>
      <c r="F208" s="99" t="str">
        <f t="shared" si="16"/>
        <v>B</v>
      </c>
      <c r="G208" s="99" t="str">
        <f t="shared" si="16"/>
        <v>B</v>
      </c>
      <c r="H208" s="99" t="str">
        <f t="shared" si="17"/>
        <v>B</v>
      </c>
      <c r="I208" s="99">
        <f t="shared" si="18"/>
        <v>1</v>
      </c>
      <c r="J208" s="109">
        <f>IF(H208="B",0,MATCH("B",H209:$H$3985,0))</f>
        <v>0</v>
      </c>
      <c r="K208" s="84"/>
      <c r="L208" s="97">
        <v>45635</v>
      </c>
      <c r="M208" s="99" t="s">
        <v>69</v>
      </c>
      <c r="O208" s="97">
        <v>45532</v>
      </c>
      <c r="P208" s="97" cm="1">
        <f t="array" ref="P208">INDEX($L$11:$L$2636,MATCH(B208+J208,$L$11:$L$2636,0)+30)</f>
        <v>45576</v>
      </c>
      <c r="Q208" s="97" cm="1">
        <f t="array" ref="Q208">INDEX($L$11:$L$2636,MATCH(B208+J208,$L$11:$L$2636,0)+12)</f>
        <v>45551</v>
      </c>
    </row>
    <row r="209" spans="2:17" ht="15" customHeight="1" x14ac:dyDescent="0.25">
      <c r="B209" s="97">
        <v>45533</v>
      </c>
      <c r="C209" s="98" t="str">
        <f t="shared" si="15"/>
        <v>Thursday</v>
      </c>
      <c r="D209" s="99" t="str">
        <f t="shared" si="16"/>
        <v>B</v>
      </c>
      <c r="E209" s="99" t="str">
        <f t="shared" si="16"/>
        <v>B</v>
      </c>
      <c r="F209" s="99" t="str">
        <f t="shared" si="16"/>
        <v>B</v>
      </c>
      <c r="G209" s="99" t="str">
        <f t="shared" si="16"/>
        <v>B</v>
      </c>
      <c r="H209" s="99" t="str">
        <f t="shared" si="17"/>
        <v>B</v>
      </c>
      <c r="I209" s="99">
        <f t="shared" si="18"/>
        <v>1</v>
      </c>
      <c r="J209" s="109">
        <f>IF(H209="B",0,MATCH("B",H210:$H$3985,0))</f>
        <v>0</v>
      </c>
      <c r="K209" s="84"/>
      <c r="L209" s="97">
        <v>45636</v>
      </c>
      <c r="M209" s="99" t="s">
        <v>69</v>
      </c>
      <c r="O209" s="97">
        <v>45533</v>
      </c>
      <c r="P209" s="97" cm="1">
        <f t="array" ref="P209">INDEX($L$11:$L$2636,MATCH(B209+J209,$L$11:$L$2636,0)+30)</f>
        <v>45579</v>
      </c>
      <c r="Q209" s="97" cm="1">
        <f t="array" ref="Q209">INDEX($L$11:$L$2636,MATCH(B209+J209,$L$11:$L$2636,0)+12)</f>
        <v>45552</v>
      </c>
    </row>
    <row r="210" spans="2:17" ht="15" customHeight="1" x14ac:dyDescent="0.25">
      <c r="B210" s="97">
        <v>45534</v>
      </c>
      <c r="C210" s="98" t="str">
        <f t="shared" si="15"/>
        <v>Friday</v>
      </c>
      <c r="D210" s="99" t="str">
        <f t="shared" si="16"/>
        <v>B</v>
      </c>
      <c r="E210" s="99" t="str">
        <f t="shared" si="16"/>
        <v>B</v>
      </c>
      <c r="F210" s="99" t="str">
        <f t="shared" si="16"/>
        <v>B</v>
      </c>
      <c r="G210" s="99" t="str">
        <f t="shared" si="16"/>
        <v>B</v>
      </c>
      <c r="H210" s="99" t="str">
        <f t="shared" si="17"/>
        <v>B</v>
      </c>
      <c r="I210" s="99">
        <f t="shared" si="18"/>
        <v>1</v>
      </c>
      <c r="J210" s="109">
        <f>IF(H210="B",0,MATCH("B",H211:$H$3985,0))</f>
        <v>0</v>
      </c>
      <c r="K210" s="84"/>
      <c r="L210" s="97">
        <v>45637</v>
      </c>
      <c r="M210" s="99" t="s">
        <v>69</v>
      </c>
      <c r="O210" s="97">
        <v>45534</v>
      </c>
      <c r="P210" s="97" cm="1">
        <f t="array" ref="P210">INDEX($L$11:$L$2636,MATCH(B210+J210,$L$11:$L$2636,0)+30)</f>
        <v>45580</v>
      </c>
      <c r="Q210" s="97" cm="1">
        <f t="array" ref="Q210">INDEX($L$11:$L$2636,MATCH(B210+J210,$L$11:$L$2636,0)+12)</f>
        <v>45553</v>
      </c>
    </row>
    <row r="211" spans="2:17" ht="15" customHeight="1" x14ac:dyDescent="0.25">
      <c r="B211" s="97">
        <v>45535</v>
      </c>
      <c r="C211" s="98" t="str">
        <f t="shared" si="15"/>
        <v>Saturday</v>
      </c>
      <c r="D211" s="99" t="str">
        <f t="shared" si="16"/>
        <v>W</v>
      </c>
      <c r="E211" s="99" t="str">
        <f t="shared" si="16"/>
        <v>W</v>
      </c>
      <c r="F211" s="99" t="str">
        <f t="shared" si="16"/>
        <v>W</v>
      </c>
      <c r="G211" s="99" t="str">
        <f t="shared" si="16"/>
        <v>W</v>
      </c>
      <c r="H211" s="99" t="str">
        <f t="shared" si="17"/>
        <v>W</v>
      </c>
      <c r="I211" s="99">
        <f t="shared" si="18"/>
        <v>0</v>
      </c>
      <c r="J211" s="109">
        <f>IF(H211="B",0,MATCH("B",H212:$H$3985,0))</f>
        <v>2</v>
      </c>
      <c r="K211" s="84"/>
      <c r="L211" s="97">
        <v>45638</v>
      </c>
      <c r="M211" s="99" t="s">
        <v>69</v>
      </c>
      <c r="O211" s="97">
        <v>45535</v>
      </c>
      <c r="P211" s="97" cm="1">
        <f t="array" ref="P211">INDEX($L$11:$L$2636,MATCH(B211+J211,$L$11:$L$2636,0)+30)</f>
        <v>45581</v>
      </c>
      <c r="Q211" s="97" cm="1">
        <f t="array" ref="Q211">INDEX($L$11:$L$2636,MATCH(B211+J211,$L$11:$L$2636,0)+12)</f>
        <v>45554</v>
      </c>
    </row>
    <row r="212" spans="2:17" ht="15" customHeight="1" x14ac:dyDescent="0.25">
      <c r="B212" s="97">
        <v>45536</v>
      </c>
      <c r="C212" s="98" t="str">
        <f t="shared" si="15"/>
        <v>Sunday</v>
      </c>
      <c r="D212" s="99" t="str">
        <f t="shared" si="16"/>
        <v>W</v>
      </c>
      <c r="E212" s="99" t="str">
        <f t="shared" si="16"/>
        <v>W</v>
      </c>
      <c r="F212" s="99" t="str">
        <f t="shared" si="16"/>
        <v>W</v>
      </c>
      <c r="G212" s="99" t="str">
        <f t="shared" si="16"/>
        <v>W</v>
      </c>
      <c r="H212" s="99" t="str">
        <f t="shared" si="17"/>
        <v>W</v>
      </c>
      <c r="I212" s="99">
        <f t="shared" si="18"/>
        <v>0</v>
      </c>
      <c r="J212" s="109">
        <f>IF(H212="B",0,MATCH("B",H213:$H$3985,0))</f>
        <v>1</v>
      </c>
      <c r="K212" s="84"/>
      <c r="L212" s="97">
        <v>45639</v>
      </c>
      <c r="M212" s="99" t="s">
        <v>69</v>
      </c>
      <c r="O212" s="97">
        <v>45536</v>
      </c>
      <c r="P212" s="97" cm="1">
        <f t="array" ref="P212">INDEX($L$11:$L$2636,MATCH(B212+J212,$L$11:$L$2636,0)+30)</f>
        <v>45581</v>
      </c>
      <c r="Q212" s="97" cm="1">
        <f t="array" ref="Q212">INDEX($L$11:$L$2636,MATCH(B212+J212,$L$11:$L$2636,0)+12)</f>
        <v>45554</v>
      </c>
    </row>
    <row r="213" spans="2:17" ht="15" customHeight="1" x14ac:dyDescent="0.25">
      <c r="B213" s="97">
        <v>45537</v>
      </c>
      <c r="C213" s="98" t="str">
        <f t="shared" si="15"/>
        <v>Monday</v>
      </c>
      <c r="D213" s="99" t="str">
        <f t="shared" si="16"/>
        <v>B</v>
      </c>
      <c r="E213" s="99" t="str">
        <f t="shared" si="16"/>
        <v>B</v>
      </c>
      <c r="F213" s="99" t="str">
        <f t="shared" si="16"/>
        <v>B</v>
      </c>
      <c r="G213" s="99" t="str">
        <f t="shared" si="16"/>
        <v>B</v>
      </c>
      <c r="H213" s="99" t="str">
        <f t="shared" si="17"/>
        <v>B</v>
      </c>
      <c r="I213" s="99">
        <f t="shared" si="18"/>
        <v>1</v>
      </c>
      <c r="J213" s="109">
        <f>IF(H213="B",0,MATCH("B",H214:$H$3985,0))</f>
        <v>0</v>
      </c>
      <c r="K213" s="84"/>
      <c r="L213" s="97">
        <v>45642</v>
      </c>
      <c r="M213" s="99" t="s">
        <v>69</v>
      </c>
      <c r="O213" s="97">
        <v>45537</v>
      </c>
      <c r="P213" s="97" cm="1">
        <f t="array" ref="P213">INDEX($L$11:$L$2636,MATCH(B213+J213,$L$11:$L$2636,0)+30)</f>
        <v>45581</v>
      </c>
      <c r="Q213" s="97" cm="1">
        <f t="array" ref="Q213">INDEX($L$11:$L$2636,MATCH(B213+J213,$L$11:$L$2636,0)+12)</f>
        <v>45554</v>
      </c>
    </row>
    <row r="214" spans="2:17" ht="15" customHeight="1" x14ac:dyDescent="0.25">
      <c r="B214" s="97">
        <v>45538</v>
      </c>
      <c r="C214" s="98" t="str">
        <f t="shared" si="15"/>
        <v>Tuesday</v>
      </c>
      <c r="D214" s="99" t="str">
        <f t="shared" si="16"/>
        <v>B</v>
      </c>
      <c r="E214" s="99" t="str">
        <f t="shared" si="16"/>
        <v>B</v>
      </c>
      <c r="F214" s="99" t="str">
        <f t="shared" si="16"/>
        <v>B</v>
      </c>
      <c r="G214" s="99" t="str">
        <f t="shared" si="16"/>
        <v>B</v>
      </c>
      <c r="H214" s="99" t="str">
        <f t="shared" si="17"/>
        <v>B</v>
      </c>
      <c r="I214" s="99">
        <f t="shared" si="18"/>
        <v>1</v>
      </c>
      <c r="J214" s="109">
        <f>IF(H214="B",0,MATCH("B",H215:$H$3985,0))</f>
        <v>0</v>
      </c>
      <c r="K214" s="84"/>
      <c r="L214" s="97">
        <v>45643</v>
      </c>
      <c r="M214" s="99" t="s">
        <v>69</v>
      </c>
      <c r="O214" s="97">
        <v>45538</v>
      </c>
      <c r="P214" s="97" cm="1">
        <f t="array" ref="P214">INDEX($L$11:$L$2636,MATCH(B214+J214,$L$11:$L$2636,0)+30)</f>
        <v>45582</v>
      </c>
      <c r="Q214" s="97" cm="1">
        <f t="array" ref="Q214">INDEX($L$11:$L$2636,MATCH(B214+J214,$L$11:$L$2636,0)+12)</f>
        <v>45555</v>
      </c>
    </row>
    <row r="215" spans="2:17" ht="15" customHeight="1" x14ac:dyDescent="0.25">
      <c r="B215" s="97">
        <v>45539</v>
      </c>
      <c r="C215" s="98" t="str">
        <f t="shared" si="15"/>
        <v>Wednesday</v>
      </c>
      <c r="D215" s="99" t="str">
        <f t="shared" si="16"/>
        <v>B</v>
      </c>
      <c r="E215" s="99" t="str">
        <f t="shared" si="16"/>
        <v>B</v>
      </c>
      <c r="F215" s="99" t="str">
        <f t="shared" si="16"/>
        <v>B</v>
      </c>
      <c r="G215" s="99" t="str">
        <f t="shared" si="16"/>
        <v>B</v>
      </c>
      <c r="H215" s="99" t="str">
        <f t="shared" si="17"/>
        <v>B</v>
      </c>
      <c r="I215" s="99">
        <f t="shared" si="18"/>
        <v>1</v>
      </c>
      <c r="J215" s="109">
        <f>IF(H215="B",0,MATCH("B",H216:$H$3985,0))</f>
        <v>0</v>
      </c>
      <c r="K215" s="84"/>
      <c r="L215" s="97">
        <v>45644</v>
      </c>
      <c r="M215" s="99" t="s">
        <v>69</v>
      </c>
      <c r="O215" s="97">
        <v>45539</v>
      </c>
      <c r="P215" s="97" cm="1">
        <f t="array" ref="P215">INDEX($L$11:$L$2636,MATCH(B215+J215,$L$11:$L$2636,0)+30)</f>
        <v>45583</v>
      </c>
      <c r="Q215" s="97" cm="1">
        <f t="array" ref="Q215">INDEX($L$11:$L$2636,MATCH(B215+J215,$L$11:$L$2636,0)+12)</f>
        <v>45558</v>
      </c>
    </row>
    <row r="216" spans="2:17" ht="15" customHeight="1" x14ac:dyDescent="0.25">
      <c r="B216" s="97">
        <v>45540</v>
      </c>
      <c r="C216" s="98" t="str">
        <f t="shared" si="15"/>
        <v>Thursday</v>
      </c>
      <c r="D216" s="99" t="str">
        <f t="shared" si="16"/>
        <v>B</v>
      </c>
      <c r="E216" s="99" t="str">
        <f t="shared" si="16"/>
        <v>B</v>
      </c>
      <c r="F216" s="99" t="str">
        <f t="shared" si="16"/>
        <v>B</v>
      </c>
      <c r="G216" s="99" t="str">
        <f t="shared" si="16"/>
        <v>B</v>
      </c>
      <c r="H216" s="99" t="str">
        <f t="shared" si="17"/>
        <v>B</v>
      </c>
      <c r="I216" s="99">
        <f t="shared" si="18"/>
        <v>1</v>
      </c>
      <c r="J216" s="109">
        <f>IF(H216="B",0,MATCH("B",H217:$H$3985,0))</f>
        <v>0</v>
      </c>
      <c r="K216" s="84"/>
      <c r="L216" s="97">
        <v>45645</v>
      </c>
      <c r="M216" s="99" t="s">
        <v>69</v>
      </c>
      <c r="O216" s="97">
        <v>45540</v>
      </c>
      <c r="P216" s="97" cm="1">
        <f t="array" ref="P216">INDEX($L$11:$L$2636,MATCH(B216+J216,$L$11:$L$2636,0)+30)</f>
        <v>45586</v>
      </c>
      <c r="Q216" s="97" cm="1">
        <f t="array" ref="Q216">INDEX($L$11:$L$2636,MATCH(B216+J216,$L$11:$L$2636,0)+12)</f>
        <v>45560</v>
      </c>
    </row>
    <row r="217" spans="2:17" ht="15" customHeight="1" x14ac:dyDescent="0.25">
      <c r="B217" s="97">
        <v>45541</v>
      </c>
      <c r="C217" s="98" t="str">
        <f t="shared" si="15"/>
        <v>Friday</v>
      </c>
      <c r="D217" s="99" t="str">
        <f t="shared" si="16"/>
        <v>B</v>
      </c>
      <c r="E217" s="99" t="str">
        <f t="shared" si="16"/>
        <v>B</v>
      </c>
      <c r="F217" s="99" t="str">
        <f t="shared" si="16"/>
        <v>B</v>
      </c>
      <c r="G217" s="99" t="str">
        <f t="shared" si="16"/>
        <v>B</v>
      </c>
      <c r="H217" s="99" t="str">
        <f t="shared" si="17"/>
        <v>B</v>
      </c>
      <c r="I217" s="99">
        <f t="shared" si="18"/>
        <v>1</v>
      </c>
      <c r="J217" s="109">
        <f>IF(H217="B",0,MATCH("B",H218:$H$3985,0))</f>
        <v>0</v>
      </c>
      <c r="K217" s="84"/>
      <c r="L217" s="97">
        <v>45646</v>
      </c>
      <c r="M217" s="99" t="s">
        <v>69</v>
      </c>
      <c r="O217" s="97">
        <v>45541</v>
      </c>
      <c r="P217" s="97" cm="1">
        <f t="array" ref="P217">INDEX($L$11:$L$2636,MATCH(B217+J217,$L$11:$L$2636,0)+30)</f>
        <v>45587</v>
      </c>
      <c r="Q217" s="97" cm="1">
        <f t="array" ref="Q217">INDEX($L$11:$L$2636,MATCH(B217+J217,$L$11:$L$2636,0)+12)</f>
        <v>45561</v>
      </c>
    </row>
    <row r="218" spans="2:17" ht="15" customHeight="1" x14ac:dyDescent="0.25">
      <c r="B218" s="97">
        <v>45542</v>
      </c>
      <c r="C218" s="98" t="str">
        <f t="shared" si="15"/>
        <v>Saturday</v>
      </c>
      <c r="D218" s="99" t="str">
        <f t="shared" si="16"/>
        <v>W</v>
      </c>
      <c r="E218" s="99" t="str">
        <f t="shared" si="16"/>
        <v>W</v>
      </c>
      <c r="F218" s="99" t="str">
        <f t="shared" si="16"/>
        <v>W</v>
      </c>
      <c r="G218" s="99" t="str">
        <f t="shared" si="16"/>
        <v>W</v>
      </c>
      <c r="H218" s="99" t="str">
        <f t="shared" si="17"/>
        <v>W</v>
      </c>
      <c r="I218" s="99">
        <f t="shared" si="18"/>
        <v>0</v>
      </c>
      <c r="J218" s="109">
        <f>IF(H218="B",0,MATCH("B",H219:$H$3985,0))</f>
        <v>2</v>
      </c>
      <c r="K218" s="84"/>
      <c r="L218" s="97">
        <v>45649</v>
      </c>
      <c r="M218" s="99" t="s">
        <v>69</v>
      </c>
      <c r="O218" s="97">
        <v>45542</v>
      </c>
      <c r="P218" s="97" cm="1">
        <f t="array" ref="P218">INDEX($L$11:$L$2636,MATCH(B218+J218,$L$11:$L$2636,0)+30)</f>
        <v>45588</v>
      </c>
      <c r="Q218" s="97" cm="1">
        <f t="array" ref="Q218">INDEX($L$11:$L$2636,MATCH(B218+J218,$L$11:$L$2636,0)+12)</f>
        <v>45562</v>
      </c>
    </row>
    <row r="219" spans="2:17" ht="15" customHeight="1" x14ac:dyDescent="0.25">
      <c r="B219" s="97">
        <v>45543</v>
      </c>
      <c r="C219" s="98" t="str">
        <f t="shared" si="15"/>
        <v>Sunday</v>
      </c>
      <c r="D219" s="99" t="str">
        <f t="shared" si="16"/>
        <v>W</v>
      </c>
      <c r="E219" s="99" t="str">
        <f t="shared" si="16"/>
        <v>W</v>
      </c>
      <c r="F219" s="99" t="str">
        <f t="shared" si="16"/>
        <v>W</v>
      </c>
      <c r="G219" s="99" t="str">
        <f t="shared" si="16"/>
        <v>W</v>
      </c>
      <c r="H219" s="99" t="str">
        <f t="shared" si="17"/>
        <v>W</v>
      </c>
      <c r="I219" s="99">
        <f t="shared" si="18"/>
        <v>0</v>
      </c>
      <c r="J219" s="109">
        <f>IF(H219="B",0,MATCH("B",H220:$H$3985,0))</f>
        <v>1</v>
      </c>
      <c r="K219" s="84"/>
      <c r="L219" s="97">
        <v>45650</v>
      </c>
      <c r="M219" s="99" t="s">
        <v>69</v>
      </c>
      <c r="O219" s="97">
        <v>45543</v>
      </c>
      <c r="P219" s="97" cm="1">
        <f t="array" ref="P219">INDEX($L$11:$L$2636,MATCH(B219+J219,$L$11:$L$2636,0)+30)</f>
        <v>45588</v>
      </c>
      <c r="Q219" s="97" cm="1">
        <f t="array" ref="Q219">INDEX($L$11:$L$2636,MATCH(B219+J219,$L$11:$L$2636,0)+12)</f>
        <v>45562</v>
      </c>
    </row>
    <row r="220" spans="2:17" ht="15" customHeight="1" x14ac:dyDescent="0.25">
      <c r="B220" s="97">
        <v>45544</v>
      </c>
      <c r="C220" s="98" t="str">
        <f t="shared" si="15"/>
        <v>Monday</v>
      </c>
      <c r="D220" s="99" t="str">
        <f t="shared" si="16"/>
        <v>B</v>
      </c>
      <c r="E220" s="99" t="str">
        <f t="shared" si="16"/>
        <v>B</v>
      </c>
      <c r="F220" s="99" t="str">
        <f t="shared" si="16"/>
        <v>B</v>
      </c>
      <c r="G220" s="99" t="str">
        <f t="shared" si="16"/>
        <v>B</v>
      </c>
      <c r="H220" s="99" t="str">
        <f t="shared" si="17"/>
        <v>B</v>
      </c>
      <c r="I220" s="99">
        <f t="shared" si="18"/>
        <v>1</v>
      </c>
      <c r="J220" s="109">
        <f>IF(H220="B",0,MATCH("B",H221:$H$3985,0))</f>
        <v>0</v>
      </c>
      <c r="K220" s="84"/>
      <c r="L220" s="97">
        <v>45653</v>
      </c>
      <c r="M220" s="99" t="s">
        <v>69</v>
      </c>
      <c r="O220" s="97">
        <v>45544</v>
      </c>
      <c r="P220" s="97" cm="1">
        <f t="array" ref="P220">INDEX($L$11:$L$2636,MATCH(B220+J220,$L$11:$L$2636,0)+30)</f>
        <v>45588</v>
      </c>
      <c r="Q220" s="97" cm="1">
        <f t="array" ref="Q220">INDEX($L$11:$L$2636,MATCH(B220+J220,$L$11:$L$2636,0)+12)</f>
        <v>45562</v>
      </c>
    </row>
    <row r="221" spans="2:17" ht="15" customHeight="1" x14ac:dyDescent="0.25">
      <c r="B221" s="97">
        <v>45545</v>
      </c>
      <c r="C221" s="98" t="str">
        <f t="shared" si="15"/>
        <v>Tuesday</v>
      </c>
      <c r="D221" s="99" t="str">
        <f t="shared" si="16"/>
        <v>B</v>
      </c>
      <c r="E221" s="99" t="str">
        <f t="shared" si="16"/>
        <v>B</v>
      </c>
      <c r="F221" s="99" t="str">
        <f t="shared" si="16"/>
        <v>B</v>
      </c>
      <c r="G221" s="99" t="str">
        <f t="shared" si="16"/>
        <v>B</v>
      </c>
      <c r="H221" s="99" t="str">
        <f t="shared" si="17"/>
        <v>B</v>
      </c>
      <c r="I221" s="99">
        <f t="shared" si="18"/>
        <v>1</v>
      </c>
      <c r="J221" s="109">
        <f>IF(H221="B",0,MATCH("B",H222:$H$3985,0))</f>
        <v>0</v>
      </c>
      <c r="K221" s="84"/>
      <c r="L221" s="97">
        <v>45656</v>
      </c>
      <c r="M221" s="99" t="s">
        <v>69</v>
      </c>
      <c r="O221" s="97">
        <v>45545</v>
      </c>
      <c r="P221" s="97" cm="1">
        <f t="array" ref="P221">INDEX($L$11:$L$2636,MATCH(B221+J221,$L$11:$L$2636,0)+30)</f>
        <v>45589</v>
      </c>
      <c r="Q221" s="97" cm="1">
        <f t="array" ref="Q221">INDEX($L$11:$L$2636,MATCH(B221+J221,$L$11:$L$2636,0)+12)</f>
        <v>45565</v>
      </c>
    </row>
    <row r="222" spans="2:17" ht="15" customHeight="1" x14ac:dyDescent="0.25">
      <c r="B222" s="97">
        <v>45546</v>
      </c>
      <c r="C222" s="98" t="str">
        <f t="shared" si="15"/>
        <v>Wednesday</v>
      </c>
      <c r="D222" s="99" t="str">
        <f t="shared" si="16"/>
        <v>B</v>
      </c>
      <c r="E222" s="99" t="s">
        <v>71</v>
      </c>
      <c r="F222" s="99" t="str">
        <f t="shared" si="16"/>
        <v>B</v>
      </c>
      <c r="G222" s="99" t="str">
        <f t="shared" si="16"/>
        <v>B</v>
      </c>
      <c r="H222" s="99" t="str">
        <f t="shared" si="17"/>
        <v>P</v>
      </c>
      <c r="I222" s="99">
        <f t="shared" si="18"/>
        <v>0</v>
      </c>
      <c r="J222" s="109">
        <f>IF(H222="B",0,MATCH("B",H223:$H$3985,0))</f>
        <v>1</v>
      </c>
      <c r="K222" s="84"/>
      <c r="L222" s="97">
        <v>45657</v>
      </c>
      <c r="M222" s="99" t="s">
        <v>69</v>
      </c>
      <c r="O222" s="97">
        <v>45546</v>
      </c>
      <c r="P222" s="97" cm="1">
        <f t="array" ref="P222">INDEX($L$11:$L$2636,MATCH(B222+J222,$L$11:$L$2636,0)+30)</f>
        <v>45590</v>
      </c>
      <c r="Q222" s="97" cm="1">
        <f t="array" ref="Q222">INDEX($L$11:$L$2636,MATCH(B222+J222,$L$11:$L$2636,0)+12)</f>
        <v>45566</v>
      </c>
    </row>
    <row r="223" spans="2:17" ht="15" customHeight="1" x14ac:dyDescent="0.25">
      <c r="B223" s="97">
        <v>45547</v>
      </c>
      <c r="C223" s="98" t="str">
        <f t="shared" si="15"/>
        <v>Thursday</v>
      </c>
      <c r="D223" s="99" t="str">
        <f t="shared" si="16"/>
        <v>B</v>
      </c>
      <c r="E223" s="99" t="str">
        <f t="shared" si="16"/>
        <v>B</v>
      </c>
      <c r="F223" s="99" t="str">
        <f t="shared" si="16"/>
        <v>B</v>
      </c>
      <c r="G223" s="99" t="str">
        <f t="shared" si="16"/>
        <v>B</v>
      </c>
      <c r="H223" s="99" t="str">
        <f t="shared" si="17"/>
        <v>B</v>
      </c>
      <c r="I223" s="99">
        <f t="shared" si="18"/>
        <v>1</v>
      </c>
      <c r="J223" s="109">
        <f>IF(H223="B",0,MATCH("B",H224:$H$3985,0))</f>
        <v>0</v>
      </c>
      <c r="K223" s="84"/>
      <c r="L223" s="97">
        <v>45659</v>
      </c>
      <c r="M223" s="99" t="s">
        <v>69</v>
      </c>
      <c r="O223" s="97">
        <v>45547</v>
      </c>
      <c r="P223" s="97" cm="1">
        <f t="array" ref="P223">INDEX($L$11:$L$2636,MATCH(B223+J223,$L$11:$L$2636,0)+30)</f>
        <v>45590</v>
      </c>
      <c r="Q223" s="97" cm="1">
        <f t="array" ref="Q223">INDEX($L$11:$L$2636,MATCH(B223+J223,$L$11:$L$2636,0)+12)</f>
        <v>45566</v>
      </c>
    </row>
    <row r="224" spans="2:17" ht="15" customHeight="1" x14ac:dyDescent="0.25">
      <c r="B224" s="97">
        <v>45548</v>
      </c>
      <c r="C224" s="98" t="str">
        <f t="shared" si="15"/>
        <v>Friday</v>
      </c>
      <c r="D224" s="99" t="str">
        <f t="shared" si="16"/>
        <v>B</v>
      </c>
      <c r="E224" s="99" t="str">
        <f t="shared" si="16"/>
        <v>B</v>
      </c>
      <c r="F224" s="99" t="str">
        <f t="shared" si="16"/>
        <v>B</v>
      </c>
      <c r="G224" s="99" t="str">
        <f t="shared" si="16"/>
        <v>B</v>
      </c>
      <c r="H224" s="99" t="str">
        <f t="shared" si="17"/>
        <v>B</v>
      </c>
      <c r="I224" s="99">
        <f t="shared" si="18"/>
        <v>1</v>
      </c>
      <c r="J224" s="109">
        <f>IF(H224="B",0,MATCH("B",H225:$H$3985,0))</f>
        <v>0</v>
      </c>
      <c r="K224" s="84"/>
      <c r="L224" s="97">
        <v>45660</v>
      </c>
      <c r="M224" s="99" t="s">
        <v>69</v>
      </c>
      <c r="O224" s="97">
        <v>45548</v>
      </c>
      <c r="P224" s="97" cm="1">
        <f t="array" ref="P224">INDEX($L$11:$L$2636,MATCH(B224+J224,$L$11:$L$2636,0)+30)</f>
        <v>45593</v>
      </c>
      <c r="Q224" s="97" cm="1">
        <f t="array" ref="Q224">INDEX($L$11:$L$2636,MATCH(B224+J224,$L$11:$L$2636,0)+12)</f>
        <v>45567</v>
      </c>
    </row>
    <row r="225" spans="2:17" ht="15" customHeight="1" x14ac:dyDescent="0.25">
      <c r="B225" s="97">
        <v>45549</v>
      </c>
      <c r="C225" s="98" t="str">
        <f t="shared" si="15"/>
        <v>Saturday</v>
      </c>
      <c r="D225" s="99" t="str">
        <f t="shared" si="16"/>
        <v>W</v>
      </c>
      <c r="E225" s="99" t="str">
        <f t="shared" si="16"/>
        <v>W</v>
      </c>
      <c r="F225" s="99" t="str">
        <f t="shared" si="16"/>
        <v>W</v>
      </c>
      <c r="G225" s="99" t="str">
        <f t="shared" si="16"/>
        <v>W</v>
      </c>
      <c r="H225" s="99" t="str">
        <f t="shared" si="17"/>
        <v>W</v>
      </c>
      <c r="I225" s="99">
        <f t="shared" si="18"/>
        <v>0</v>
      </c>
      <c r="J225" s="109">
        <f>IF(H225="B",0,MATCH("B",H226:$H$3985,0))</f>
        <v>2</v>
      </c>
      <c r="K225" s="84"/>
      <c r="L225" s="97">
        <v>45664</v>
      </c>
      <c r="M225" s="99" t="s">
        <v>69</v>
      </c>
      <c r="O225" s="97">
        <v>45549</v>
      </c>
      <c r="P225" s="97" cm="1">
        <f t="array" ref="P225">INDEX($L$11:$L$2636,MATCH(B225+J225,$L$11:$L$2636,0)+30)</f>
        <v>45594</v>
      </c>
      <c r="Q225" s="97" cm="1">
        <f t="array" ref="Q225">INDEX($L$11:$L$2636,MATCH(B225+J225,$L$11:$L$2636,0)+12)</f>
        <v>45568</v>
      </c>
    </row>
    <row r="226" spans="2:17" ht="15" customHeight="1" x14ac:dyDescent="0.25">
      <c r="B226" s="97">
        <v>45550</v>
      </c>
      <c r="C226" s="98" t="str">
        <f t="shared" si="15"/>
        <v>Sunday</v>
      </c>
      <c r="D226" s="99" t="str">
        <f t="shared" si="16"/>
        <v>W</v>
      </c>
      <c r="E226" s="99" t="str">
        <f t="shared" si="16"/>
        <v>W</v>
      </c>
      <c r="F226" s="99" t="str">
        <f t="shared" si="16"/>
        <v>W</v>
      </c>
      <c r="G226" s="99" t="str">
        <f t="shared" si="16"/>
        <v>W</v>
      </c>
      <c r="H226" s="99" t="str">
        <f t="shared" si="17"/>
        <v>W</v>
      </c>
      <c r="I226" s="99">
        <f t="shared" si="18"/>
        <v>0</v>
      </c>
      <c r="J226" s="109">
        <f>IF(H226="B",0,MATCH("B",H227:$H$3985,0))</f>
        <v>1</v>
      </c>
      <c r="K226" s="84"/>
      <c r="L226" s="97">
        <v>45665</v>
      </c>
      <c r="M226" s="99" t="s">
        <v>69</v>
      </c>
      <c r="O226" s="97">
        <v>45550</v>
      </c>
      <c r="P226" s="97" cm="1">
        <f t="array" ref="P226">INDEX($L$11:$L$2636,MATCH(B226+J226,$L$11:$L$2636,0)+30)</f>
        <v>45594</v>
      </c>
      <c r="Q226" s="97" cm="1">
        <f t="array" ref="Q226">INDEX($L$11:$L$2636,MATCH(B226+J226,$L$11:$L$2636,0)+12)</f>
        <v>45568</v>
      </c>
    </row>
    <row r="227" spans="2:17" ht="15" customHeight="1" x14ac:dyDescent="0.25">
      <c r="B227" s="97">
        <v>45551</v>
      </c>
      <c r="C227" s="98" t="str">
        <f t="shared" si="15"/>
        <v>Monday</v>
      </c>
      <c r="D227" s="99" t="str">
        <f t="shared" si="16"/>
        <v>B</v>
      </c>
      <c r="E227" s="99" t="str">
        <f t="shared" si="16"/>
        <v>B</v>
      </c>
      <c r="F227" s="99" t="str">
        <f t="shared" si="16"/>
        <v>B</v>
      </c>
      <c r="G227" s="99" t="str">
        <f t="shared" si="16"/>
        <v>B</v>
      </c>
      <c r="H227" s="99" t="str">
        <f t="shared" si="17"/>
        <v>B</v>
      </c>
      <c r="I227" s="99">
        <f t="shared" si="18"/>
        <v>1</v>
      </c>
      <c r="J227" s="109">
        <f>IF(H227="B",0,MATCH("B",H228:$H$3985,0))</f>
        <v>0</v>
      </c>
      <c r="K227" s="84"/>
      <c r="L227" s="97">
        <v>45666</v>
      </c>
      <c r="M227" s="99" t="s">
        <v>69</v>
      </c>
      <c r="O227" s="97">
        <v>45551</v>
      </c>
      <c r="P227" s="97" cm="1">
        <f t="array" ref="P227">INDEX($L$11:$L$2636,MATCH(B227+J227,$L$11:$L$2636,0)+30)</f>
        <v>45594</v>
      </c>
      <c r="Q227" s="97" cm="1">
        <f t="array" ref="Q227">INDEX($L$11:$L$2636,MATCH(B227+J227,$L$11:$L$2636,0)+12)</f>
        <v>45568</v>
      </c>
    </row>
    <row r="228" spans="2:17" ht="15" customHeight="1" x14ac:dyDescent="0.25">
      <c r="B228" s="97">
        <v>45552</v>
      </c>
      <c r="C228" s="98" t="str">
        <f t="shared" si="15"/>
        <v>Tuesday</v>
      </c>
      <c r="D228" s="99" t="str">
        <f t="shared" si="16"/>
        <v>B</v>
      </c>
      <c r="E228" s="99" t="str">
        <f t="shared" si="16"/>
        <v>B</v>
      </c>
      <c r="F228" s="99" t="str">
        <f t="shared" si="16"/>
        <v>B</v>
      </c>
      <c r="G228" s="99" t="str">
        <f t="shared" si="16"/>
        <v>B</v>
      </c>
      <c r="H228" s="99" t="str">
        <f t="shared" si="17"/>
        <v>B</v>
      </c>
      <c r="I228" s="99">
        <f t="shared" si="18"/>
        <v>1</v>
      </c>
      <c r="J228" s="109">
        <f>IF(H228="B",0,MATCH("B",H229:$H$3985,0))</f>
        <v>0</v>
      </c>
      <c r="K228" s="84"/>
      <c r="L228" s="97">
        <v>45667</v>
      </c>
      <c r="M228" s="99" t="s">
        <v>69</v>
      </c>
      <c r="O228" s="97">
        <v>45552</v>
      </c>
      <c r="P228" s="97" cm="1">
        <f t="array" ref="P228">INDEX($L$11:$L$2636,MATCH(B228+J228,$L$11:$L$2636,0)+30)</f>
        <v>45595</v>
      </c>
      <c r="Q228" s="97" cm="1">
        <f t="array" ref="Q228">INDEX($L$11:$L$2636,MATCH(B228+J228,$L$11:$L$2636,0)+12)</f>
        <v>45569</v>
      </c>
    </row>
    <row r="229" spans="2:17" ht="15" customHeight="1" x14ac:dyDescent="0.25">
      <c r="B229" s="97">
        <v>45553</v>
      </c>
      <c r="C229" s="98" t="str">
        <f t="shared" si="15"/>
        <v>Wednesday</v>
      </c>
      <c r="D229" s="99" t="str">
        <f t="shared" si="16"/>
        <v>B</v>
      </c>
      <c r="E229" s="99" t="str">
        <f t="shared" si="16"/>
        <v>B</v>
      </c>
      <c r="F229" s="99" t="str">
        <f t="shared" si="16"/>
        <v>B</v>
      </c>
      <c r="G229" s="99" t="str">
        <f t="shared" si="16"/>
        <v>B</v>
      </c>
      <c r="H229" s="99" t="str">
        <f t="shared" si="17"/>
        <v>B</v>
      </c>
      <c r="I229" s="99">
        <f t="shared" si="18"/>
        <v>1</v>
      </c>
      <c r="J229" s="109">
        <f>IF(H229="B",0,MATCH("B",H230:$H$3985,0))</f>
        <v>0</v>
      </c>
      <c r="K229" s="84"/>
      <c r="L229" s="97">
        <v>45670</v>
      </c>
      <c r="M229" s="99" t="s">
        <v>69</v>
      </c>
      <c r="O229" s="97">
        <v>45553</v>
      </c>
      <c r="P229" s="97" cm="1">
        <f t="array" ref="P229">INDEX($L$11:$L$2636,MATCH(B229+J229,$L$11:$L$2636,0)+30)</f>
        <v>45596</v>
      </c>
      <c r="Q229" s="97" cm="1">
        <f t="array" ref="Q229">INDEX($L$11:$L$2636,MATCH(B229+J229,$L$11:$L$2636,0)+12)</f>
        <v>45572</v>
      </c>
    </row>
    <row r="230" spans="2:17" ht="15" customHeight="1" x14ac:dyDescent="0.25">
      <c r="B230" s="97">
        <v>45554</v>
      </c>
      <c r="C230" s="98" t="str">
        <f t="shared" si="15"/>
        <v>Thursday</v>
      </c>
      <c r="D230" s="99" t="str">
        <f t="shared" si="16"/>
        <v>B</v>
      </c>
      <c r="E230" s="99" t="str">
        <f t="shared" si="16"/>
        <v>B</v>
      </c>
      <c r="F230" s="99" t="str">
        <f t="shared" si="16"/>
        <v>B</v>
      </c>
      <c r="G230" s="99" t="str">
        <f t="shared" si="16"/>
        <v>B</v>
      </c>
      <c r="H230" s="99" t="str">
        <f t="shared" si="17"/>
        <v>B</v>
      </c>
      <c r="I230" s="99">
        <f t="shared" si="18"/>
        <v>1</v>
      </c>
      <c r="J230" s="109">
        <f>IF(H230="B",0,MATCH("B",H231:$H$3985,0))</f>
        <v>0</v>
      </c>
      <c r="K230" s="84"/>
      <c r="L230" s="97">
        <v>45671</v>
      </c>
      <c r="M230" s="99" t="s">
        <v>69</v>
      </c>
      <c r="O230" s="97">
        <v>45554</v>
      </c>
      <c r="P230" s="97" cm="1">
        <f t="array" ref="P230">INDEX($L$11:$L$2636,MATCH(B230+J230,$L$11:$L$2636,0)+30)</f>
        <v>45600</v>
      </c>
      <c r="Q230" s="97" cm="1">
        <f t="array" ref="Q230">INDEX($L$11:$L$2636,MATCH(B230+J230,$L$11:$L$2636,0)+12)</f>
        <v>45573</v>
      </c>
    </row>
    <row r="231" spans="2:17" ht="15" customHeight="1" x14ac:dyDescent="0.25">
      <c r="B231" s="97">
        <v>45555</v>
      </c>
      <c r="C231" s="98" t="str">
        <f t="shared" si="15"/>
        <v>Friday</v>
      </c>
      <c r="D231" s="99" t="str">
        <f t="shared" si="16"/>
        <v>B</v>
      </c>
      <c r="E231" s="99" t="str">
        <f t="shared" si="16"/>
        <v>B</v>
      </c>
      <c r="F231" s="99" t="str">
        <f t="shared" si="16"/>
        <v>B</v>
      </c>
      <c r="G231" s="99" t="str">
        <f t="shared" si="16"/>
        <v>B</v>
      </c>
      <c r="H231" s="99" t="str">
        <f t="shared" si="17"/>
        <v>B</v>
      </c>
      <c r="I231" s="99">
        <f t="shared" si="18"/>
        <v>1</v>
      </c>
      <c r="J231" s="109">
        <f>IF(H231="B",0,MATCH("B",H232:$H$3985,0))</f>
        <v>0</v>
      </c>
      <c r="K231" s="84"/>
      <c r="L231" s="97">
        <v>45672</v>
      </c>
      <c r="M231" s="99" t="s">
        <v>69</v>
      </c>
      <c r="O231" s="97">
        <v>45555</v>
      </c>
      <c r="P231" s="97" cm="1">
        <f t="array" ref="P231">INDEX($L$11:$L$2636,MATCH(B231+J231,$L$11:$L$2636,0)+30)</f>
        <v>45601</v>
      </c>
      <c r="Q231" s="97" cm="1">
        <f t="array" ref="Q231">INDEX($L$11:$L$2636,MATCH(B231+J231,$L$11:$L$2636,0)+12)</f>
        <v>45574</v>
      </c>
    </row>
    <row r="232" spans="2:17" ht="15" customHeight="1" x14ac:dyDescent="0.25">
      <c r="B232" s="97">
        <v>45556</v>
      </c>
      <c r="C232" s="98" t="str">
        <f t="shared" si="15"/>
        <v>Saturday</v>
      </c>
      <c r="D232" s="99" t="str">
        <f t="shared" si="16"/>
        <v>W</v>
      </c>
      <c r="E232" s="99" t="str">
        <f t="shared" si="16"/>
        <v>W</v>
      </c>
      <c r="F232" s="99" t="str">
        <f t="shared" si="16"/>
        <v>W</v>
      </c>
      <c r="G232" s="99" t="str">
        <f t="shared" si="16"/>
        <v>W</v>
      </c>
      <c r="H232" s="99" t="str">
        <f t="shared" si="17"/>
        <v>W</v>
      </c>
      <c r="I232" s="99">
        <f t="shared" si="18"/>
        <v>0</v>
      </c>
      <c r="J232" s="109">
        <f>IF(H232="B",0,MATCH("B",H233:$H$3985,0))</f>
        <v>2</v>
      </c>
      <c r="K232" s="84"/>
      <c r="L232" s="97">
        <v>45673</v>
      </c>
      <c r="M232" s="99" t="s">
        <v>69</v>
      </c>
      <c r="O232" s="97">
        <v>45556</v>
      </c>
      <c r="P232" s="97" cm="1">
        <f t="array" ref="P232">INDEX($L$11:$L$2636,MATCH(B232+J232,$L$11:$L$2636,0)+30)</f>
        <v>45602</v>
      </c>
      <c r="Q232" s="97" cm="1">
        <f t="array" ref="Q232">INDEX($L$11:$L$2636,MATCH(B232+J232,$L$11:$L$2636,0)+12)</f>
        <v>45575</v>
      </c>
    </row>
    <row r="233" spans="2:17" ht="15" customHeight="1" x14ac:dyDescent="0.25">
      <c r="B233" s="97">
        <v>45557</v>
      </c>
      <c r="C233" s="98" t="str">
        <f t="shared" si="15"/>
        <v>Sunday</v>
      </c>
      <c r="D233" s="99" t="str">
        <f t="shared" si="16"/>
        <v>W</v>
      </c>
      <c r="E233" s="99" t="str">
        <f t="shared" si="16"/>
        <v>W</v>
      </c>
      <c r="F233" s="99" t="str">
        <f t="shared" si="16"/>
        <v>W</v>
      </c>
      <c r="G233" s="99" t="str">
        <f t="shared" si="16"/>
        <v>W</v>
      </c>
      <c r="H233" s="99" t="str">
        <f t="shared" si="17"/>
        <v>W</v>
      </c>
      <c r="I233" s="99">
        <f t="shared" si="18"/>
        <v>0</v>
      </c>
      <c r="J233" s="109">
        <f>IF(H233="B",0,MATCH("B",H234:$H$3985,0))</f>
        <v>1</v>
      </c>
      <c r="K233" s="84"/>
      <c r="L233" s="97">
        <v>45674</v>
      </c>
      <c r="M233" s="99" t="s">
        <v>69</v>
      </c>
      <c r="O233" s="97">
        <v>45557</v>
      </c>
      <c r="P233" s="97" cm="1">
        <f t="array" ref="P233">INDEX($L$11:$L$2636,MATCH(B233+J233,$L$11:$L$2636,0)+30)</f>
        <v>45602</v>
      </c>
      <c r="Q233" s="97" cm="1">
        <f t="array" ref="Q233">INDEX($L$11:$L$2636,MATCH(B233+J233,$L$11:$L$2636,0)+12)</f>
        <v>45575</v>
      </c>
    </row>
    <row r="234" spans="2:17" ht="15" customHeight="1" x14ac:dyDescent="0.25">
      <c r="B234" s="97">
        <v>45558</v>
      </c>
      <c r="C234" s="98" t="str">
        <f t="shared" si="15"/>
        <v>Monday</v>
      </c>
      <c r="D234" s="99" t="str">
        <f t="shared" si="16"/>
        <v>B</v>
      </c>
      <c r="E234" s="99" t="str">
        <f t="shared" si="16"/>
        <v>B</v>
      </c>
      <c r="F234" s="99" t="str">
        <f t="shared" si="16"/>
        <v>B</v>
      </c>
      <c r="G234" s="99" t="str">
        <f t="shared" si="16"/>
        <v>B</v>
      </c>
      <c r="H234" s="99" t="str">
        <f t="shared" si="17"/>
        <v>B</v>
      </c>
      <c r="I234" s="99">
        <f t="shared" si="18"/>
        <v>1</v>
      </c>
      <c r="J234" s="109">
        <f>IF(H234="B",0,MATCH("B",H235:$H$3985,0))</f>
        <v>0</v>
      </c>
      <c r="K234" s="84"/>
      <c r="L234" s="97">
        <v>45677</v>
      </c>
      <c r="M234" s="99" t="s">
        <v>69</v>
      </c>
      <c r="O234" s="97">
        <v>45558</v>
      </c>
      <c r="P234" s="97" cm="1">
        <f t="array" ref="P234">INDEX($L$11:$L$2636,MATCH(B234+J234,$L$11:$L$2636,0)+30)</f>
        <v>45602</v>
      </c>
      <c r="Q234" s="97" cm="1">
        <f t="array" ref="Q234">INDEX($L$11:$L$2636,MATCH(B234+J234,$L$11:$L$2636,0)+12)</f>
        <v>45575</v>
      </c>
    </row>
    <row r="235" spans="2:17" ht="15" customHeight="1" x14ac:dyDescent="0.25">
      <c r="B235" s="97">
        <v>45559</v>
      </c>
      <c r="C235" s="98" t="str">
        <f t="shared" si="15"/>
        <v>Tuesday</v>
      </c>
      <c r="D235" s="99" t="str">
        <f t="shared" si="16"/>
        <v>B</v>
      </c>
      <c r="E235" s="99" t="s">
        <v>71</v>
      </c>
      <c r="F235" s="99" t="str">
        <f t="shared" si="16"/>
        <v>B</v>
      </c>
      <c r="G235" s="99" t="str">
        <f t="shared" si="16"/>
        <v>B</v>
      </c>
      <c r="H235" s="99" t="str">
        <f t="shared" si="17"/>
        <v>P</v>
      </c>
      <c r="I235" s="99">
        <f t="shared" si="18"/>
        <v>0</v>
      </c>
      <c r="J235" s="109">
        <f>IF(H235="B",0,MATCH("B",H236:$H$3985,0))</f>
        <v>1</v>
      </c>
      <c r="K235" s="84"/>
      <c r="L235" s="97">
        <v>45678</v>
      </c>
      <c r="M235" s="99" t="s">
        <v>69</v>
      </c>
      <c r="O235" s="97">
        <v>45559</v>
      </c>
      <c r="P235" s="97" cm="1">
        <f t="array" ref="P235">INDEX($L$11:$L$2636,MATCH(B235+J235,$L$11:$L$2636,0)+30)</f>
        <v>45603</v>
      </c>
      <c r="Q235" s="97" cm="1">
        <f t="array" ref="Q235">INDEX($L$11:$L$2636,MATCH(B235+J235,$L$11:$L$2636,0)+12)</f>
        <v>45576</v>
      </c>
    </row>
    <row r="236" spans="2:17" ht="15" customHeight="1" x14ac:dyDescent="0.25">
      <c r="B236" s="97">
        <v>45560</v>
      </c>
      <c r="C236" s="98" t="str">
        <f t="shared" si="15"/>
        <v>Wednesday</v>
      </c>
      <c r="D236" s="99" t="str">
        <f t="shared" si="16"/>
        <v>B</v>
      </c>
      <c r="E236" s="99" t="str">
        <f t="shared" si="16"/>
        <v>B</v>
      </c>
      <c r="F236" s="99" t="str">
        <f t="shared" si="16"/>
        <v>B</v>
      </c>
      <c r="G236" s="99" t="str">
        <f t="shared" si="16"/>
        <v>B</v>
      </c>
      <c r="H236" s="99" t="str">
        <f t="shared" si="17"/>
        <v>B</v>
      </c>
      <c r="I236" s="99">
        <f t="shared" si="18"/>
        <v>1</v>
      </c>
      <c r="J236" s="109">
        <f>IF(H236="B",0,MATCH("B",H237:$H$3985,0))</f>
        <v>0</v>
      </c>
      <c r="K236" s="84"/>
      <c r="L236" s="97">
        <v>45679</v>
      </c>
      <c r="M236" s="99" t="s">
        <v>69</v>
      </c>
      <c r="O236" s="97">
        <v>45560</v>
      </c>
      <c r="P236" s="97" cm="1">
        <f t="array" ref="P236">INDEX($L$11:$L$2636,MATCH(B236+J236,$L$11:$L$2636,0)+30)</f>
        <v>45603</v>
      </c>
      <c r="Q236" s="97" cm="1">
        <f t="array" ref="Q236">INDEX($L$11:$L$2636,MATCH(B236+J236,$L$11:$L$2636,0)+12)</f>
        <v>45576</v>
      </c>
    </row>
    <row r="237" spans="2:17" ht="15" customHeight="1" x14ac:dyDescent="0.25">
      <c r="B237" s="97">
        <v>45561</v>
      </c>
      <c r="C237" s="98" t="str">
        <f t="shared" si="15"/>
        <v>Thursday</v>
      </c>
      <c r="D237" s="99" t="str">
        <f t="shared" si="16"/>
        <v>B</v>
      </c>
      <c r="E237" s="99" t="str">
        <f t="shared" si="16"/>
        <v>B</v>
      </c>
      <c r="F237" s="99" t="str">
        <f t="shared" si="16"/>
        <v>B</v>
      </c>
      <c r="G237" s="99" t="str">
        <f t="shared" si="16"/>
        <v>B</v>
      </c>
      <c r="H237" s="99" t="str">
        <f t="shared" si="17"/>
        <v>B</v>
      </c>
      <c r="I237" s="99">
        <f t="shared" si="18"/>
        <v>1</v>
      </c>
      <c r="J237" s="109">
        <f>IF(H237="B",0,MATCH("B",H238:$H$3985,0))</f>
        <v>0</v>
      </c>
      <c r="K237" s="84"/>
      <c r="L237" s="97">
        <v>45680</v>
      </c>
      <c r="M237" s="99" t="s">
        <v>69</v>
      </c>
      <c r="O237" s="97">
        <v>45561</v>
      </c>
      <c r="P237" s="97" cm="1">
        <f t="array" ref="P237">INDEX($L$11:$L$2636,MATCH(B237+J237,$L$11:$L$2636,0)+30)</f>
        <v>45604</v>
      </c>
      <c r="Q237" s="97" cm="1">
        <f t="array" ref="Q237">INDEX($L$11:$L$2636,MATCH(B237+J237,$L$11:$L$2636,0)+12)</f>
        <v>45579</v>
      </c>
    </row>
    <row r="238" spans="2:17" ht="15" customHeight="1" x14ac:dyDescent="0.25">
      <c r="B238" s="97">
        <v>45562</v>
      </c>
      <c r="C238" s="98" t="str">
        <f t="shared" si="15"/>
        <v>Friday</v>
      </c>
      <c r="D238" s="99" t="str">
        <f t="shared" si="16"/>
        <v>B</v>
      </c>
      <c r="E238" s="99" t="str">
        <f t="shared" si="16"/>
        <v>B</v>
      </c>
      <c r="F238" s="99" t="str">
        <f t="shared" si="16"/>
        <v>B</v>
      </c>
      <c r="G238" s="99" t="str">
        <f t="shared" si="16"/>
        <v>B</v>
      </c>
      <c r="H238" s="99" t="str">
        <f t="shared" si="17"/>
        <v>B</v>
      </c>
      <c r="I238" s="99">
        <f t="shared" si="18"/>
        <v>1</v>
      </c>
      <c r="J238" s="109">
        <f>IF(H238="B",0,MATCH("B",H239:$H$3985,0))</f>
        <v>0</v>
      </c>
      <c r="K238" s="84"/>
      <c r="L238" s="97">
        <v>45681</v>
      </c>
      <c r="M238" s="99" t="s">
        <v>69</v>
      </c>
      <c r="O238" s="97">
        <v>45562</v>
      </c>
      <c r="P238" s="97" cm="1">
        <f t="array" ref="P238">INDEX($L$11:$L$2636,MATCH(B238+J238,$L$11:$L$2636,0)+30)</f>
        <v>45607</v>
      </c>
      <c r="Q238" s="97" cm="1">
        <f t="array" ref="Q238">INDEX($L$11:$L$2636,MATCH(B238+J238,$L$11:$L$2636,0)+12)</f>
        <v>45580</v>
      </c>
    </row>
    <row r="239" spans="2:17" ht="15" customHeight="1" x14ac:dyDescent="0.25">
      <c r="B239" s="97">
        <v>45563</v>
      </c>
      <c r="C239" s="98" t="str">
        <f t="shared" si="15"/>
        <v>Saturday</v>
      </c>
      <c r="D239" s="99" t="str">
        <f t="shared" si="16"/>
        <v>W</v>
      </c>
      <c r="E239" s="99" t="str">
        <f t="shared" si="16"/>
        <v>W</v>
      </c>
      <c r="F239" s="99" t="str">
        <f t="shared" si="16"/>
        <v>W</v>
      </c>
      <c r="G239" s="99" t="str">
        <f t="shared" si="16"/>
        <v>W</v>
      </c>
      <c r="H239" s="99" t="str">
        <f t="shared" si="17"/>
        <v>W</v>
      </c>
      <c r="I239" s="99">
        <f t="shared" si="18"/>
        <v>0</v>
      </c>
      <c r="J239" s="109">
        <f>IF(H239="B",0,MATCH("B",H240:$H$3985,0))</f>
        <v>2</v>
      </c>
      <c r="K239" s="84"/>
      <c r="L239" s="97">
        <v>45684</v>
      </c>
      <c r="M239" s="99" t="s">
        <v>69</v>
      </c>
      <c r="O239" s="97">
        <v>45563</v>
      </c>
      <c r="P239" s="97" cm="1">
        <f t="array" ref="P239">INDEX($L$11:$L$2636,MATCH(B239+J239,$L$11:$L$2636,0)+30)</f>
        <v>45608</v>
      </c>
      <c r="Q239" s="97" cm="1">
        <f t="array" ref="Q239">INDEX($L$11:$L$2636,MATCH(B239+J239,$L$11:$L$2636,0)+12)</f>
        <v>45581</v>
      </c>
    </row>
    <row r="240" spans="2:17" ht="15" customHeight="1" x14ac:dyDescent="0.25">
      <c r="B240" s="97">
        <v>45564</v>
      </c>
      <c r="C240" s="98" t="str">
        <f t="shared" si="15"/>
        <v>Sunday</v>
      </c>
      <c r="D240" s="99" t="str">
        <f t="shared" si="16"/>
        <v>W</v>
      </c>
      <c r="E240" s="99" t="str">
        <f t="shared" si="16"/>
        <v>W</v>
      </c>
      <c r="F240" s="99" t="str">
        <f t="shared" si="16"/>
        <v>W</v>
      </c>
      <c r="G240" s="99" t="str">
        <f t="shared" si="16"/>
        <v>W</v>
      </c>
      <c r="H240" s="99" t="str">
        <f t="shared" si="17"/>
        <v>W</v>
      </c>
      <c r="I240" s="99">
        <f t="shared" si="18"/>
        <v>0</v>
      </c>
      <c r="J240" s="109">
        <f>IF(H240="B",0,MATCH("B",H241:$H$3985,0))</f>
        <v>1</v>
      </c>
      <c r="K240" s="84"/>
      <c r="L240" s="97">
        <v>45685</v>
      </c>
      <c r="M240" s="99" t="s">
        <v>69</v>
      </c>
      <c r="O240" s="97">
        <v>45564</v>
      </c>
      <c r="P240" s="97" cm="1">
        <f t="array" ref="P240">INDEX($L$11:$L$2636,MATCH(B240+J240,$L$11:$L$2636,0)+30)</f>
        <v>45608</v>
      </c>
      <c r="Q240" s="97" cm="1">
        <f t="array" ref="Q240">INDEX($L$11:$L$2636,MATCH(B240+J240,$L$11:$L$2636,0)+12)</f>
        <v>45581</v>
      </c>
    </row>
    <row r="241" spans="2:17" ht="15" customHeight="1" x14ac:dyDescent="0.25">
      <c r="B241" s="97">
        <v>45565</v>
      </c>
      <c r="C241" s="98" t="str">
        <f t="shared" si="15"/>
        <v>Monday</v>
      </c>
      <c r="D241" s="99" t="str">
        <f t="shared" si="16"/>
        <v>B</v>
      </c>
      <c r="E241" s="99" t="str">
        <f t="shared" si="16"/>
        <v>B</v>
      </c>
      <c r="F241" s="99" t="str">
        <f t="shared" si="16"/>
        <v>B</v>
      </c>
      <c r="G241" s="99" t="str">
        <f t="shared" si="16"/>
        <v>B</v>
      </c>
      <c r="H241" s="99" t="str">
        <f t="shared" si="17"/>
        <v>B</v>
      </c>
      <c r="I241" s="99">
        <f t="shared" si="18"/>
        <v>1</v>
      </c>
      <c r="J241" s="109">
        <f>IF(H241="B",0,MATCH("B",H242:$H$3985,0))</f>
        <v>0</v>
      </c>
      <c r="K241" s="84"/>
      <c r="L241" s="97">
        <v>45686</v>
      </c>
      <c r="M241" s="99" t="s">
        <v>69</v>
      </c>
      <c r="O241" s="97">
        <v>45565</v>
      </c>
      <c r="P241" s="97" cm="1">
        <f t="array" ref="P241">INDEX($L$11:$L$2636,MATCH(B241+J241,$L$11:$L$2636,0)+30)</f>
        <v>45608</v>
      </c>
      <c r="Q241" s="97" cm="1">
        <f t="array" ref="Q241">INDEX($L$11:$L$2636,MATCH(B241+J241,$L$11:$L$2636,0)+12)</f>
        <v>45581</v>
      </c>
    </row>
    <row r="242" spans="2:17" ht="15" customHeight="1" x14ac:dyDescent="0.25">
      <c r="B242" s="97">
        <v>45566</v>
      </c>
      <c r="C242" s="98" t="str">
        <f t="shared" si="15"/>
        <v>Tuesday</v>
      </c>
      <c r="D242" s="99" t="str">
        <f t="shared" si="16"/>
        <v>B</v>
      </c>
      <c r="E242" s="99" t="str">
        <f t="shared" si="16"/>
        <v>B</v>
      </c>
      <c r="F242" s="99" t="str">
        <f t="shared" si="16"/>
        <v>B</v>
      </c>
      <c r="G242" s="99" t="str">
        <f t="shared" si="16"/>
        <v>B</v>
      </c>
      <c r="H242" s="99" t="str">
        <f t="shared" si="17"/>
        <v>B</v>
      </c>
      <c r="I242" s="99">
        <f t="shared" si="18"/>
        <v>1</v>
      </c>
      <c r="J242" s="109">
        <f>IF(H242="B",0,MATCH("B",H243:$H$3985,0))</f>
        <v>0</v>
      </c>
      <c r="K242" s="84"/>
      <c r="L242" s="97">
        <v>45687</v>
      </c>
      <c r="M242" s="99" t="s">
        <v>69</v>
      </c>
      <c r="O242" s="97">
        <v>45566</v>
      </c>
      <c r="P242" s="97" cm="1">
        <f t="array" ref="P242">INDEX($L$11:$L$2636,MATCH(B242+J242,$L$11:$L$2636,0)+30)</f>
        <v>45609</v>
      </c>
      <c r="Q242" s="97" cm="1">
        <f t="array" ref="Q242">INDEX($L$11:$L$2636,MATCH(B242+J242,$L$11:$L$2636,0)+12)</f>
        <v>45582</v>
      </c>
    </row>
    <row r="243" spans="2:17" ht="15" customHeight="1" x14ac:dyDescent="0.25">
      <c r="B243" s="97">
        <v>45567</v>
      </c>
      <c r="C243" s="98" t="str">
        <f t="shared" si="15"/>
        <v>Wednesday</v>
      </c>
      <c r="D243" s="99" t="str">
        <f t="shared" si="16"/>
        <v>B</v>
      </c>
      <c r="E243" s="99" t="str">
        <f t="shared" si="16"/>
        <v>B</v>
      </c>
      <c r="F243" s="99" t="str">
        <f t="shared" si="16"/>
        <v>B</v>
      </c>
      <c r="G243" s="99" t="str">
        <f t="shared" si="16"/>
        <v>B</v>
      </c>
      <c r="H243" s="99" t="str">
        <f t="shared" si="17"/>
        <v>B</v>
      </c>
      <c r="I243" s="99">
        <f t="shared" si="18"/>
        <v>1</v>
      </c>
      <c r="J243" s="109">
        <f>IF(H243="B",0,MATCH("B",H244:$H$3985,0))</f>
        <v>0</v>
      </c>
      <c r="K243" s="84"/>
      <c r="L243" s="97">
        <v>45688</v>
      </c>
      <c r="M243" s="99" t="s">
        <v>69</v>
      </c>
      <c r="O243" s="97">
        <v>45567</v>
      </c>
      <c r="P243" s="97" cm="1">
        <f t="array" ref="P243">INDEX($L$11:$L$2636,MATCH(B243+J243,$L$11:$L$2636,0)+30)</f>
        <v>45610</v>
      </c>
      <c r="Q243" s="97" cm="1">
        <f t="array" ref="Q243">INDEX($L$11:$L$2636,MATCH(B243+J243,$L$11:$L$2636,0)+12)</f>
        <v>45583</v>
      </c>
    </row>
    <row r="244" spans="2:17" ht="15" customHeight="1" x14ac:dyDescent="0.25">
      <c r="B244" s="97">
        <v>45568</v>
      </c>
      <c r="C244" s="98" t="str">
        <f t="shared" si="15"/>
        <v>Thursday</v>
      </c>
      <c r="D244" s="99" t="str">
        <f t="shared" si="16"/>
        <v>B</v>
      </c>
      <c r="E244" s="99" t="str">
        <f t="shared" si="16"/>
        <v>B</v>
      </c>
      <c r="F244" s="99" t="str">
        <f t="shared" si="16"/>
        <v>B</v>
      </c>
      <c r="G244" s="99" t="str">
        <f t="shared" si="16"/>
        <v>B</v>
      </c>
      <c r="H244" s="99" t="str">
        <f t="shared" si="17"/>
        <v>B</v>
      </c>
      <c r="I244" s="99">
        <f t="shared" si="18"/>
        <v>1</v>
      </c>
      <c r="J244" s="109">
        <f>IF(H244="B",0,MATCH("B",H245:$H$3985,0))</f>
        <v>0</v>
      </c>
      <c r="K244" s="84"/>
      <c r="L244" s="97">
        <v>45691</v>
      </c>
      <c r="M244" s="99" t="s">
        <v>69</v>
      </c>
      <c r="O244" s="97">
        <v>45568</v>
      </c>
      <c r="P244" s="97" cm="1">
        <f t="array" ref="P244">INDEX($L$11:$L$2636,MATCH(B244+J244,$L$11:$L$2636,0)+30)</f>
        <v>45611</v>
      </c>
      <c r="Q244" s="97" cm="1">
        <f t="array" ref="Q244">INDEX($L$11:$L$2636,MATCH(B244+J244,$L$11:$L$2636,0)+12)</f>
        <v>45586</v>
      </c>
    </row>
    <row r="245" spans="2:17" ht="15" customHeight="1" x14ac:dyDescent="0.25">
      <c r="B245" s="97">
        <v>45569</v>
      </c>
      <c r="C245" s="98" t="str">
        <f t="shared" si="15"/>
        <v>Friday</v>
      </c>
      <c r="D245" s="99" t="str">
        <f t="shared" si="16"/>
        <v>B</v>
      </c>
      <c r="E245" s="99" t="str">
        <f t="shared" si="16"/>
        <v>B</v>
      </c>
      <c r="F245" s="99" t="str">
        <f t="shared" si="16"/>
        <v>B</v>
      </c>
      <c r="G245" s="99" t="str">
        <f t="shared" si="16"/>
        <v>B</v>
      </c>
      <c r="H245" s="99" t="str">
        <f t="shared" si="17"/>
        <v>B</v>
      </c>
      <c r="I245" s="99">
        <f t="shared" si="18"/>
        <v>1</v>
      </c>
      <c r="J245" s="109">
        <f>IF(H245="B",0,MATCH("B",H246:$H$3985,0))</f>
        <v>0</v>
      </c>
      <c r="K245" s="84"/>
      <c r="L245" s="97">
        <v>45692</v>
      </c>
      <c r="M245" s="99" t="s">
        <v>69</v>
      </c>
      <c r="O245" s="97">
        <v>45569</v>
      </c>
      <c r="P245" s="97" cm="1">
        <f t="array" ref="P245">INDEX($L$11:$L$2636,MATCH(B245+J245,$L$11:$L$2636,0)+30)</f>
        <v>45614</v>
      </c>
      <c r="Q245" s="97" cm="1">
        <f t="array" ref="Q245">INDEX($L$11:$L$2636,MATCH(B245+J245,$L$11:$L$2636,0)+12)</f>
        <v>45587</v>
      </c>
    </row>
    <row r="246" spans="2:17" ht="15" customHeight="1" x14ac:dyDescent="0.25">
      <c r="B246" s="97">
        <v>45570</v>
      </c>
      <c r="C246" s="98" t="str">
        <f t="shared" si="15"/>
        <v>Saturday</v>
      </c>
      <c r="D246" s="99" t="str">
        <f t="shared" si="16"/>
        <v>W</v>
      </c>
      <c r="E246" s="99" t="str">
        <f t="shared" si="16"/>
        <v>W</v>
      </c>
      <c r="F246" s="99" t="str">
        <f t="shared" si="16"/>
        <v>W</v>
      </c>
      <c r="G246" s="99" t="str">
        <f t="shared" si="16"/>
        <v>W</v>
      </c>
      <c r="H246" s="99" t="str">
        <f t="shared" si="17"/>
        <v>W</v>
      </c>
      <c r="I246" s="99">
        <f t="shared" si="18"/>
        <v>0</v>
      </c>
      <c r="J246" s="109">
        <f>IF(H246="B",0,MATCH("B",H247:$H$3985,0))</f>
        <v>2</v>
      </c>
      <c r="K246" s="84"/>
      <c r="L246" s="97">
        <v>45693</v>
      </c>
      <c r="M246" s="99" t="s">
        <v>69</v>
      </c>
      <c r="O246" s="97">
        <v>45570</v>
      </c>
      <c r="P246" s="97" cm="1">
        <f t="array" ref="P246">INDEX($L$11:$L$2636,MATCH(B246+J246,$L$11:$L$2636,0)+30)</f>
        <v>45615</v>
      </c>
      <c r="Q246" s="97" cm="1">
        <f t="array" ref="Q246">INDEX($L$11:$L$2636,MATCH(B246+J246,$L$11:$L$2636,0)+12)</f>
        <v>45588</v>
      </c>
    </row>
    <row r="247" spans="2:17" ht="15" customHeight="1" x14ac:dyDescent="0.25">
      <c r="B247" s="97">
        <v>45571</v>
      </c>
      <c r="C247" s="98" t="str">
        <f t="shared" si="15"/>
        <v>Sunday</v>
      </c>
      <c r="D247" s="99" t="str">
        <f t="shared" si="16"/>
        <v>W</v>
      </c>
      <c r="E247" s="99" t="str">
        <f t="shared" si="16"/>
        <v>W</v>
      </c>
      <c r="F247" s="99" t="str">
        <f t="shared" si="16"/>
        <v>W</v>
      </c>
      <c r="G247" s="99" t="str">
        <f t="shared" si="16"/>
        <v>W</v>
      </c>
      <c r="H247" s="99" t="str">
        <f t="shared" si="17"/>
        <v>W</v>
      </c>
      <c r="I247" s="99">
        <f t="shared" si="18"/>
        <v>0</v>
      </c>
      <c r="J247" s="109">
        <f>IF(H247="B",0,MATCH("B",H248:$H$3985,0))</f>
        <v>1</v>
      </c>
      <c r="K247" s="84"/>
      <c r="L247" s="97">
        <v>45694</v>
      </c>
      <c r="M247" s="99" t="s">
        <v>69</v>
      </c>
      <c r="O247" s="97">
        <v>45571</v>
      </c>
      <c r="P247" s="97" cm="1">
        <f t="array" ref="P247">INDEX($L$11:$L$2636,MATCH(B247+J247,$L$11:$L$2636,0)+30)</f>
        <v>45615</v>
      </c>
      <c r="Q247" s="97" cm="1">
        <f t="array" ref="Q247">INDEX($L$11:$L$2636,MATCH(B247+J247,$L$11:$L$2636,0)+12)</f>
        <v>45588</v>
      </c>
    </row>
    <row r="248" spans="2:17" ht="15" customHeight="1" x14ac:dyDescent="0.25">
      <c r="B248" s="97">
        <v>45572</v>
      </c>
      <c r="C248" s="98" t="str">
        <f t="shared" si="15"/>
        <v>Monday</v>
      </c>
      <c r="D248" s="99" t="str">
        <f t="shared" si="16"/>
        <v>B</v>
      </c>
      <c r="E248" s="99" t="str">
        <f t="shared" si="16"/>
        <v>B</v>
      </c>
      <c r="F248" s="99" t="str">
        <f t="shared" si="16"/>
        <v>B</v>
      </c>
      <c r="G248" s="99" t="str">
        <f t="shared" si="16"/>
        <v>B</v>
      </c>
      <c r="H248" s="99" t="str">
        <f t="shared" si="17"/>
        <v>B</v>
      </c>
      <c r="I248" s="99">
        <f t="shared" si="18"/>
        <v>1</v>
      </c>
      <c r="J248" s="109">
        <f>IF(H248="B",0,MATCH("B",H249:$H$3985,0))</f>
        <v>0</v>
      </c>
      <c r="K248" s="84"/>
      <c r="L248" s="97">
        <v>45695</v>
      </c>
      <c r="M248" s="99" t="s">
        <v>69</v>
      </c>
      <c r="O248" s="97">
        <v>45572</v>
      </c>
      <c r="P248" s="97" cm="1">
        <f t="array" ref="P248">INDEX($L$11:$L$2636,MATCH(B248+J248,$L$11:$L$2636,0)+30)</f>
        <v>45615</v>
      </c>
      <c r="Q248" s="97" cm="1">
        <f t="array" ref="Q248">INDEX($L$11:$L$2636,MATCH(B248+J248,$L$11:$L$2636,0)+12)</f>
        <v>45588</v>
      </c>
    </row>
    <row r="249" spans="2:17" ht="15" customHeight="1" x14ac:dyDescent="0.25">
      <c r="B249" s="97">
        <v>45573</v>
      </c>
      <c r="C249" s="98" t="str">
        <f t="shared" si="15"/>
        <v>Tuesday</v>
      </c>
      <c r="D249" s="99" t="str">
        <f t="shared" si="16"/>
        <v>B</v>
      </c>
      <c r="E249" s="99" t="str">
        <f t="shared" si="16"/>
        <v>B</v>
      </c>
      <c r="F249" s="99" t="str">
        <f t="shared" si="16"/>
        <v>B</v>
      </c>
      <c r="G249" s="99" t="str">
        <f t="shared" si="16"/>
        <v>B</v>
      </c>
      <c r="H249" s="99" t="str">
        <f t="shared" si="17"/>
        <v>B</v>
      </c>
      <c r="I249" s="99">
        <f t="shared" si="18"/>
        <v>1</v>
      </c>
      <c r="J249" s="109">
        <f>IF(H249="B",0,MATCH("B",H250:$H$3985,0))</f>
        <v>0</v>
      </c>
      <c r="K249" s="84"/>
      <c r="L249" s="97">
        <v>45698</v>
      </c>
      <c r="M249" s="99" t="s">
        <v>69</v>
      </c>
      <c r="O249" s="97">
        <v>45573</v>
      </c>
      <c r="P249" s="97" cm="1">
        <f t="array" ref="P249">INDEX($L$11:$L$2636,MATCH(B249+J249,$L$11:$L$2636,0)+30)</f>
        <v>45616</v>
      </c>
      <c r="Q249" s="97" cm="1">
        <f t="array" ref="Q249">INDEX($L$11:$L$2636,MATCH(B249+J249,$L$11:$L$2636,0)+12)</f>
        <v>45589</v>
      </c>
    </row>
    <row r="250" spans="2:17" ht="15" customHeight="1" x14ac:dyDescent="0.25">
      <c r="B250" s="97">
        <v>45574</v>
      </c>
      <c r="C250" s="98" t="str">
        <f t="shared" si="15"/>
        <v>Wednesday</v>
      </c>
      <c r="D250" s="99" t="str">
        <f t="shared" si="16"/>
        <v>B</v>
      </c>
      <c r="E250" s="99" t="str">
        <f t="shared" si="16"/>
        <v>B</v>
      </c>
      <c r="F250" s="99" t="str">
        <f t="shared" si="16"/>
        <v>B</v>
      </c>
      <c r="G250" s="99" t="str">
        <f t="shared" si="16"/>
        <v>B</v>
      </c>
      <c r="H250" s="99" t="str">
        <f t="shared" si="17"/>
        <v>B</v>
      </c>
      <c r="I250" s="99">
        <f t="shared" si="18"/>
        <v>1</v>
      </c>
      <c r="J250" s="109">
        <f>IF(H250="B",0,MATCH("B",H251:$H$3985,0))</f>
        <v>0</v>
      </c>
      <c r="K250" s="84"/>
      <c r="L250" s="97">
        <v>45699</v>
      </c>
      <c r="M250" s="99" t="s">
        <v>69</v>
      </c>
      <c r="O250" s="97">
        <v>45574</v>
      </c>
      <c r="P250" s="97" cm="1">
        <f t="array" ref="P250">INDEX($L$11:$L$2636,MATCH(B250+J250,$L$11:$L$2636,0)+30)</f>
        <v>45617</v>
      </c>
      <c r="Q250" s="97" cm="1">
        <f t="array" ref="Q250">INDEX($L$11:$L$2636,MATCH(B250+J250,$L$11:$L$2636,0)+12)</f>
        <v>45590</v>
      </c>
    </row>
    <row r="251" spans="2:17" ht="15" customHeight="1" x14ac:dyDescent="0.25">
      <c r="B251" s="97">
        <v>45575</v>
      </c>
      <c r="C251" s="98" t="str">
        <f t="shared" si="15"/>
        <v>Thursday</v>
      </c>
      <c r="D251" s="99" t="str">
        <f t="shared" si="16"/>
        <v>B</v>
      </c>
      <c r="E251" s="99" t="str">
        <f t="shared" si="16"/>
        <v>B</v>
      </c>
      <c r="F251" s="99" t="str">
        <f t="shared" si="16"/>
        <v>B</v>
      </c>
      <c r="G251" s="99" t="str">
        <f t="shared" si="16"/>
        <v>B</v>
      </c>
      <c r="H251" s="99" t="str">
        <f t="shared" si="17"/>
        <v>B</v>
      </c>
      <c r="I251" s="99">
        <f t="shared" si="18"/>
        <v>1</v>
      </c>
      <c r="J251" s="109">
        <f>IF(H251="B",0,MATCH("B",H252:$H$3985,0))</f>
        <v>0</v>
      </c>
      <c r="K251" s="84"/>
      <c r="L251" s="97">
        <v>45700</v>
      </c>
      <c r="M251" s="99" t="s">
        <v>69</v>
      </c>
      <c r="O251" s="97">
        <v>45575</v>
      </c>
      <c r="P251" s="97" cm="1">
        <f t="array" ref="P251">INDEX($L$11:$L$2636,MATCH(B251+J251,$L$11:$L$2636,0)+30)</f>
        <v>45618</v>
      </c>
      <c r="Q251" s="97" cm="1">
        <f t="array" ref="Q251">INDEX($L$11:$L$2636,MATCH(B251+J251,$L$11:$L$2636,0)+12)</f>
        <v>45593</v>
      </c>
    </row>
    <row r="252" spans="2:17" ht="15" customHeight="1" x14ac:dyDescent="0.25">
      <c r="B252" s="97">
        <v>45576</v>
      </c>
      <c r="C252" s="98" t="str">
        <f t="shared" si="15"/>
        <v>Friday</v>
      </c>
      <c r="D252" s="99" t="str">
        <f t="shared" si="16"/>
        <v>B</v>
      </c>
      <c r="E252" s="99" t="str">
        <f t="shared" si="16"/>
        <v>B</v>
      </c>
      <c r="F252" s="99" t="str">
        <f t="shared" si="16"/>
        <v>B</v>
      </c>
      <c r="G252" s="99" t="str">
        <f t="shared" si="16"/>
        <v>B</v>
      </c>
      <c r="H252" s="99" t="str">
        <f t="shared" si="17"/>
        <v>B</v>
      </c>
      <c r="I252" s="99">
        <f t="shared" si="18"/>
        <v>1</v>
      </c>
      <c r="J252" s="109">
        <f>IF(H252="B",0,MATCH("B",H253:$H$3985,0))</f>
        <v>0</v>
      </c>
      <c r="K252" s="84"/>
      <c r="L252" s="97">
        <v>45701</v>
      </c>
      <c r="M252" s="99" t="s">
        <v>69</v>
      </c>
      <c r="O252" s="97">
        <v>45576</v>
      </c>
      <c r="P252" s="97" cm="1">
        <f t="array" ref="P252">INDEX($L$11:$L$2636,MATCH(B252+J252,$L$11:$L$2636,0)+30)</f>
        <v>45621</v>
      </c>
      <c r="Q252" s="97" cm="1">
        <f t="array" ref="Q252">INDEX($L$11:$L$2636,MATCH(B252+J252,$L$11:$L$2636,0)+12)</f>
        <v>45594</v>
      </c>
    </row>
    <row r="253" spans="2:17" ht="15" customHeight="1" x14ac:dyDescent="0.25">
      <c r="B253" s="97">
        <v>45577</v>
      </c>
      <c r="C253" s="98" t="str">
        <f t="shared" si="15"/>
        <v>Saturday</v>
      </c>
      <c r="D253" s="99" t="str">
        <f t="shared" si="16"/>
        <v>W</v>
      </c>
      <c r="E253" s="99" t="s">
        <v>71</v>
      </c>
      <c r="F253" s="99" t="s">
        <v>71</v>
      </c>
      <c r="G253" s="99" t="str">
        <f t="shared" si="16"/>
        <v>W</v>
      </c>
      <c r="H253" s="99" t="str">
        <f t="shared" si="17"/>
        <v>P</v>
      </c>
      <c r="I253" s="99">
        <f t="shared" si="18"/>
        <v>0</v>
      </c>
      <c r="J253" s="109">
        <f>IF(H253="B",0,MATCH("B",H254:$H$3985,0))</f>
        <v>2</v>
      </c>
      <c r="K253" s="84"/>
      <c r="L253" s="97">
        <v>45702</v>
      </c>
      <c r="M253" s="99" t="s">
        <v>69</v>
      </c>
      <c r="O253" s="97">
        <v>45577</v>
      </c>
      <c r="P253" s="97" cm="1">
        <f t="array" ref="P253">INDEX($L$11:$L$2636,MATCH(B253+J253,$L$11:$L$2636,0)+30)</f>
        <v>45622</v>
      </c>
      <c r="Q253" s="97" cm="1">
        <f t="array" ref="Q253">INDEX($L$11:$L$2636,MATCH(B253+J253,$L$11:$L$2636,0)+12)</f>
        <v>45595</v>
      </c>
    </row>
    <row r="254" spans="2:17" ht="15" customHeight="1" x14ac:dyDescent="0.25">
      <c r="B254" s="97">
        <v>45578</v>
      </c>
      <c r="C254" s="98" t="str">
        <f t="shared" si="15"/>
        <v>Sunday</v>
      </c>
      <c r="D254" s="99" t="str">
        <f t="shared" si="16"/>
        <v>W</v>
      </c>
      <c r="E254" s="99" t="str">
        <f t="shared" si="16"/>
        <v>W</v>
      </c>
      <c r="F254" s="99" t="str">
        <f t="shared" si="16"/>
        <v>W</v>
      </c>
      <c r="G254" s="99" t="str">
        <f t="shared" si="16"/>
        <v>W</v>
      </c>
      <c r="H254" s="99" t="str">
        <f t="shared" si="17"/>
        <v>W</v>
      </c>
      <c r="I254" s="99">
        <f t="shared" si="18"/>
        <v>0</v>
      </c>
      <c r="J254" s="109">
        <f>IF(H254="B",0,MATCH("B",H255:$H$3985,0))</f>
        <v>1</v>
      </c>
      <c r="K254" s="84"/>
      <c r="L254" s="97">
        <v>45705</v>
      </c>
      <c r="M254" s="99" t="s">
        <v>69</v>
      </c>
      <c r="O254" s="97">
        <v>45578</v>
      </c>
      <c r="P254" s="97" cm="1">
        <f t="array" ref="P254">INDEX($L$11:$L$2636,MATCH(B254+J254,$L$11:$L$2636,0)+30)</f>
        <v>45622</v>
      </c>
      <c r="Q254" s="97" cm="1">
        <f t="array" ref="Q254">INDEX($L$11:$L$2636,MATCH(B254+J254,$L$11:$L$2636,0)+12)</f>
        <v>45595</v>
      </c>
    </row>
    <row r="255" spans="2:17" ht="15" customHeight="1" x14ac:dyDescent="0.25">
      <c r="B255" s="97">
        <v>45579</v>
      </c>
      <c r="C255" s="98" t="str">
        <f t="shared" si="15"/>
        <v>Monday</v>
      </c>
      <c r="D255" s="99" t="str">
        <f t="shared" si="16"/>
        <v>B</v>
      </c>
      <c r="E255" s="99" t="str">
        <f t="shared" si="16"/>
        <v>B</v>
      </c>
      <c r="F255" s="99" t="str">
        <f t="shared" si="16"/>
        <v>B</v>
      </c>
      <c r="G255" s="99" t="str">
        <f t="shared" si="16"/>
        <v>B</v>
      </c>
      <c r="H255" s="99" t="str">
        <f t="shared" si="17"/>
        <v>B</v>
      </c>
      <c r="I255" s="99">
        <f t="shared" si="18"/>
        <v>1</v>
      </c>
      <c r="J255" s="109">
        <f>IF(H255="B",0,MATCH("B",H256:$H$3985,0))</f>
        <v>0</v>
      </c>
      <c r="K255" s="84"/>
      <c r="L255" s="97">
        <v>45706</v>
      </c>
      <c r="M255" s="99" t="s">
        <v>69</v>
      </c>
      <c r="O255" s="97">
        <v>45579</v>
      </c>
      <c r="P255" s="97" cm="1">
        <f t="array" ref="P255">INDEX($L$11:$L$2636,MATCH(B255+J255,$L$11:$L$2636,0)+30)</f>
        <v>45622</v>
      </c>
      <c r="Q255" s="97" cm="1">
        <f t="array" ref="Q255">INDEX($L$11:$L$2636,MATCH(B255+J255,$L$11:$L$2636,0)+12)</f>
        <v>45595</v>
      </c>
    </row>
    <row r="256" spans="2:17" ht="15" customHeight="1" x14ac:dyDescent="0.25">
      <c r="B256" s="97">
        <v>45580</v>
      </c>
      <c r="C256" s="98" t="str">
        <f t="shared" si="15"/>
        <v>Tuesday</v>
      </c>
      <c r="D256" s="99" t="str">
        <f t="shared" si="16"/>
        <v>B</v>
      </c>
      <c r="E256" s="99" t="str">
        <f t="shared" si="16"/>
        <v>B</v>
      </c>
      <c r="F256" s="99" t="str">
        <f t="shared" si="16"/>
        <v>B</v>
      </c>
      <c r="G256" s="99" t="str">
        <f t="shared" si="16"/>
        <v>B</v>
      </c>
      <c r="H256" s="99" t="str">
        <f t="shared" si="17"/>
        <v>B</v>
      </c>
      <c r="I256" s="99">
        <f t="shared" si="18"/>
        <v>1</v>
      </c>
      <c r="J256" s="109">
        <f>IF(H256="B",0,MATCH("B",H257:$H$3985,0))</f>
        <v>0</v>
      </c>
      <c r="K256" s="84"/>
      <c r="L256" s="97">
        <v>45707</v>
      </c>
      <c r="M256" s="99" t="s">
        <v>69</v>
      </c>
      <c r="O256" s="97">
        <v>45580</v>
      </c>
      <c r="P256" s="97" cm="1">
        <f t="array" ref="P256">INDEX($L$11:$L$2636,MATCH(B256+J256,$L$11:$L$2636,0)+30)</f>
        <v>45623</v>
      </c>
      <c r="Q256" s="97" cm="1">
        <f t="array" ref="Q256">INDEX($L$11:$L$2636,MATCH(B256+J256,$L$11:$L$2636,0)+12)</f>
        <v>45596</v>
      </c>
    </row>
    <row r="257" spans="2:17" ht="15" customHeight="1" x14ac:dyDescent="0.25">
      <c r="B257" s="97">
        <v>45581</v>
      </c>
      <c r="C257" s="98" t="str">
        <f t="shared" si="15"/>
        <v>Wednesday</v>
      </c>
      <c r="D257" s="99" t="str">
        <f t="shared" si="16"/>
        <v>B</v>
      </c>
      <c r="E257" s="99" t="str">
        <f t="shared" si="16"/>
        <v>B</v>
      </c>
      <c r="F257" s="99" t="str">
        <f t="shared" si="16"/>
        <v>B</v>
      </c>
      <c r="G257" s="99" t="str">
        <f t="shared" si="16"/>
        <v>B</v>
      </c>
      <c r="H257" s="99" t="str">
        <f t="shared" si="17"/>
        <v>B</v>
      </c>
      <c r="I257" s="99">
        <f t="shared" si="18"/>
        <v>1</v>
      </c>
      <c r="J257" s="109">
        <f>IF(H257="B",0,MATCH("B",H258:$H$3985,0))</f>
        <v>0</v>
      </c>
      <c r="K257" s="84"/>
      <c r="L257" s="97">
        <v>45708</v>
      </c>
      <c r="M257" s="99" t="s">
        <v>69</v>
      </c>
      <c r="O257" s="97">
        <v>45581</v>
      </c>
      <c r="P257" s="97" cm="1">
        <f t="array" ref="P257">INDEX($L$11:$L$2636,MATCH(B257+J257,$L$11:$L$2636,0)+30)</f>
        <v>45624</v>
      </c>
      <c r="Q257" s="97" cm="1">
        <f t="array" ref="Q257">INDEX($L$11:$L$2636,MATCH(B257+J257,$L$11:$L$2636,0)+12)</f>
        <v>45600</v>
      </c>
    </row>
    <row r="258" spans="2:17" ht="15" customHeight="1" x14ac:dyDescent="0.25">
      <c r="B258" s="97">
        <v>45582</v>
      </c>
      <c r="C258" s="98" t="str">
        <f t="shared" si="15"/>
        <v>Thursday</v>
      </c>
      <c r="D258" s="99" t="str">
        <f t="shared" si="16"/>
        <v>B</v>
      </c>
      <c r="E258" s="99" t="str">
        <f t="shared" si="16"/>
        <v>B</v>
      </c>
      <c r="F258" s="99" t="str">
        <f t="shared" si="16"/>
        <v>B</v>
      </c>
      <c r="G258" s="99" t="str">
        <f t="shared" si="16"/>
        <v>B</v>
      </c>
      <c r="H258" s="99" t="str">
        <f t="shared" si="17"/>
        <v>B</v>
      </c>
      <c r="I258" s="99">
        <f t="shared" si="18"/>
        <v>1</v>
      </c>
      <c r="J258" s="109">
        <f>IF(H258="B",0,MATCH("B",H259:$H$3985,0))</f>
        <v>0</v>
      </c>
      <c r="K258" s="84"/>
      <c r="L258" s="97">
        <v>45709</v>
      </c>
      <c r="M258" s="99" t="s">
        <v>69</v>
      </c>
      <c r="O258" s="97">
        <v>45582</v>
      </c>
      <c r="P258" s="97" cm="1">
        <f t="array" ref="P258">INDEX($L$11:$L$2636,MATCH(B258+J258,$L$11:$L$2636,0)+30)</f>
        <v>45625</v>
      </c>
      <c r="Q258" s="97" cm="1">
        <f t="array" ref="Q258">INDEX($L$11:$L$2636,MATCH(B258+J258,$L$11:$L$2636,0)+12)</f>
        <v>45601</v>
      </c>
    </row>
    <row r="259" spans="2:17" ht="15" customHeight="1" x14ac:dyDescent="0.25">
      <c r="B259" s="97">
        <v>45583</v>
      </c>
      <c r="C259" s="98" t="str">
        <f t="shared" si="15"/>
        <v>Friday</v>
      </c>
      <c r="D259" s="99" t="str">
        <f t="shared" si="16"/>
        <v>B</v>
      </c>
      <c r="E259" s="99" t="str">
        <f t="shared" si="16"/>
        <v>B</v>
      </c>
      <c r="F259" s="99" t="str">
        <f t="shared" si="16"/>
        <v>B</v>
      </c>
      <c r="G259" s="99" t="str">
        <f t="shared" si="16"/>
        <v>B</v>
      </c>
      <c r="H259" s="99" t="str">
        <f t="shared" si="17"/>
        <v>B</v>
      </c>
      <c r="I259" s="99">
        <f t="shared" si="18"/>
        <v>1</v>
      </c>
      <c r="J259" s="109">
        <f>IF(H259="B",0,MATCH("B",H260:$H$3985,0))</f>
        <v>0</v>
      </c>
      <c r="K259" s="84"/>
      <c r="L259" s="97">
        <v>45712</v>
      </c>
      <c r="M259" s="99" t="s">
        <v>69</v>
      </c>
      <c r="O259" s="97">
        <v>45583</v>
      </c>
      <c r="P259" s="97" cm="1">
        <f t="array" ref="P259">INDEX($L$11:$L$2636,MATCH(B259+J259,$L$11:$L$2636,0)+30)</f>
        <v>45628</v>
      </c>
      <c r="Q259" s="97" cm="1">
        <f t="array" ref="Q259">INDEX($L$11:$L$2636,MATCH(B259+J259,$L$11:$L$2636,0)+12)</f>
        <v>45602</v>
      </c>
    </row>
    <row r="260" spans="2:17" ht="15" customHeight="1" x14ac:dyDescent="0.25">
      <c r="B260" s="97">
        <v>45584</v>
      </c>
      <c r="C260" s="98" t="str">
        <f t="shared" si="15"/>
        <v>Saturday</v>
      </c>
      <c r="D260" s="99" t="str">
        <f t="shared" si="16"/>
        <v>W</v>
      </c>
      <c r="E260" s="99" t="str">
        <f t="shared" si="16"/>
        <v>W</v>
      </c>
      <c r="F260" s="99" t="str">
        <f t="shared" si="16"/>
        <v>W</v>
      </c>
      <c r="G260" s="99" t="str">
        <f t="shared" si="16"/>
        <v>W</v>
      </c>
      <c r="H260" s="99" t="str">
        <f t="shared" si="17"/>
        <v>W</v>
      </c>
      <c r="I260" s="99">
        <f t="shared" si="18"/>
        <v>0</v>
      </c>
      <c r="J260" s="109">
        <f>IF(H260="B",0,MATCH("B",H261:$H$3985,0))</f>
        <v>2</v>
      </c>
      <c r="K260" s="84"/>
      <c r="L260" s="97">
        <v>45713</v>
      </c>
      <c r="M260" s="99" t="s">
        <v>69</v>
      </c>
      <c r="O260" s="97">
        <v>45584</v>
      </c>
      <c r="P260" s="97" cm="1">
        <f t="array" ref="P260">INDEX($L$11:$L$2636,MATCH(B260+J260,$L$11:$L$2636,0)+30)</f>
        <v>45629</v>
      </c>
      <c r="Q260" s="97" cm="1">
        <f t="array" ref="Q260">INDEX($L$11:$L$2636,MATCH(B260+J260,$L$11:$L$2636,0)+12)</f>
        <v>45603</v>
      </c>
    </row>
    <row r="261" spans="2:17" ht="15" customHeight="1" x14ac:dyDescent="0.25">
      <c r="B261" s="97">
        <v>45585</v>
      </c>
      <c r="C261" s="98" t="str">
        <f t="shared" si="15"/>
        <v>Sunday</v>
      </c>
      <c r="D261" s="99" t="str">
        <f t="shared" si="16"/>
        <v>W</v>
      </c>
      <c r="E261" s="99" t="str">
        <f t="shared" si="16"/>
        <v>W</v>
      </c>
      <c r="F261" s="99" t="str">
        <f t="shared" si="16"/>
        <v>W</v>
      </c>
      <c r="G261" s="99" t="str">
        <f t="shared" si="16"/>
        <v>W</v>
      </c>
      <c r="H261" s="99" t="str">
        <f t="shared" si="17"/>
        <v>W</v>
      </c>
      <c r="I261" s="99">
        <f t="shared" si="18"/>
        <v>0</v>
      </c>
      <c r="J261" s="109">
        <f>IF(H261="B",0,MATCH("B",H262:$H$3985,0))</f>
        <v>1</v>
      </c>
      <c r="K261" s="84"/>
      <c r="L261" s="97">
        <v>45714</v>
      </c>
      <c r="M261" s="99" t="s">
        <v>69</v>
      </c>
      <c r="O261" s="97">
        <v>45585</v>
      </c>
      <c r="P261" s="97" cm="1">
        <f t="array" ref="P261">INDEX($L$11:$L$2636,MATCH(B261+J261,$L$11:$L$2636,0)+30)</f>
        <v>45629</v>
      </c>
      <c r="Q261" s="97" cm="1">
        <f t="array" ref="Q261">INDEX($L$11:$L$2636,MATCH(B261+J261,$L$11:$L$2636,0)+12)</f>
        <v>45603</v>
      </c>
    </row>
    <row r="262" spans="2:17" ht="15" customHeight="1" x14ac:dyDescent="0.25">
      <c r="B262" s="97">
        <v>45586</v>
      </c>
      <c r="C262" s="98" t="str">
        <f t="shared" si="15"/>
        <v>Monday</v>
      </c>
      <c r="D262" s="99" t="str">
        <f t="shared" si="16"/>
        <v>B</v>
      </c>
      <c r="E262" s="99" t="str">
        <f t="shared" si="16"/>
        <v>B</v>
      </c>
      <c r="F262" s="99" t="str">
        <f t="shared" si="16"/>
        <v>B</v>
      </c>
      <c r="G262" s="99" t="str">
        <f t="shared" si="16"/>
        <v>B</v>
      </c>
      <c r="H262" s="99" t="str">
        <f t="shared" si="17"/>
        <v>B</v>
      </c>
      <c r="I262" s="99">
        <f t="shared" si="18"/>
        <v>1</v>
      </c>
      <c r="J262" s="109">
        <f>IF(H262="B",0,MATCH("B",H263:$H$3985,0))</f>
        <v>0</v>
      </c>
      <c r="K262" s="84"/>
      <c r="L262" s="97">
        <v>45715</v>
      </c>
      <c r="M262" s="99" t="s">
        <v>69</v>
      </c>
      <c r="O262" s="97">
        <v>45586</v>
      </c>
      <c r="P262" s="97" cm="1">
        <f t="array" ref="P262">INDEX($L$11:$L$2636,MATCH(B262+J262,$L$11:$L$2636,0)+30)</f>
        <v>45629</v>
      </c>
      <c r="Q262" s="97" cm="1">
        <f t="array" ref="Q262">INDEX($L$11:$L$2636,MATCH(B262+J262,$L$11:$L$2636,0)+12)</f>
        <v>45603</v>
      </c>
    </row>
    <row r="263" spans="2:17" ht="15" customHeight="1" x14ac:dyDescent="0.25">
      <c r="B263" s="97">
        <v>45587</v>
      </c>
      <c r="C263" s="98" t="str">
        <f t="shared" si="15"/>
        <v>Tuesday</v>
      </c>
      <c r="D263" s="99" t="str">
        <f t="shared" si="16"/>
        <v>B</v>
      </c>
      <c r="E263" s="99" t="str">
        <f t="shared" si="16"/>
        <v>B</v>
      </c>
      <c r="F263" s="99" t="str">
        <f t="shared" si="16"/>
        <v>B</v>
      </c>
      <c r="G263" s="99" t="str">
        <f t="shared" si="16"/>
        <v>B</v>
      </c>
      <c r="H263" s="99" t="str">
        <f t="shared" si="17"/>
        <v>B</v>
      </c>
      <c r="I263" s="99">
        <f t="shared" si="18"/>
        <v>1</v>
      </c>
      <c r="J263" s="109">
        <f>IF(H263="B",0,MATCH("B",H264:$H$3985,0))</f>
        <v>0</v>
      </c>
      <c r="K263" s="84"/>
      <c r="L263" s="97">
        <v>45716</v>
      </c>
      <c r="M263" s="99" t="s">
        <v>69</v>
      </c>
      <c r="O263" s="97">
        <v>45587</v>
      </c>
      <c r="P263" s="97" cm="1">
        <f t="array" ref="P263">INDEX($L$11:$L$2636,MATCH(B263+J263,$L$11:$L$2636,0)+30)</f>
        <v>45630</v>
      </c>
      <c r="Q263" s="97" cm="1">
        <f t="array" ref="Q263">INDEX($L$11:$L$2636,MATCH(B263+J263,$L$11:$L$2636,0)+12)</f>
        <v>45604</v>
      </c>
    </row>
    <row r="264" spans="2:17" ht="15" customHeight="1" x14ac:dyDescent="0.25">
      <c r="B264" s="97">
        <v>45588</v>
      </c>
      <c r="C264" s="98" t="str">
        <f t="shared" si="15"/>
        <v>Wednesday</v>
      </c>
      <c r="D264" s="99" t="str">
        <f t="shared" si="16"/>
        <v>B</v>
      </c>
      <c r="E264" s="99" t="str">
        <f t="shared" si="16"/>
        <v>B</v>
      </c>
      <c r="F264" s="99" t="str">
        <f t="shared" si="16"/>
        <v>B</v>
      </c>
      <c r="G264" s="99" t="str">
        <f t="shared" si="16"/>
        <v>B</v>
      </c>
      <c r="H264" s="99" t="str">
        <f t="shared" si="17"/>
        <v>B</v>
      </c>
      <c r="I264" s="99">
        <f t="shared" si="18"/>
        <v>1</v>
      </c>
      <c r="J264" s="109">
        <f>IF(H264="B",0,MATCH("B",H265:$H$3985,0))</f>
        <v>0</v>
      </c>
      <c r="K264" s="84"/>
      <c r="L264" s="97">
        <v>45719</v>
      </c>
      <c r="M264" s="99" t="s">
        <v>69</v>
      </c>
      <c r="O264" s="97">
        <v>45588</v>
      </c>
      <c r="P264" s="97" cm="1">
        <f t="array" ref="P264">INDEX($L$11:$L$2636,MATCH(B264+J264,$L$11:$L$2636,0)+30)</f>
        <v>45631</v>
      </c>
      <c r="Q264" s="97" cm="1">
        <f t="array" ref="Q264">INDEX($L$11:$L$2636,MATCH(B264+J264,$L$11:$L$2636,0)+12)</f>
        <v>45607</v>
      </c>
    </row>
    <row r="265" spans="2:17" ht="15" customHeight="1" x14ac:dyDescent="0.25">
      <c r="B265" s="97">
        <v>45589</v>
      </c>
      <c r="C265" s="98" t="str">
        <f t="shared" si="15"/>
        <v>Thursday</v>
      </c>
      <c r="D265" s="99" t="str">
        <f t="shared" si="16"/>
        <v>B</v>
      </c>
      <c r="E265" s="99" t="str">
        <f t="shared" si="16"/>
        <v>B</v>
      </c>
      <c r="F265" s="99" t="str">
        <f t="shared" si="16"/>
        <v>B</v>
      </c>
      <c r="G265" s="99" t="str">
        <f t="shared" si="16"/>
        <v>B</v>
      </c>
      <c r="H265" s="99" t="str">
        <f t="shared" si="17"/>
        <v>B</v>
      </c>
      <c r="I265" s="99">
        <f t="shared" si="18"/>
        <v>1</v>
      </c>
      <c r="J265" s="109">
        <f>IF(H265="B",0,MATCH("B",H266:$H$3985,0))</f>
        <v>0</v>
      </c>
      <c r="K265" s="84"/>
      <c r="L265" s="97">
        <v>45720</v>
      </c>
      <c r="M265" s="99" t="s">
        <v>69</v>
      </c>
      <c r="O265" s="97">
        <v>45589</v>
      </c>
      <c r="P265" s="97" cm="1">
        <f t="array" ref="P265">INDEX($L$11:$L$2636,MATCH(B265+J265,$L$11:$L$2636,0)+30)</f>
        <v>45635</v>
      </c>
      <c r="Q265" s="97" cm="1">
        <f t="array" ref="Q265">INDEX($L$11:$L$2636,MATCH(B265+J265,$L$11:$L$2636,0)+12)</f>
        <v>45608</v>
      </c>
    </row>
    <row r="266" spans="2:17" ht="15" customHeight="1" x14ac:dyDescent="0.25">
      <c r="B266" s="97">
        <v>45590</v>
      </c>
      <c r="C266" s="98" t="str">
        <f t="shared" si="15"/>
        <v>Friday</v>
      </c>
      <c r="D266" s="99" t="str">
        <f t="shared" si="16"/>
        <v>B</v>
      </c>
      <c r="E266" s="99" t="str">
        <f t="shared" si="16"/>
        <v>B</v>
      </c>
      <c r="F266" s="99" t="str">
        <f t="shared" si="16"/>
        <v>B</v>
      </c>
      <c r="G266" s="99" t="str">
        <f t="shared" si="16"/>
        <v>B</v>
      </c>
      <c r="H266" s="99" t="str">
        <f t="shared" si="17"/>
        <v>B</v>
      </c>
      <c r="I266" s="99">
        <f t="shared" si="18"/>
        <v>1</v>
      </c>
      <c r="J266" s="109">
        <f>IF(H266="B",0,MATCH("B",H267:$H$3985,0))</f>
        <v>0</v>
      </c>
      <c r="K266" s="84"/>
      <c r="L266" s="97">
        <v>45721</v>
      </c>
      <c r="M266" s="99" t="s">
        <v>69</v>
      </c>
      <c r="O266" s="97">
        <v>45590</v>
      </c>
      <c r="P266" s="97" cm="1">
        <f t="array" ref="P266">INDEX($L$11:$L$2636,MATCH(B266+J266,$L$11:$L$2636,0)+30)</f>
        <v>45636</v>
      </c>
      <c r="Q266" s="97" cm="1">
        <f t="array" ref="Q266">INDEX($L$11:$L$2636,MATCH(B266+J266,$L$11:$L$2636,0)+12)</f>
        <v>45609</v>
      </c>
    </row>
    <row r="267" spans="2:17" ht="15" customHeight="1" x14ac:dyDescent="0.25">
      <c r="B267" s="97">
        <v>45591</v>
      </c>
      <c r="C267" s="98" t="str">
        <f t="shared" si="15"/>
        <v>Saturday</v>
      </c>
      <c r="D267" s="99" t="str">
        <f t="shared" si="16"/>
        <v>W</v>
      </c>
      <c r="E267" s="99" t="str">
        <f t="shared" si="16"/>
        <v>W</v>
      </c>
      <c r="F267" s="99" t="str">
        <f t="shared" si="16"/>
        <v>W</v>
      </c>
      <c r="G267" s="99" t="str">
        <f t="shared" si="16"/>
        <v>W</v>
      </c>
      <c r="H267" s="99" t="str">
        <f t="shared" si="17"/>
        <v>W</v>
      </c>
      <c r="I267" s="99">
        <f t="shared" si="18"/>
        <v>0</v>
      </c>
      <c r="J267" s="109">
        <f>IF(H267="B",0,MATCH("B",H268:$H$3985,0))</f>
        <v>2</v>
      </c>
      <c r="K267" s="84"/>
      <c r="L267" s="97">
        <v>45722</v>
      </c>
      <c r="M267" s="99" t="s">
        <v>69</v>
      </c>
      <c r="O267" s="97">
        <v>45591</v>
      </c>
      <c r="P267" s="97" cm="1">
        <f t="array" ref="P267">INDEX($L$11:$L$2636,MATCH(B267+J267,$L$11:$L$2636,0)+30)</f>
        <v>45637</v>
      </c>
      <c r="Q267" s="97" cm="1">
        <f t="array" ref="Q267">INDEX($L$11:$L$2636,MATCH(B267+J267,$L$11:$L$2636,0)+12)</f>
        <v>45610</v>
      </c>
    </row>
    <row r="268" spans="2:17" ht="15" customHeight="1" x14ac:dyDescent="0.25">
      <c r="B268" s="97">
        <v>45592</v>
      </c>
      <c r="C268" s="98" t="str">
        <f t="shared" ref="C268:C331" si="19">TEXT(WEEKDAY(B268),"dddd")</f>
        <v>Sunday</v>
      </c>
      <c r="D268" s="99" t="str">
        <f t="shared" ref="D268:G331" si="20">IF(WEEKDAY($B268,2)&lt;6,"B","W")</f>
        <v>W</v>
      </c>
      <c r="E268" s="99" t="str">
        <f t="shared" si="20"/>
        <v>W</v>
      </c>
      <c r="F268" s="99" t="str">
        <f t="shared" si="20"/>
        <v>W</v>
      </c>
      <c r="G268" s="99" t="str">
        <f t="shared" si="20"/>
        <v>W</v>
      </c>
      <c r="H268" s="99" t="str">
        <f t="shared" ref="H268:H331" si="21">IF(OR(D268="P",E268="P",F268="P",G268="P"),"P",D268)</f>
        <v>W</v>
      </c>
      <c r="I268" s="99">
        <f t="shared" ref="I268:I331" si="22">IF(H268="B",1,0)</f>
        <v>0</v>
      </c>
      <c r="J268" s="109">
        <f>IF(H268="B",0,MATCH("B",H269:$H$3985,0))</f>
        <v>1</v>
      </c>
      <c r="K268" s="84"/>
      <c r="L268" s="97">
        <v>45723</v>
      </c>
      <c r="M268" s="99" t="s">
        <v>69</v>
      </c>
      <c r="O268" s="97">
        <v>45592</v>
      </c>
      <c r="P268" s="97" cm="1">
        <f t="array" ref="P268">INDEX($L$11:$L$2636,MATCH(B268+J268,$L$11:$L$2636,0)+30)</f>
        <v>45637</v>
      </c>
      <c r="Q268" s="97" cm="1">
        <f t="array" ref="Q268">INDEX($L$11:$L$2636,MATCH(B268+J268,$L$11:$L$2636,0)+12)</f>
        <v>45610</v>
      </c>
    </row>
    <row r="269" spans="2:17" ht="15" customHeight="1" x14ac:dyDescent="0.25">
      <c r="B269" s="97">
        <v>45593</v>
      </c>
      <c r="C269" s="98" t="str">
        <f t="shared" si="19"/>
        <v>Monday</v>
      </c>
      <c r="D269" s="99" t="str">
        <f t="shared" si="20"/>
        <v>B</v>
      </c>
      <c r="E269" s="99" t="str">
        <f t="shared" si="20"/>
        <v>B</v>
      </c>
      <c r="F269" s="99" t="str">
        <f t="shared" si="20"/>
        <v>B</v>
      </c>
      <c r="G269" s="99" t="str">
        <f t="shared" si="20"/>
        <v>B</v>
      </c>
      <c r="H269" s="99" t="str">
        <f t="shared" si="21"/>
        <v>B</v>
      </c>
      <c r="I269" s="99">
        <f t="shared" si="22"/>
        <v>1</v>
      </c>
      <c r="J269" s="109">
        <f>IF(H269="B",0,MATCH("B",H270:$H$3985,0))</f>
        <v>0</v>
      </c>
      <c r="K269" s="84"/>
      <c r="L269" s="97">
        <v>45726</v>
      </c>
      <c r="M269" s="99" t="s">
        <v>69</v>
      </c>
      <c r="O269" s="97">
        <v>45593</v>
      </c>
      <c r="P269" s="97" cm="1">
        <f t="array" ref="P269">INDEX($L$11:$L$2636,MATCH(B269+J269,$L$11:$L$2636,0)+30)</f>
        <v>45637</v>
      </c>
      <c r="Q269" s="97" cm="1">
        <f t="array" ref="Q269">INDEX($L$11:$L$2636,MATCH(B269+J269,$L$11:$L$2636,0)+12)</f>
        <v>45610</v>
      </c>
    </row>
    <row r="270" spans="2:17" ht="15" customHeight="1" x14ac:dyDescent="0.25">
      <c r="B270" s="97">
        <v>45594</v>
      </c>
      <c r="C270" s="98" t="str">
        <f t="shared" si="19"/>
        <v>Tuesday</v>
      </c>
      <c r="D270" s="99" t="str">
        <f t="shared" si="20"/>
        <v>B</v>
      </c>
      <c r="E270" s="99" t="str">
        <f t="shared" si="20"/>
        <v>B</v>
      </c>
      <c r="F270" s="99" t="str">
        <f t="shared" si="20"/>
        <v>B</v>
      </c>
      <c r="G270" s="99" t="str">
        <f t="shared" si="20"/>
        <v>B</v>
      </c>
      <c r="H270" s="99" t="str">
        <f t="shared" si="21"/>
        <v>B</v>
      </c>
      <c r="I270" s="99">
        <f t="shared" si="22"/>
        <v>1</v>
      </c>
      <c r="J270" s="109">
        <f>IF(H270="B",0,MATCH("B",H271:$H$3985,0))</f>
        <v>0</v>
      </c>
      <c r="K270" s="84"/>
      <c r="L270" s="97">
        <v>45727</v>
      </c>
      <c r="M270" s="99" t="s">
        <v>69</v>
      </c>
      <c r="O270" s="97">
        <v>45594</v>
      </c>
      <c r="P270" s="97" cm="1">
        <f t="array" ref="P270">INDEX($L$11:$L$2636,MATCH(B270+J270,$L$11:$L$2636,0)+30)</f>
        <v>45638</v>
      </c>
      <c r="Q270" s="97" cm="1">
        <f t="array" ref="Q270">INDEX($L$11:$L$2636,MATCH(B270+J270,$L$11:$L$2636,0)+12)</f>
        <v>45611</v>
      </c>
    </row>
    <row r="271" spans="2:17" ht="15" customHeight="1" x14ac:dyDescent="0.25">
      <c r="B271" s="97">
        <v>45595</v>
      </c>
      <c r="C271" s="98" t="str">
        <f t="shared" si="19"/>
        <v>Wednesday</v>
      </c>
      <c r="D271" s="99" t="str">
        <f t="shared" si="20"/>
        <v>B</v>
      </c>
      <c r="E271" s="99" t="str">
        <f t="shared" si="20"/>
        <v>B</v>
      </c>
      <c r="F271" s="99" t="str">
        <f t="shared" si="20"/>
        <v>B</v>
      </c>
      <c r="G271" s="99" t="str">
        <f t="shared" si="20"/>
        <v>B</v>
      </c>
      <c r="H271" s="99" t="str">
        <f t="shared" si="21"/>
        <v>B</v>
      </c>
      <c r="I271" s="99">
        <f t="shared" si="22"/>
        <v>1</v>
      </c>
      <c r="J271" s="109">
        <f>IF(H271="B",0,MATCH("B",H272:$H$3985,0))</f>
        <v>0</v>
      </c>
      <c r="K271" s="84"/>
      <c r="L271" s="97">
        <v>45728</v>
      </c>
      <c r="M271" s="99" t="s">
        <v>69</v>
      </c>
      <c r="O271" s="97">
        <v>45595</v>
      </c>
      <c r="P271" s="97" cm="1">
        <f t="array" ref="P271">INDEX($L$11:$L$2636,MATCH(B271+J271,$L$11:$L$2636,0)+30)</f>
        <v>45639</v>
      </c>
      <c r="Q271" s="97" cm="1">
        <f t="array" ref="Q271">INDEX($L$11:$L$2636,MATCH(B271+J271,$L$11:$L$2636,0)+12)</f>
        <v>45614</v>
      </c>
    </row>
    <row r="272" spans="2:17" ht="15" customHeight="1" x14ac:dyDescent="0.25">
      <c r="B272" s="97">
        <v>45596</v>
      </c>
      <c r="C272" s="98" t="str">
        <f t="shared" si="19"/>
        <v>Thursday</v>
      </c>
      <c r="D272" s="99" t="str">
        <f t="shared" si="20"/>
        <v>B</v>
      </c>
      <c r="E272" s="99" t="str">
        <f t="shared" si="20"/>
        <v>B</v>
      </c>
      <c r="F272" s="99" t="str">
        <f t="shared" si="20"/>
        <v>B</v>
      </c>
      <c r="G272" s="99" t="str">
        <f t="shared" si="20"/>
        <v>B</v>
      </c>
      <c r="H272" s="99" t="str">
        <f t="shared" si="21"/>
        <v>B</v>
      </c>
      <c r="I272" s="99">
        <f t="shared" si="22"/>
        <v>1</v>
      </c>
      <c r="J272" s="109">
        <f>IF(H272="B",0,MATCH("B",H273:$H$3985,0))</f>
        <v>0</v>
      </c>
      <c r="K272" s="84"/>
      <c r="L272" s="97">
        <v>45729</v>
      </c>
      <c r="M272" s="99" t="s">
        <v>69</v>
      </c>
      <c r="O272" s="97">
        <v>45596</v>
      </c>
      <c r="P272" s="97" cm="1">
        <f t="array" ref="P272">INDEX($L$11:$L$2636,MATCH(B272+J272,$L$11:$L$2636,0)+30)</f>
        <v>45642</v>
      </c>
      <c r="Q272" s="97" cm="1">
        <f t="array" ref="Q272">INDEX($L$11:$L$2636,MATCH(B272+J272,$L$11:$L$2636,0)+12)</f>
        <v>45615</v>
      </c>
    </row>
    <row r="273" spans="2:17" ht="15" customHeight="1" x14ac:dyDescent="0.25">
      <c r="B273" s="97">
        <v>45597</v>
      </c>
      <c r="C273" s="98" t="str">
        <f t="shared" si="19"/>
        <v>Friday</v>
      </c>
      <c r="D273" s="99" t="str">
        <f t="shared" si="20"/>
        <v>B</v>
      </c>
      <c r="E273" s="99" t="s">
        <v>71</v>
      </c>
      <c r="F273" s="99" t="s">
        <v>71</v>
      </c>
      <c r="G273" s="99" t="str">
        <f t="shared" si="20"/>
        <v>B</v>
      </c>
      <c r="H273" s="99" t="str">
        <f t="shared" si="21"/>
        <v>P</v>
      </c>
      <c r="I273" s="99">
        <f t="shared" si="22"/>
        <v>0</v>
      </c>
      <c r="J273" s="109">
        <f>IF(H273="B",0,MATCH("B",H274:$H$3985,0))</f>
        <v>3</v>
      </c>
      <c r="K273" s="84"/>
      <c r="L273" s="97">
        <v>45730</v>
      </c>
      <c r="M273" s="99" t="s">
        <v>69</v>
      </c>
      <c r="O273" s="97">
        <v>45597</v>
      </c>
      <c r="P273" s="97" cm="1">
        <f t="array" ref="P273">INDEX($L$11:$L$2636,MATCH(B273+J273,$L$11:$L$2636,0)+30)</f>
        <v>45643</v>
      </c>
      <c r="Q273" s="97" cm="1">
        <f t="array" ref="Q273">INDEX($L$11:$L$2636,MATCH(B273+J273,$L$11:$L$2636,0)+12)</f>
        <v>45616</v>
      </c>
    </row>
    <row r="274" spans="2:17" ht="15" customHeight="1" x14ac:dyDescent="0.25">
      <c r="B274" s="97">
        <v>45598</v>
      </c>
      <c r="C274" s="98" t="str">
        <f t="shared" si="19"/>
        <v>Saturday</v>
      </c>
      <c r="D274" s="99" t="str">
        <f t="shared" si="20"/>
        <v>W</v>
      </c>
      <c r="E274" s="99" t="str">
        <f t="shared" si="20"/>
        <v>W</v>
      </c>
      <c r="F274" s="99" t="str">
        <f t="shared" si="20"/>
        <v>W</v>
      </c>
      <c r="G274" s="99" t="str">
        <f t="shared" si="20"/>
        <v>W</v>
      </c>
      <c r="H274" s="99" t="str">
        <f t="shared" si="21"/>
        <v>W</v>
      </c>
      <c r="I274" s="99">
        <f t="shared" si="22"/>
        <v>0</v>
      </c>
      <c r="J274" s="109">
        <f>IF(H274="B",0,MATCH("B",H275:$H$3985,0))</f>
        <v>2</v>
      </c>
      <c r="K274" s="84"/>
      <c r="L274" s="97">
        <v>45733</v>
      </c>
      <c r="M274" s="99" t="s">
        <v>69</v>
      </c>
      <c r="O274" s="97">
        <v>45598</v>
      </c>
      <c r="P274" s="97" cm="1">
        <f t="array" ref="P274">INDEX($L$11:$L$2636,MATCH(B274+J274,$L$11:$L$2636,0)+30)</f>
        <v>45643</v>
      </c>
      <c r="Q274" s="97" cm="1">
        <f t="array" ref="Q274">INDEX($L$11:$L$2636,MATCH(B274+J274,$L$11:$L$2636,0)+12)</f>
        <v>45616</v>
      </c>
    </row>
    <row r="275" spans="2:17" ht="15" customHeight="1" x14ac:dyDescent="0.25">
      <c r="B275" s="97">
        <v>45599</v>
      </c>
      <c r="C275" s="98" t="str">
        <f t="shared" si="19"/>
        <v>Sunday</v>
      </c>
      <c r="D275" s="99" t="str">
        <f t="shared" si="20"/>
        <v>W</v>
      </c>
      <c r="E275" s="99" t="str">
        <f t="shared" si="20"/>
        <v>W</v>
      </c>
      <c r="F275" s="99" t="str">
        <f t="shared" si="20"/>
        <v>W</v>
      </c>
      <c r="G275" s="99" t="str">
        <f t="shared" si="20"/>
        <v>W</v>
      </c>
      <c r="H275" s="99" t="str">
        <f t="shared" si="21"/>
        <v>W</v>
      </c>
      <c r="I275" s="99">
        <f t="shared" si="22"/>
        <v>0</v>
      </c>
      <c r="J275" s="109">
        <f>IF(H275="B",0,MATCH("B",H276:$H$3985,0))</f>
        <v>1</v>
      </c>
      <c r="K275" s="84"/>
      <c r="L275" s="97">
        <v>45734</v>
      </c>
      <c r="M275" s="99" t="s">
        <v>69</v>
      </c>
      <c r="O275" s="97">
        <v>45599</v>
      </c>
      <c r="P275" s="97" cm="1">
        <f t="array" ref="P275">INDEX($L$11:$L$2636,MATCH(B275+J275,$L$11:$L$2636,0)+30)</f>
        <v>45643</v>
      </c>
      <c r="Q275" s="97" cm="1">
        <f t="array" ref="Q275">INDEX($L$11:$L$2636,MATCH(B275+J275,$L$11:$L$2636,0)+12)</f>
        <v>45616</v>
      </c>
    </row>
    <row r="276" spans="2:17" ht="15" customHeight="1" x14ac:dyDescent="0.25">
      <c r="B276" s="97">
        <v>45600</v>
      </c>
      <c r="C276" s="98" t="str">
        <f t="shared" si="19"/>
        <v>Monday</v>
      </c>
      <c r="D276" s="99" t="str">
        <f t="shared" si="20"/>
        <v>B</v>
      </c>
      <c r="E276" s="99" t="str">
        <f t="shared" si="20"/>
        <v>B</v>
      </c>
      <c r="F276" s="99" t="str">
        <f t="shared" si="20"/>
        <v>B</v>
      </c>
      <c r="G276" s="99" t="str">
        <f t="shared" si="20"/>
        <v>B</v>
      </c>
      <c r="H276" s="99" t="str">
        <f t="shared" si="21"/>
        <v>B</v>
      </c>
      <c r="I276" s="99">
        <f t="shared" si="22"/>
        <v>1</v>
      </c>
      <c r="J276" s="109">
        <f>IF(H276="B",0,MATCH("B",H277:$H$3985,0))</f>
        <v>0</v>
      </c>
      <c r="K276" s="84"/>
      <c r="L276" s="97">
        <v>45735</v>
      </c>
      <c r="M276" s="99" t="s">
        <v>69</v>
      </c>
      <c r="O276" s="97">
        <v>45600</v>
      </c>
      <c r="P276" s="97" cm="1">
        <f t="array" ref="P276">INDEX($L$11:$L$2636,MATCH(B276+J276,$L$11:$L$2636,0)+30)</f>
        <v>45643</v>
      </c>
      <c r="Q276" s="97" cm="1">
        <f t="array" ref="Q276">INDEX($L$11:$L$2636,MATCH(B276+J276,$L$11:$L$2636,0)+12)</f>
        <v>45616</v>
      </c>
    </row>
    <row r="277" spans="2:17" ht="15" customHeight="1" x14ac:dyDescent="0.25">
      <c r="B277" s="97">
        <v>45601</v>
      </c>
      <c r="C277" s="98" t="str">
        <f t="shared" si="19"/>
        <v>Tuesday</v>
      </c>
      <c r="D277" s="99" t="str">
        <f t="shared" si="20"/>
        <v>B</v>
      </c>
      <c r="E277" s="99" t="str">
        <f t="shared" si="20"/>
        <v>B</v>
      </c>
      <c r="F277" s="99" t="str">
        <f t="shared" si="20"/>
        <v>B</v>
      </c>
      <c r="G277" s="99" t="str">
        <f t="shared" si="20"/>
        <v>B</v>
      </c>
      <c r="H277" s="99" t="str">
        <f t="shared" si="21"/>
        <v>B</v>
      </c>
      <c r="I277" s="99">
        <f t="shared" si="22"/>
        <v>1</v>
      </c>
      <c r="J277" s="109">
        <f>IF(H277="B",0,MATCH("B",H278:$H$3985,0))</f>
        <v>0</v>
      </c>
      <c r="K277" s="84"/>
      <c r="L277" s="97">
        <v>45736</v>
      </c>
      <c r="M277" s="99" t="s">
        <v>69</v>
      </c>
      <c r="O277" s="97">
        <v>45601</v>
      </c>
      <c r="P277" s="97" cm="1">
        <f t="array" ref="P277">INDEX($L$11:$L$2636,MATCH(B277+J277,$L$11:$L$2636,0)+30)</f>
        <v>45644</v>
      </c>
      <c r="Q277" s="97" cm="1">
        <f t="array" ref="Q277">INDEX($L$11:$L$2636,MATCH(B277+J277,$L$11:$L$2636,0)+12)</f>
        <v>45617</v>
      </c>
    </row>
    <row r="278" spans="2:17" ht="15" customHeight="1" x14ac:dyDescent="0.25">
      <c r="B278" s="97">
        <v>45602</v>
      </c>
      <c r="C278" s="98" t="str">
        <f t="shared" si="19"/>
        <v>Wednesday</v>
      </c>
      <c r="D278" s="99" t="str">
        <f t="shared" si="20"/>
        <v>B</v>
      </c>
      <c r="E278" s="99" t="str">
        <f t="shared" si="20"/>
        <v>B</v>
      </c>
      <c r="F278" s="99" t="str">
        <f t="shared" si="20"/>
        <v>B</v>
      </c>
      <c r="G278" s="99" t="str">
        <f t="shared" si="20"/>
        <v>B</v>
      </c>
      <c r="H278" s="99" t="str">
        <f t="shared" si="21"/>
        <v>B</v>
      </c>
      <c r="I278" s="99">
        <f t="shared" si="22"/>
        <v>1</v>
      </c>
      <c r="J278" s="109">
        <f>IF(H278="B",0,MATCH("B",H279:$H$3985,0))</f>
        <v>0</v>
      </c>
      <c r="K278" s="84"/>
      <c r="L278" s="97">
        <v>45737</v>
      </c>
      <c r="M278" s="99" t="s">
        <v>69</v>
      </c>
      <c r="O278" s="97">
        <v>45602</v>
      </c>
      <c r="P278" s="97" cm="1">
        <f t="array" ref="P278">INDEX($L$11:$L$2636,MATCH(B278+J278,$L$11:$L$2636,0)+30)</f>
        <v>45645</v>
      </c>
      <c r="Q278" s="97" cm="1">
        <f t="array" ref="Q278">INDEX($L$11:$L$2636,MATCH(B278+J278,$L$11:$L$2636,0)+12)</f>
        <v>45618</v>
      </c>
    </row>
    <row r="279" spans="2:17" ht="15" customHeight="1" x14ac:dyDescent="0.25">
      <c r="B279" s="97">
        <v>45603</v>
      </c>
      <c r="C279" s="98" t="str">
        <f t="shared" si="19"/>
        <v>Thursday</v>
      </c>
      <c r="D279" s="99" t="str">
        <f t="shared" si="20"/>
        <v>B</v>
      </c>
      <c r="E279" s="99" t="str">
        <f t="shared" si="20"/>
        <v>B</v>
      </c>
      <c r="F279" s="99" t="str">
        <f t="shared" si="20"/>
        <v>B</v>
      </c>
      <c r="G279" s="99" t="str">
        <f t="shared" si="20"/>
        <v>B</v>
      </c>
      <c r="H279" s="99" t="str">
        <f t="shared" si="21"/>
        <v>B</v>
      </c>
      <c r="I279" s="99">
        <f t="shared" si="22"/>
        <v>1</v>
      </c>
      <c r="J279" s="109">
        <f>IF(H279="B",0,MATCH("B",H280:$H$3985,0))</f>
        <v>0</v>
      </c>
      <c r="K279" s="84"/>
      <c r="L279" s="97">
        <v>45740</v>
      </c>
      <c r="M279" s="99" t="s">
        <v>69</v>
      </c>
      <c r="O279" s="97">
        <v>45603</v>
      </c>
      <c r="P279" s="97" cm="1">
        <f t="array" ref="P279">INDEX($L$11:$L$2636,MATCH(B279+J279,$L$11:$L$2636,0)+30)</f>
        <v>45646</v>
      </c>
      <c r="Q279" s="97" cm="1">
        <f t="array" ref="Q279">INDEX($L$11:$L$2636,MATCH(B279+J279,$L$11:$L$2636,0)+12)</f>
        <v>45621</v>
      </c>
    </row>
    <row r="280" spans="2:17" ht="15" customHeight="1" x14ac:dyDescent="0.25">
      <c r="B280" s="97">
        <v>45604</v>
      </c>
      <c r="C280" s="98" t="str">
        <f t="shared" si="19"/>
        <v>Friday</v>
      </c>
      <c r="D280" s="99" t="str">
        <f t="shared" si="20"/>
        <v>B</v>
      </c>
      <c r="E280" s="99" t="str">
        <f t="shared" si="20"/>
        <v>B</v>
      </c>
      <c r="F280" s="99" t="str">
        <f t="shared" si="20"/>
        <v>B</v>
      </c>
      <c r="G280" s="99" t="str">
        <f t="shared" si="20"/>
        <v>B</v>
      </c>
      <c r="H280" s="99" t="str">
        <f t="shared" si="21"/>
        <v>B</v>
      </c>
      <c r="I280" s="99">
        <f t="shared" si="22"/>
        <v>1</v>
      </c>
      <c r="J280" s="109">
        <f>IF(H280="B",0,MATCH("B",H281:$H$3985,0))</f>
        <v>0</v>
      </c>
      <c r="K280" s="84"/>
      <c r="L280" s="97">
        <v>45741</v>
      </c>
      <c r="M280" s="99" t="s">
        <v>69</v>
      </c>
      <c r="O280" s="97">
        <v>45604</v>
      </c>
      <c r="P280" s="97" cm="1">
        <f t="array" ref="P280">INDEX($L$11:$L$2636,MATCH(B280+J280,$L$11:$L$2636,0)+30)</f>
        <v>45649</v>
      </c>
      <c r="Q280" s="97" cm="1">
        <f t="array" ref="Q280">INDEX($L$11:$L$2636,MATCH(B280+J280,$L$11:$L$2636,0)+12)</f>
        <v>45622</v>
      </c>
    </row>
    <row r="281" spans="2:17" ht="15" customHeight="1" x14ac:dyDescent="0.25">
      <c r="B281" s="97">
        <v>45605</v>
      </c>
      <c r="C281" s="98" t="str">
        <f t="shared" si="19"/>
        <v>Saturday</v>
      </c>
      <c r="D281" s="99" t="str">
        <f t="shared" si="20"/>
        <v>W</v>
      </c>
      <c r="E281" s="99" t="str">
        <f t="shared" si="20"/>
        <v>W</v>
      </c>
      <c r="F281" s="99" t="s">
        <v>71</v>
      </c>
      <c r="G281" s="99" t="str">
        <f t="shared" si="20"/>
        <v>W</v>
      </c>
      <c r="H281" s="99" t="str">
        <f t="shared" si="21"/>
        <v>P</v>
      </c>
      <c r="I281" s="99">
        <f t="shared" si="22"/>
        <v>0</v>
      </c>
      <c r="J281" s="109">
        <f>IF(H281="B",0,MATCH("B",H282:$H$3985,0))</f>
        <v>2</v>
      </c>
      <c r="K281" s="84"/>
      <c r="L281" s="97">
        <v>45742</v>
      </c>
      <c r="M281" s="99" t="s">
        <v>69</v>
      </c>
      <c r="O281" s="97">
        <v>45605</v>
      </c>
      <c r="P281" s="97" cm="1">
        <f t="array" ref="P281">INDEX($L$11:$L$2636,MATCH(B281+J281,$L$11:$L$2636,0)+30)</f>
        <v>45650</v>
      </c>
      <c r="Q281" s="97" cm="1">
        <f t="array" ref="Q281">INDEX($L$11:$L$2636,MATCH(B281+J281,$L$11:$L$2636,0)+12)</f>
        <v>45623</v>
      </c>
    </row>
    <row r="282" spans="2:17" ht="15" customHeight="1" x14ac:dyDescent="0.25">
      <c r="B282" s="97">
        <v>45606</v>
      </c>
      <c r="C282" s="98" t="str">
        <f t="shared" si="19"/>
        <v>Sunday</v>
      </c>
      <c r="D282" s="99" t="str">
        <f t="shared" si="20"/>
        <v>W</v>
      </c>
      <c r="E282" s="99" t="str">
        <f t="shared" si="20"/>
        <v>W</v>
      </c>
      <c r="F282" s="99" t="str">
        <f t="shared" si="20"/>
        <v>W</v>
      </c>
      <c r="G282" s="99" t="str">
        <f t="shared" si="20"/>
        <v>W</v>
      </c>
      <c r="H282" s="99" t="str">
        <f t="shared" si="21"/>
        <v>W</v>
      </c>
      <c r="I282" s="99">
        <f t="shared" si="22"/>
        <v>0</v>
      </c>
      <c r="J282" s="109">
        <f>IF(H282="B",0,MATCH("B",H283:$H$3985,0))</f>
        <v>1</v>
      </c>
      <c r="K282" s="84"/>
      <c r="L282" s="97">
        <v>45743</v>
      </c>
      <c r="M282" s="99" t="s">
        <v>69</v>
      </c>
      <c r="O282" s="97">
        <v>45606</v>
      </c>
      <c r="P282" s="97" cm="1">
        <f t="array" ref="P282">INDEX($L$11:$L$2636,MATCH(B282+J282,$L$11:$L$2636,0)+30)</f>
        <v>45650</v>
      </c>
      <c r="Q282" s="97" cm="1">
        <f t="array" ref="Q282">INDEX($L$11:$L$2636,MATCH(B282+J282,$L$11:$L$2636,0)+12)</f>
        <v>45623</v>
      </c>
    </row>
    <row r="283" spans="2:17" ht="15" customHeight="1" x14ac:dyDescent="0.25">
      <c r="B283" s="97">
        <v>45607</v>
      </c>
      <c r="C283" s="98" t="str">
        <f t="shared" si="19"/>
        <v>Monday</v>
      </c>
      <c r="D283" s="99" t="str">
        <f t="shared" si="20"/>
        <v>B</v>
      </c>
      <c r="E283" s="99" t="str">
        <f t="shared" si="20"/>
        <v>B</v>
      </c>
      <c r="F283" s="99" t="str">
        <f t="shared" si="20"/>
        <v>B</v>
      </c>
      <c r="G283" s="99" t="str">
        <f t="shared" si="20"/>
        <v>B</v>
      </c>
      <c r="H283" s="99" t="str">
        <f t="shared" si="21"/>
        <v>B</v>
      </c>
      <c r="I283" s="99">
        <f t="shared" si="22"/>
        <v>1</v>
      </c>
      <c r="J283" s="109">
        <f>IF(H283="B",0,MATCH("B",H284:$H$3985,0))</f>
        <v>0</v>
      </c>
      <c r="K283" s="84"/>
      <c r="L283" s="97">
        <v>45744</v>
      </c>
      <c r="M283" s="99" t="s">
        <v>69</v>
      </c>
      <c r="O283" s="97">
        <v>45607</v>
      </c>
      <c r="P283" s="97" cm="1">
        <f t="array" ref="P283">INDEX($L$11:$L$2636,MATCH(B283+J283,$L$11:$L$2636,0)+30)</f>
        <v>45650</v>
      </c>
      <c r="Q283" s="97" cm="1">
        <f t="array" ref="Q283">INDEX($L$11:$L$2636,MATCH(B283+J283,$L$11:$L$2636,0)+12)</f>
        <v>45623</v>
      </c>
    </row>
    <row r="284" spans="2:17" ht="15" customHeight="1" x14ac:dyDescent="0.25">
      <c r="B284" s="97">
        <v>45608</v>
      </c>
      <c r="C284" s="98" t="str">
        <f t="shared" si="19"/>
        <v>Tuesday</v>
      </c>
      <c r="D284" s="99" t="str">
        <f t="shared" si="20"/>
        <v>B</v>
      </c>
      <c r="E284" s="99" t="str">
        <f t="shared" si="20"/>
        <v>B</v>
      </c>
      <c r="F284" s="99" t="str">
        <f t="shared" si="20"/>
        <v>B</v>
      </c>
      <c r="G284" s="99" t="str">
        <f t="shared" si="20"/>
        <v>B</v>
      </c>
      <c r="H284" s="99" t="str">
        <f t="shared" si="21"/>
        <v>B</v>
      </c>
      <c r="I284" s="99">
        <f t="shared" si="22"/>
        <v>1</v>
      </c>
      <c r="J284" s="109">
        <f>IF(H284="B",0,MATCH("B",H285:$H$3985,0))</f>
        <v>0</v>
      </c>
      <c r="K284" s="84"/>
      <c r="L284" s="97">
        <v>45747</v>
      </c>
      <c r="M284" s="99" t="s">
        <v>69</v>
      </c>
      <c r="O284" s="97">
        <v>45608</v>
      </c>
      <c r="P284" s="97" cm="1">
        <f t="array" ref="P284">INDEX($L$11:$L$2636,MATCH(B284+J284,$L$11:$L$2636,0)+30)</f>
        <v>45653</v>
      </c>
      <c r="Q284" s="97" cm="1">
        <f t="array" ref="Q284">INDEX($L$11:$L$2636,MATCH(B284+J284,$L$11:$L$2636,0)+12)</f>
        <v>45624</v>
      </c>
    </row>
    <row r="285" spans="2:17" ht="15" customHeight="1" x14ac:dyDescent="0.25">
      <c r="B285" s="97">
        <v>45609</v>
      </c>
      <c r="C285" s="98" t="str">
        <f t="shared" si="19"/>
        <v>Wednesday</v>
      </c>
      <c r="D285" s="99" t="str">
        <f t="shared" si="20"/>
        <v>B</v>
      </c>
      <c r="E285" s="99" t="str">
        <f t="shared" si="20"/>
        <v>B</v>
      </c>
      <c r="F285" s="99" t="str">
        <f t="shared" si="20"/>
        <v>B</v>
      </c>
      <c r="G285" s="99" t="str">
        <f t="shared" si="20"/>
        <v>B</v>
      </c>
      <c r="H285" s="99" t="str">
        <f t="shared" si="21"/>
        <v>B</v>
      </c>
      <c r="I285" s="99">
        <f t="shared" si="22"/>
        <v>1</v>
      </c>
      <c r="J285" s="109">
        <f>IF(H285="B",0,MATCH("B",H286:$H$3985,0))</f>
        <v>0</v>
      </c>
      <c r="K285" s="84"/>
      <c r="L285" s="97">
        <v>45748</v>
      </c>
      <c r="M285" s="99" t="s">
        <v>69</v>
      </c>
      <c r="O285" s="97">
        <v>45609</v>
      </c>
      <c r="P285" s="97" cm="1">
        <f t="array" ref="P285">INDEX($L$11:$L$2636,MATCH(B285+J285,$L$11:$L$2636,0)+30)</f>
        <v>45656</v>
      </c>
      <c r="Q285" s="97" cm="1">
        <f t="array" ref="Q285">INDEX($L$11:$L$2636,MATCH(B285+J285,$L$11:$L$2636,0)+12)</f>
        <v>45625</v>
      </c>
    </row>
    <row r="286" spans="2:17" ht="15" customHeight="1" x14ac:dyDescent="0.25">
      <c r="B286" s="97">
        <v>45610</v>
      </c>
      <c r="C286" s="98" t="str">
        <f t="shared" si="19"/>
        <v>Thursday</v>
      </c>
      <c r="D286" s="99" t="str">
        <f t="shared" si="20"/>
        <v>B</v>
      </c>
      <c r="E286" s="99" t="str">
        <f t="shared" si="20"/>
        <v>B</v>
      </c>
      <c r="F286" s="99" t="str">
        <f t="shared" si="20"/>
        <v>B</v>
      </c>
      <c r="G286" s="99" t="str">
        <f t="shared" si="20"/>
        <v>B</v>
      </c>
      <c r="H286" s="99" t="str">
        <f t="shared" si="21"/>
        <v>B</v>
      </c>
      <c r="I286" s="99">
        <f t="shared" si="22"/>
        <v>1</v>
      </c>
      <c r="J286" s="109">
        <f>IF(H286="B",0,MATCH("B",H287:$H$3985,0))</f>
        <v>0</v>
      </c>
      <c r="K286" s="84"/>
      <c r="L286" s="97">
        <v>45749</v>
      </c>
      <c r="M286" s="99" t="s">
        <v>69</v>
      </c>
      <c r="O286" s="97">
        <v>45610</v>
      </c>
      <c r="P286" s="97" cm="1">
        <f t="array" ref="P286">INDEX($L$11:$L$2636,MATCH(B286+J286,$L$11:$L$2636,0)+30)</f>
        <v>45657</v>
      </c>
      <c r="Q286" s="97" cm="1">
        <f t="array" ref="Q286">INDEX($L$11:$L$2636,MATCH(B286+J286,$L$11:$L$2636,0)+12)</f>
        <v>45628</v>
      </c>
    </row>
    <row r="287" spans="2:17" ht="15" customHeight="1" x14ac:dyDescent="0.25">
      <c r="B287" s="97">
        <v>45611</v>
      </c>
      <c r="C287" s="98" t="str">
        <f t="shared" si="19"/>
        <v>Friday</v>
      </c>
      <c r="D287" s="99" t="str">
        <f t="shared" si="20"/>
        <v>B</v>
      </c>
      <c r="E287" s="99" t="str">
        <f t="shared" si="20"/>
        <v>B</v>
      </c>
      <c r="F287" s="99" t="str">
        <f t="shared" si="20"/>
        <v>B</v>
      </c>
      <c r="G287" s="99" t="str">
        <f t="shared" si="20"/>
        <v>B</v>
      </c>
      <c r="H287" s="99" t="str">
        <f t="shared" si="21"/>
        <v>B</v>
      </c>
      <c r="I287" s="99">
        <f t="shared" si="22"/>
        <v>1</v>
      </c>
      <c r="J287" s="109">
        <f>IF(H287="B",0,MATCH("B",H288:$H$3985,0))</f>
        <v>0</v>
      </c>
      <c r="K287" s="84"/>
      <c r="L287" s="97">
        <v>45750</v>
      </c>
      <c r="M287" s="99" t="s">
        <v>69</v>
      </c>
      <c r="O287" s="97">
        <v>45611</v>
      </c>
      <c r="P287" s="97" cm="1">
        <f t="array" ref="P287">INDEX($L$11:$L$2636,MATCH(B287+J287,$L$11:$L$2636,0)+30)</f>
        <v>45659</v>
      </c>
      <c r="Q287" s="97" cm="1">
        <f t="array" ref="Q287">INDEX($L$11:$L$2636,MATCH(B287+J287,$L$11:$L$2636,0)+12)</f>
        <v>45629</v>
      </c>
    </row>
    <row r="288" spans="2:17" ht="15" customHeight="1" x14ac:dyDescent="0.25">
      <c r="B288" s="97">
        <v>45612</v>
      </c>
      <c r="C288" s="98" t="str">
        <f t="shared" si="19"/>
        <v>Saturday</v>
      </c>
      <c r="D288" s="99" t="str">
        <f t="shared" si="20"/>
        <v>W</v>
      </c>
      <c r="E288" s="99" t="str">
        <f t="shared" si="20"/>
        <v>W</v>
      </c>
      <c r="F288" s="99" t="str">
        <f t="shared" si="20"/>
        <v>W</v>
      </c>
      <c r="G288" s="99" t="str">
        <f t="shared" si="20"/>
        <v>W</v>
      </c>
      <c r="H288" s="99" t="str">
        <f t="shared" si="21"/>
        <v>W</v>
      </c>
      <c r="I288" s="99">
        <f t="shared" si="22"/>
        <v>0</v>
      </c>
      <c r="J288" s="109">
        <f>IF(H288="B",0,MATCH("B",H289:$H$3985,0))</f>
        <v>2</v>
      </c>
      <c r="K288" s="84"/>
      <c r="L288" s="97">
        <v>45751</v>
      </c>
      <c r="M288" s="99" t="s">
        <v>69</v>
      </c>
      <c r="O288" s="97">
        <v>45612</v>
      </c>
      <c r="P288" s="97" cm="1">
        <f t="array" ref="P288">INDEX($L$11:$L$2636,MATCH(B288+J288,$L$11:$L$2636,0)+30)</f>
        <v>45660</v>
      </c>
      <c r="Q288" s="97" cm="1">
        <f t="array" ref="Q288">INDEX($L$11:$L$2636,MATCH(B288+J288,$L$11:$L$2636,0)+12)</f>
        <v>45630</v>
      </c>
    </row>
    <row r="289" spans="2:17" ht="15" customHeight="1" x14ac:dyDescent="0.25">
      <c r="B289" s="97">
        <v>45613</v>
      </c>
      <c r="C289" s="98" t="str">
        <f t="shared" si="19"/>
        <v>Sunday</v>
      </c>
      <c r="D289" s="99" t="str">
        <f t="shared" si="20"/>
        <v>W</v>
      </c>
      <c r="E289" s="99" t="str">
        <f t="shared" si="20"/>
        <v>W</v>
      </c>
      <c r="F289" s="99" t="str">
        <f t="shared" si="20"/>
        <v>W</v>
      </c>
      <c r="G289" s="99" t="str">
        <f t="shared" si="20"/>
        <v>W</v>
      </c>
      <c r="H289" s="99" t="str">
        <f t="shared" si="21"/>
        <v>W</v>
      </c>
      <c r="I289" s="99">
        <f t="shared" si="22"/>
        <v>0</v>
      </c>
      <c r="J289" s="109">
        <f>IF(H289="B",0,MATCH("B",H290:$H$3985,0))</f>
        <v>1</v>
      </c>
      <c r="K289" s="84"/>
      <c r="L289" s="97">
        <v>45754</v>
      </c>
      <c r="M289" s="99" t="s">
        <v>69</v>
      </c>
      <c r="O289" s="97">
        <v>45613</v>
      </c>
      <c r="P289" s="97" cm="1">
        <f t="array" ref="P289">INDEX($L$11:$L$2636,MATCH(B289+J289,$L$11:$L$2636,0)+30)</f>
        <v>45660</v>
      </c>
      <c r="Q289" s="97" cm="1">
        <f t="array" ref="Q289">INDEX($L$11:$L$2636,MATCH(B289+J289,$L$11:$L$2636,0)+12)</f>
        <v>45630</v>
      </c>
    </row>
    <row r="290" spans="2:17" ht="15" customHeight="1" x14ac:dyDescent="0.25">
      <c r="B290" s="97">
        <v>45614</v>
      </c>
      <c r="C290" s="98" t="str">
        <f t="shared" si="19"/>
        <v>Monday</v>
      </c>
      <c r="D290" s="99" t="str">
        <f t="shared" si="20"/>
        <v>B</v>
      </c>
      <c r="E290" s="99" t="str">
        <f t="shared" si="20"/>
        <v>B</v>
      </c>
      <c r="F290" s="99" t="str">
        <f t="shared" si="20"/>
        <v>B</v>
      </c>
      <c r="G290" s="99" t="str">
        <f t="shared" si="20"/>
        <v>B</v>
      </c>
      <c r="H290" s="99" t="str">
        <f t="shared" si="21"/>
        <v>B</v>
      </c>
      <c r="I290" s="99">
        <f t="shared" si="22"/>
        <v>1</v>
      </c>
      <c r="J290" s="109">
        <f>IF(H290="B",0,MATCH("B",H291:$H$3985,0))</f>
        <v>0</v>
      </c>
      <c r="K290" s="84"/>
      <c r="L290" s="97">
        <v>45755</v>
      </c>
      <c r="M290" s="99" t="s">
        <v>69</v>
      </c>
      <c r="O290" s="97">
        <v>45614</v>
      </c>
      <c r="P290" s="97" cm="1">
        <f t="array" ref="P290">INDEX($L$11:$L$2636,MATCH(B290+J290,$L$11:$L$2636,0)+30)</f>
        <v>45660</v>
      </c>
      <c r="Q290" s="97" cm="1">
        <f t="array" ref="Q290">INDEX($L$11:$L$2636,MATCH(B290+J290,$L$11:$L$2636,0)+12)</f>
        <v>45630</v>
      </c>
    </row>
    <row r="291" spans="2:17" ht="15" customHeight="1" x14ac:dyDescent="0.25">
      <c r="B291" s="97">
        <v>45615</v>
      </c>
      <c r="C291" s="98" t="str">
        <f t="shared" si="19"/>
        <v>Tuesday</v>
      </c>
      <c r="D291" s="99" t="str">
        <f t="shared" si="20"/>
        <v>B</v>
      </c>
      <c r="E291" s="99" t="str">
        <f t="shared" si="20"/>
        <v>B</v>
      </c>
      <c r="F291" s="99" t="str">
        <f t="shared" si="20"/>
        <v>B</v>
      </c>
      <c r="G291" s="99" t="str">
        <f t="shared" si="20"/>
        <v>B</v>
      </c>
      <c r="H291" s="99" t="str">
        <f t="shared" si="21"/>
        <v>B</v>
      </c>
      <c r="I291" s="99">
        <f t="shared" si="22"/>
        <v>1</v>
      </c>
      <c r="J291" s="109">
        <f>IF(H291="B",0,MATCH("B",H292:$H$3985,0))</f>
        <v>0</v>
      </c>
      <c r="K291" s="84"/>
      <c r="L291" s="97">
        <v>45756</v>
      </c>
      <c r="M291" s="99" t="s">
        <v>69</v>
      </c>
      <c r="O291" s="97">
        <v>45615</v>
      </c>
      <c r="P291" s="97" cm="1">
        <f t="array" ref="P291">INDEX($L$11:$L$2636,MATCH(B291+J291,$L$11:$L$2636,0)+30)</f>
        <v>45664</v>
      </c>
      <c r="Q291" s="97" cm="1">
        <f t="array" ref="Q291">INDEX($L$11:$L$2636,MATCH(B291+J291,$L$11:$L$2636,0)+12)</f>
        <v>45631</v>
      </c>
    </row>
    <row r="292" spans="2:17" ht="15" customHeight="1" x14ac:dyDescent="0.25">
      <c r="B292" s="97">
        <v>45616</v>
      </c>
      <c r="C292" s="98" t="str">
        <f t="shared" si="19"/>
        <v>Wednesday</v>
      </c>
      <c r="D292" s="99" t="str">
        <f t="shared" si="20"/>
        <v>B</v>
      </c>
      <c r="E292" s="99" t="str">
        <f t="shared" si="20"/>
        <v>B</v>
      </c>
      <c r="F292" s="99" t="str">
        <f t="shared" si="20"/>
        <v>B</v>
      </c>
      <c r="G292" s="99" t="str">
        <f t="shared" si="20"/>
        <v>B</v>
      </c>
      <c r="H292" s="99" t="str">
        <f t="shared" si="21"/>
        <v>B</v>
      </c>
      <c r="I292" s="99">
        <f t="shared" si="22"/>
        <v>1</v>
      </c>
      <c r="J292" s="109">
        <f>IF(H292="B",0,MATCH("B",H293:$H$3985,0))</f>
        <v>0</v>
      </c>
      <c r="K292" s="84"/>
      <c r="L292" s="97">
        <v>45757</v>
      </c>
      <c r="M292" s="99" t="s">
        <v>69</v>
      </c>
      <c r="O292" s="97">
        <v>45616</v>
      </c>
      <c r="P292" s="97" cm="1">
        <f t="array" ref="P292">INDEX($L$11:$L$2636,MATCH(B292+J292,$L$11:$L$2636,0)+30)</f>
        <v>45665</v>
      </c>
      <c r="Q292" s="97" cm="1">
        <f t="array" ref="Q292">INDEX($L$11:$L$2636,MATCH(B292+J292,$L$11:$L$2636,0)+12)</f>
        <v>45635</v>
      </c>
    </row>
    <row r="293" spans="2:17" ht="15" customHeight="1" x14ac:dyDescent="0.25">
      <c r="B293" s="97">
        <v>45617</v>
      </c>
      <c r="C293" s="98" t="str">
        <f t="shared" si="19"/>
        <v>Thursday</v>
      </c>
      <c r="D293" s="99" t="str">
        <f t="shared" si="20"/>
        <v>B</v>
      </c>
      <c r="E293" s="99" t="str">
        <f t="shared" si="20"/>
        <v>B</v>
      </c>
      <c r="F293" s="99" t="str">
        <f t="shared" si="20"/>
        <v>B</v>
      </c>
      <c r="G293" s="99" t="str">
        <f t="shared" si="20"/>
        <v>B</v>
      </c>
      <c r="H293" s="99" t="str">
        <f t="shared" si="21"/>
        <v>B</v>
      </c>
      <c r="I293" s="99">
        <f t="shared" si="22"/>
        <v>1</v>
      </c>
      <c r="J293" s="109">
        <f>IF(H293="B",0,MATCH("B",H294:$H$3985,0))</f>
        <v>0</v>
      </c>
      <c r="K293" s="84"/>
      <c r="L293" s="97">
        <v>45758</v>
      </c>
      <c r="M293" s="99" t="s">
        <v>69</v>
      </c>
      <c r="O293" s="97">
        <v>45617</v>
      </c>
      <c r="P293" s="97" cm="1">
        <f t="array" ref="P293">INDEX($L$11:$L$2636,MATCH(B293+J293,$L$11:$L$2636,0)+30)</f>
        <v>45666</v>
      </c>
      <c r="Q293" s="97" cm="1">
        <f t="array" ref="Q293">INDEX($L$11:$L$2636,MATCH(B293+J293,$L$11:$L$2636,0)+12)</f>
        <v>45636</v>
      </c>
    </row>
    <row r="294" spans="2:17" ht="15" customHeight="1" x14ac:dyDescent="0.25">
      <c r="B294" s="97">
        <v>45618</v>
      </c>
      <c r="C294" s="98" t="str">
        <f t="shared" si="19"/>
        <v>Friday</v>
      </c>
      <c r="D294" s="99" t="str">
        <f t="shared" si="20"/>
        <v>B</v>
      </c>
      <c r="E294" s="99" t="str">
        <f t="shared" si="20"/>
        <v>B</v>
      </c>
      <c r="F294" s="99" t="str">
        <f t="shared" si="20"/>
        <v>B</v>
      </c>
      <c r="G294" s="99" t="str">
        <f t="shared" si="20"/>
        <v>B</v>
      </c>
      <c r="H294" s="99" t="str">
        <f t="shared" si="21"/>
        <v>B</v>
      </c>
      <c r="I294" s="99">
        <f t="shared" si="22"/>
        <v>1</v>
      </c>
      <c r="J294" s="109">
        <f>IF(H294="B",0,MATCH("B",H295:$H$3985,0))</f>
        <v>0</v>
      </c>
      <c r="K294" s="84"/>
      <c r="L294" s="97">
        <v>45761</v>
      </c>
      <c r="M294" s="99" t="s">
        <v>69</v>
      </c>
      <c r="O294" s="97">
        <v>45618</v>
      </c>
      <c r="P294" s="97" cm="1">
        <f t="array" ref="P294">INDEX($L$11:$L$2636,MATCH(B294+J294,$L$11:$L$2636,0)+30)</f>
        <v>45667</v>
      </c>
      <c r="Q294" s="97" cm="1">
        <f t="array" ref="Q294">INDEX($L$11:$L$2636,MATCH(B294+J294,$L$11:$L$2636,0)+12)</f>
        <v>45637</v>
      </c>
    </row>
    <row r="295" spans="2:17" ht="15" customHeight="1" x14ac:dyDescent="0.25">
      <c r="B295" s="97">
        <v>45619</v>
      </c>
      <c r="C295" s="98" t="str">
        <f t="shared" si="19"/>
        <v>Saturday</v>
      </c>
      <c r="D295" s="99" t="str">
        <f t="shared" si="20"/>
        <v>W</v>
      </c>
      <c r="E295" s="99" t="str">
        <f t="shared" si="20"/>
        <v>W</v>
      </c>
      <c r="F295" s="99" t="str">
        <f t="shared" si="20"/>
        <v>W</v>
      </c>
      <c r="G295" s="99" t="str">
        <f t="shared" si="20"/>
        <v>W</v>
      </c>
      <c r="H295" s="99" t="str">
        <f t="shared" si="21"/>
        <v>W</v>
      </c>
      <c r="I295" s="99">
        <f t="shared" si="22"/>
        <v>0</v>
      </c>
      <c r="J295" s="109">
        <f>IF(H295="B",0,MATCH("B",H296:$H$3985,0))</f>
        <v>2</v>
      </c>
      <c r="K295" s="84"/>
      <c r="L295" s="97">
        <v>45762</v>
      </c>
      <c r="M295" s="99" t="s">
        <v>69</v>
      </c>
      <c r="O295" s="97">
        <v>45619</v>
      </c>
      <c r="P295" s="97" cm="1">
        <f t="array" ref="P295">INDEX($L$11:$L$2636,MATCH(B295+J295,$L$11:$L$2636,0)+30)</f>
        <v>45670</v>
      </c>
      <c r="Q295" s="97" cm="1">
        <f t="array" ref="Q295">INDEX($L$11:$L$2636,MATCH(B295+J295,$L$11:$L$2636,0)+12)</f>
        <v>45638</v>
      </c>
    </row>
    <row r="296" spans="2:17" ht="15" customHeight="1" x14ac:dyDescent="0.25">
      <c r="B296" s="97">
        <v>45620</v>
      </c>
      <c r="C296" s="98" t="str">
        <f t="shared" si="19"/>
        <v>Sunday</v>
      </c>
      <c r="D296" s="99" t="str">
        <f t="shared" si="20"/>
        <v>W</v>
      </c>
      <c r="E296" s="99" t="str">
        <f t="shared" si="20"/>
        <v>W</v>
      </c>
      <c r="F296" s="99" t="str">
        <f t="shared" si="20"/>
        <v>W</v>
      </c>
      <c r="G296" s="99" t="str">
        <f t="shared" si="20"/>
        <v>W</v>
      </c>
      <c r="H296" s="99" t="str">
        <f t="shared" si="21"/>
        <v>W</v>
      </c>
      <c r="I296" s="99">
        <f t="shared" si="22"/>
        <v>0</v>
      </c>
      <c r="J296" s="109">
        <f>IF(H296="B",0,MATCH("B",H297:$H$3985,0))</f>
        <v>1</v>
      </c>
      <c r="K296" s="84"/>
      <c r="L296" s="97">
        <v>45763</v>
      </c>
      <c r="M296" s="99" t="s">
        <v>69</v>
      </c>
      <c r="O296" s="97">
        <v>45620</v>
      </c>
      <c r="P296" s="97" cm="1">
        <f t="array" ref="P296">INDEX($L$11:$L$2636,MATCH(B296+J296,$L$11:$L$2636,0)+30)</f>
        <v>45670</v>
      </c>
      <c r="Q296" s="97" cm="1">
        <f t="array" ref="Q296">INDEX($L$11:$L$2636,MATCH(B296+J296,$L$11:$L$2636,0)+12)</f>
        <v>45638</v>
      </c>
    </row>
    <row r="297" spans="2:17" ht="15" customHeight="1" x14ac:dyDescent="0.25">
      <c r="B297" s="97">
        <v>45621</v>
      </c>
      <c r="C297" s="98" t="str">
        <f t="shared" si="19"/>
        <v>Monday</v>
      </c>
      <c r="D297" s="99" t="str">
        <f t="shared" si="20"/>
        <v>B</v>
      </c>
      <c r="E297" s="99" t="str">
        <f t="shared" si="20"/>
        <v>B</v>
      </c>
      <c r="F297" s="99" t="str">
        <f t="shared" si="20"/>
        <v>B</v>
      </c>
      <c r="G297" s="99" t="str">
        <f t="shared" si="20"/>
        <v>B</v>
      </c>
      <c r="H297" s="99" t="str">
        <f t="shared" si="21"/>
        <v>B</v>
      </c>
      <c r="I297" s="99">
        <f t="shared" si="22"/>
        <v>1</v>
      </c>
      <c r="J297" s="109">
        <f>IF(H297="B",0,MATCH("B",H298:$H$3985,0))</f>
        <v>0</v>
      </c>
      <c r="K297" s="84"/>
      <c r="L297" s="97">
        <v>45769</v>
      </c>
      <c r="M297" s="99" t="s">
        <v>69</v>
      </c>
      <c r="O297" s="97">
        <v>45621</v>
      </c>
      <c r="P297" s="97" cm="1">
        <f t="array" ref="P297">INDEX($L$11:$L$2636,MATCH(B297+J297,$L$11:$L$2636,0)+30)</f>
        <v>45670</v>
      </c>
      <c r="Q297" s="97" cm="1">
        <f t="array" ref="Q297">INDEX($L$11:$L$2636,MATCH(B297+J297,$L$11:$L$2636,0)+12)</f>
        <v>45638</v>
      </c>
    </row>
    <row r="298" spans="2:17" ht="15" customHeight="1" x14ac:dyDescent="0.25">
      <c r="B298" s="97">
        <v>45622</v>
      </c>
      <c r="C298" s="98" t="str">
        <f t="shared" si="19"/>
        <v>Tuesday</v>
      </c>
      <c r="D298" s="99" t="str">
        <f t="shared" si="20"/>
        <v>B</v>
      </c>
      <c r="E298" s="99" t="str">
        <f t="shared" si="20"/>
        <v>B</v>
      </c>
      <c r="F298" s="99" t="str">
        <f t="shared" si="20"/>
        <v>B</v>
      </c>
      <c r="G298" s="99" t="str">
        <f t="shared" si="20"/>
        <v>B</v>
      </c>
      <c r="H298" s="99" t="str">
        <f t="shared" si="21"/>
        <v>B</v>
      </c>
      <c r="I298" s="99">
        <f t="shared" si="22"/>
        <v>1</v>
      </c>
      <c r="J298" s="109">
        <f>IF(H298="B",0,MATCH("B",H299:$H$3985,0))</f>
        <v>0</v>
      </c>
      <c r="K298" s="84"/>
      <c r="L298" s="97">
        <v>45770</v>
      </c>
      <c r="M298" s="99" t="s">
        <v>69</v>
      </c>
      <c r="O298" s="97">
        <v>45622</v>
      </c>
      <c r="P298" s="97" cm="1">
        <f t="array" ref="P298">INDEX($L$11:$L$2636,MATCH(B298+J298,$L$11:$L$2636,0)+30)</f>
        <v>45671</v>
      </c>
      <c r="Q298" s="97" cm="1">
        <f t="array" ref="Q298">INDEX($L$11:$L$2636,MATCH(B298+J298,$L$11:$L$2636,0)+12)</f>
        <v>45639</v>
      </c>
    </row>
    <row r="299" spans="2:17" ht="15" customHeight="1" x14ac:dyDescent="0.25">
      <c r="B299" s="97">
        <v>45623</v>
      </c>
      <c r="C299" s="98" t="str">
        <f t="shared" si="19"/>
        <v>Wednesday</v>
      </c>
      <c r="D299" s="99" t="str">
        <f t="shared" si="20"/>
        <v>B</v>
      </c>
      <c r="E299" s="99" t="str">
        <f t="shared" si="20"/>
        <v>B</v>
      </c>
      <c r="F299" s="99" t="str">
        <f t="shared" si="20"/>
        <v>B</v>
      </c>
      <c r="G299" s="99" t="str">
        <f t="shared" si="20"/>
        <v>B</v>
      </c>
      <c r="H299" s="99" t="str">
        <f t="shared" si="21"/>
        <v>B</v>
      </c>
      <c r="I299" s="99">
        <f t="shared" si="22"/>
        <v>1</v>
      </c>
      <c r="J299" s="109">
        <f>IF(H299="B",0,MATCH("B",H300:$H$3985,0))</f>
        <v>0</v>
      </c>
      <c r="K299" s="84"/>
      <c r="L299" s="97">
        <v>45771</v>
      </c>
      <c r="M299" s="99" t="s">
        <v>69</v>
      </c>
      <c r="O299" s="97">
        <v>45623</v>
      </c>
      <c r="P299" s="97" cm="1">
        <f t="array" ref="P299">INDEX($L$11:$L$2636,MATCH(B299+J299,$L$11:$L$2636,0)+30)</f>
        <v>45672</v>
      </c>
      <c r="Q299" s="97" cm="1">
        <f t="array" ref="Q299">INDEX($L$11:$L$2636,MATCH(B299+J299,$L$11:$L$2636,0)+12)</f>
        <v>45642</v>
      </c>
    </row>
    <row r="300" spans="2:17" ht="15" customHeight="1" x14ac:dyDescent="0.25">
      <c r="B300" s="97">
        <v>45624</v>
      </c>
      <c r="C300" s="98" t="str">
        <f t="shared" si="19"/>
        <v>Thursday</v>
      </c>
      <c r="D300" s="99" t="str">
        <f t="shared" si="20"/>
        <v>B</v>
      </c>
      <c r="E300" s="99" t="str">
        <f t="shared" si="20"/>
        <v>B</v>
      </c>
      <c r="F300" s="99" t="str">
        <f t="shared" si="20"/>
        <v>B</v>
      </c>
      <c r="G300" s="99" t="str">
        <f t="shared" si="20"/>
        <v>B</v>
      </c>
      <c r="H300" s="99" t="str">
        <f t="shared" si="21"/>
        <v>B</v>
      </c>
      <c r="I300" s="99">
        <f t="shared" si="22"/>
        <v>1</v>
      </c>
      <c r="J300" s="109">
        <f>IF(H300="B",0,MATCH("B",H301:$H$3985,0))</f>
        <v>0</v>
      </c>
      <c r="K300" s="84"/>
      <c r="L300" s="97">
        <v>45772</v>
      </c>
      <c r="M300" s="99" t="s">
        <v>69</v>
      </c>
      <c r="O300" s="97">
        <v>45624</v>
      </c>
      <c r="P300" s="97" cm="1">
        <f t="array" ref="P300">INDEX($L$11:$L$2636,MATCH(B300+J300,$L$11:$L$2636,0)+30)</f>
        <v>45673</v>
      </c>
      <c r="Q300" s="97" cm="1">
        <f t="array" ref="Q300">INDEX($L$11:$L$2636,MATCH(B300+J300,$L$11:$L$2636,0)+12)</f>
        <v>45643</v>
      </c>
    </row>
    <row r="301" spans="2:17" ht="15" customHeight="1" x14ac:dyDescent="0.25">
      <c r="B301" s="97">
        <v>45625</v>
      </c>
      <c r="C301" s="98" t="str">
        <f t="shared" si="19"/>
        <v>Friday</v>
      </c>
      <c r="D301" s="99" t="str">
        <f t="shared" si="20"/>
        <v>B</v>
      </c>
      <c r="E301" s="99" t="str">
        <f t="shared" si="20"/>
        <v>B</v>
      </c>
      <c r="F301" s="99" t="str">
        <f t="shared" si="20"/>
        <v>B</v>
      </c>
      <c r="G301" s="99" t="str">
        <f t="shared" si="20"/>
        <v>B</v>
      </c>
      <c r="H301" s="99" t="str">
        <f t="shared" si="21"/>
        <v>B</v>
      </c>
      <c r="I301" s="99">
        <f t="shared" si="22"/>
        <v>1</v>
      </c>
      <c r="J301" s="109">
        <f>IF(H301="B",0,MATCH("B",H302:$H$3985,0))</f>
        <v>0</v>
      </c>
      <c r="K301" s="84"/>
      <c r="L301" s="97">
        <v>45775</v>
      </c>
      <c r="M301" s="99" t="s">
        <v>69</v>
      </c>
      <c r="O301" s="97">
        <v>45625</v>
      </c>
      <c r="P301" s="97" cm="1">
        <f t="array" ref="P301">INDEX($L$11:$L$2636,MATCH(B301+J301,$L$11:$L$2636,0)+30)</f>
        <v>45674</v>
      </c>
      <c r="Q301" s="97" cm="1">
        <f t="array" ref="Q301">INDEX($L$11:$L$2636,MATCH(B301+J301,$L$11:$L$2636,0)+12)</f>
        <v>45644</v>
      </c>
    </row>
    <row r="302" spans="2:17" ht="15" customHeight="1" x14ac:dyDescent="0.25">
      <c r="B302" s="97">
        <v>45626</v>
      </c>
      <c r="C302" s="98" t="str">
        <f t="shared" si="19"/>
        <v>Saturday</v>
      </c>
      <c r="D302" s="99" t="str">
        <f t="shared" si="20"/>
        <v>W</v>
      </c>
      <c r="E302" s="99" t="str">
        <f t="shared" si="20"/>
        <v>W</v>
      </c>
      <c r="F302" s="99" t="str">
        <f t="shared" si="20"/>
        <v>W</v>
      </c>
      <c r="G302" s="99" t="str">
        <f t="shared" si="20"/>
        <v>W</v>
      </c>
      <c r="H302" s="99" t="str">
        <f t="shared" si="21"/>
        <v>W</v>
      </c>
      <c r="I302" s="99">
        <f t="shared" si="22"/>
        <v>0</v>
      </c>
      <c r="J302" s="109">
        <f>IF(H302="B",0,MATCH("B",H303:$H$3985,0))</f>
        <v>2</v>
      </c>
      <c r="K302" s="84"/>
      <c r="L302" s="97">
        <v>45776</v>
      </c>
      <c r="M302" s="99" t="s">
        <v>69</v>
      </c>
      <c r="O302" s="97">
        <v>45626</v>
      </c>
      <c r="P302" s="97" cm="1">
        <f t="array" ref="P302">INDEX($L$11:$L$2636,MATCH(B302+J302,$L$11:$L$2636,0)+30)</f>
        <v>45677</v>
      </c>
      <c r="Q302" s="97" cm="1">
        <f t="array" ref="Q302">INDEX($L$11:$L$2636,MATCH(B302+J302,$L$11:$L$2636,0)+12)</f>
        <v>45645</v>
      </c>
    </row>
    <row r="303" spans="2:17" ht="15" customHeight="1" x14ac:dyDescent="0.25">
      <c r="B303" s="97">
        <v>45627</v>
      </c>
      <c r="C303" s="98" t="str">
        <f t="shared" si="19"/>
        <v>Sunday</v>
      </c>
      <c r="D303" s="99" t="str">
        <f t="shared" si="20"/>
        <v>W</v>
      </c>
      <c r="E303" s="99" t="str">
        <f t="shared" si="20"/>
        <v>W</v>
      </c>
      <c r="F303" s="99" t="str">
        <f t="shared" si="20"/>
        <v>W</v>
      </c>
      <c r="G303" s="99" t="str">
        <f t="shared" si="20"/>
        <v>W</v>
      </c>
      <c r="H303" s="99" t="str">
        <f t="shared" si="21"/>
        <v>W</v>
      </c>
      <c r="I303" s="99">
        <f t="shared" si="22"/>
        <v>0</v>
      </c>
      <c r="J303" s="109">
        <f>IF(H303="B",0,MATCH("B",H304:$H$3985,0))</f>
        <v>1</v>
      </c>
      <c r="K303" s="84"/>
      <c r="L303" s="97">
        <v>45777</v>
      </c>
      <c r="M303" s="99" t="s">
        <v>69</v>
      </c>
      <c r="O303" s="97">
        <v>45627</v>
      </c>
      <c r="P303" s="97" cm="1">
        <f t="array" ref="P303">INDEX($L$11:$L$2636,MATCH(B303+J303,$L$11:$L$2636,0)+30)</f>
        <v>45677</v>
      </c>
      <c r="Q303" s="97" cm="1">
        <f t="array" ref="Q303">INDEX($L$11:$L$2636,MATCH(B303+J303,$L$11:$L$2636,0)+12)</f>
        <v>45645</v>
      </c>
    </row>
    <row r="304" spans="2:17" ht="15" customHeight="1" x14ac:dyDescent="0.25">
      <c r="B304" s="97">
        <v>45628</v>
      </c>
      <c r="C304" s="98" t="str">
        <f t="shared" si="19"/>
        <v>Monday</v>
      </c>
      <c r="D304" s="99" t="str">
        <f t="shared" si="20"/>
        <v>B</v>
      </c>
      <c r="E304" s="99" t="str">
        <f t="shared" si="20"/>
        <v>B</v>
      </c>
      <c r="F304" s="99" t="str">
        <f t="shared" si="20"/>
        <v>B</v>
      </c>
      <c r="G304" s="99" t="str">
        <f t="shared" si="20"/>
        <v>B</v>
      </c>
      <c r="H304" s="99" t="str">
        <f t="shared" si="21"/>
        <v>B</v>
      </c>
      <c r="I304" s="99">
        <f t="shared" si="22"/>
        <v>1</v>
      </c>
      <c r="J304" s="109">
        <f>IF(H304="B",0,MATCH("B",H305:$H$3985,0))</f>
        <v>0</v>
      </c>
      <c r="K304" s="84"/>
      <c r="L304" s="97">
        <v>45783</v>
      </c>
      <c r="M304" s="99" t="s">
        <v>69</v>
      </c>
      <c r="O304" s="97">
        <v>45628</v>
      </c>
      <c r="P304" s="97" cm="1">
        <f t="array" ref="P304">INDEX($L$11:$L$2636,MATCH(B304+J304,$L$11:$L$2636,0)+30)</f>
        <v>45677</v>
      </c>
      <c r="Q304" s="97" cm="1">
        <f t="array" ref="Q304">INDEX($L$11:$L$2636,MATCH(B304+J304,$L$11:$L$2636,0)+12)</f>
        <v>45645</v>
      </c>
    </row>
    <row r="305" spans="2:17" ht="15" customHeight="1" x14ac:dyDescent="0.25">
      <c r="B305" s="97">
        <v>45629</v>
      </c>
      <c r="C305" s="98" t="str">
        <f t="shared" si="19"/>
        <v>Tuesday</v>
      </c>
      <c r="D305" s="99" t="str">
        <f t="shared" si="20"/>
        <v>B</v>
      </c>
      <c r="E305" s="99" t="str">
        <f t="shared" si="20"/>
        <v>B</v>
      </c>
      <c r="F305" s="99" t="str">
        <f t="shared" si="20"/>
        <v>B</v>
      </c>
      <c r="G305" s="99" t="str">
        <f t="shared" si="20"/>
        <v>B</v>
      </c>
      <c r="H305" s="99" t="str">
        <f t="shared" si="21"/>
        <v>B</v>
      </c>
      <c r="I305" s="99">
        <f t="shared" si="22"/>
        <v>1</v>
      </c>
      <c r="J305" s="109">
        <f>IF(H305="B",0,MATCH("B",H306:$H$3985,0))</f>
        <v>0</v>
      </c>
      <c r="K305" s="84"/>
      <c r="L305" s="97">
        <v>45784</v>
      </c>
      <c r="M305" s="99" t="s">
        <v>69</v>
      </c>
      <c r="O305" s="97">
        <v>45629</v>
      </c>
      <c r="P305" s="97" cm="1">
        <f t="array" ref="P305">INDEX($L$11:$L$2636,MATCH(B305+J305,$L$11:$L$2636,0)+30)</f>
        <v>45678</v>
      </c>
      <c r="Q305" s="97" cm="1">
        <f t="array" ref="Q305">INDEX($L$11:$L$2636,MATCH(B305+J305,$L$11:$L$2636,0)+12)</f>
        <v>45646</v>
      </c>
    </row>
    <row r="306" spans="2:17" ht="15" customHeight="1" x14ac:dyDescent="0.25">
      <c r="B306" s="97">
        <v>45630</v>
      </c>
      <c r="C306" s="98" t="str">
        <f t="shared" si="19"/>
        <v>Wednesday</v>
      </c>
      <c r="D306" s="99" t="str">
        <f t="shared" si="20"/>
        <v>B</v>
      </c>
      <c r="E306" s="99" t="str">
        <f t="shared" si="20"/>
        <v>B</v>
      </c>
      <c r="F306" s="99" t="str">
        <f t="shared" si="20"/>
        <v>B</v>
      </c>
      <c r="G306" s="99" t="str">
        <f t="shared" si="20"/>
        <v>B</v>
      </c>
      <c r="H306" s="99" t="str">
        <f t="shared" si="21"/>
        <v>B</v>
      </c>
      <c r="I306" s="99">
        <f t="shared" si="22"/>
        <v>1</v>
      </c>
      <c r="J306" s="109">
        <f>IF(H306="B",0,MATCH("B",H307:$H$3985,0))</f>
        <v>0</v>
      </c>
      <c r="K306" s="84"/>
      <c r="L306" s="97">
        <v>45785</v>
      </c>
      <c r="M306" s="99" t="s">
        <v>69</v>
      </c>
      <c r="O306" s="97">
        <v>45630</v>
      </c>
      <c r="P306" s="97" cm="1">
        <f t="array" ref="P306">INDEX($L$11:$L$2636,MATCH(B306+J306,$L$11:$L$2636,0)+30)</f>
        <v>45679</v>
      </c>
      <c r="Q306" s="97" cm="1">
        <f t="array" ref="Q306">INDEX($L$11:$L$2636,MATCH(B306+J306,$L$11:$L$2636,0)+12)</f>
        <v>45649</v>
      </c>
    </row>
    <row r="307" spans="2:17" ht="15" customHeight="1" x14ac:dyDescent="0.25">
      <c r="B307" s="97">
        <v>45631</v>
      </c>
      <c r="C307" s="98" t="str">
        <f t="shared" si="19"/>
        <v>Thursday</v>
      </c>
      <c r="D307" s="99" t="str">
        <f t="shared" si="20"/>
        <v>B</v>
      </c>
      <c r="E307" s="99" t="str">
        <f t="shared" si="20"/>
        <v>B</v>
      </c>
      <c r="F307" s="99" t="str">
        <f t="shared" si="20"/>
        <v>B</v>
      </c>
      <c r="G307" s="99" t="str">
        <f t="shared" si="20"/>
        <v>B</v>
      </c>
      <c r="H307" s="99" t="str">
        <f t="shared" si="21"/>
        <v>B</v>
      </c>
      <c r="I307" s="99">
        <f t="shared" si="22"/>
        <v>1</v>
      </c>
      <c r="J307" s="109">
        <f>IF(H307="B",0,MATCH("B",H308:$H$3985,0))</f>
        <v>0</v>
      </c>
      <c r="K307" s="84"/>
      <c r="L307" s="97">
        <v>45786</v>
      </c>
      <c r="M307" s="99" t="s">
        <v>69</v>
      </c>
      <c r="O307" s="97">
        <v>45631</v>
      </c>
      <c r="P307" s="97" cm="1">
        <f t="array" ref="P307">INDEX($L$11:$L$2636,MATCH(B307+J307,$L$11:$L$2636,0)+30)</f>
        <v>45680</v>
      </c>
      <c r="Q307" s="97" cm="1">
        <f t="array" ref="Q307">INDEX($L$11:$L$2636,MATCH(B307+J307,$L$11:$L$2636,0)+12)</f>
        <v>45650</v>
      </c>
    </row>
    <row r="308" spans="2:17" ht="15" customHeight="1" x14ac:dyDescent="0.25">
      <c r="B308" s="97">
        <v>45632</v>
      </c>
      <c r="C308" s="98" t="str">
        <f t="shared" si="19"/>
        <v>Friday</v>
      </c>
      <c r="D308" s="99" t="str">
        <f t="shared" si="20"/>
        <v>B</v>
      </c>
      <c r="E308" s="99" t="s">
        <v>71</v>
      </c>
      <c r="F308" s="99" t="s">
        <v>71</v>
      </c>
      <c r="G308" s="99" t="str">
        <f t="shared" si="20"/>
        <v>B</v>
      </c>
      <c r="H308" s="99" t="str">
        <f t="shared" si="21"/>
        <v>P</v>
      </c>
      <c r="I308" s="99">
        <f t="shared" si="22"/>
        <v>0</v>
      </c>
      <c r="J308" s="109">
        <f>IF(H308="B",0,MATCH("B",H309:$H$3985,0))</f>
        <v>3</v>
      </c>
      <c r="K308" s="84"/>
      <c r="L308" s="97">
        <v>45789</v>
      </c>
      <c r="M308" s="99" t="s">
        <v>69</v>
      </c>
      <c r="O308" s="97">
        <v>45632</v>
      </c>
      <c r="P308" s="97" cm="1">
        <f t="array" ref="P308">INDEX($L$11:$L$2636,MATCH(B308+J308,$L$11:$L$2636,0)+30)</f>
        <v>45681</v>
      </c>
      <c r="Q308" s="97" cm="1">
        <f t="array" ref="Q308">INDEX($L$11:$L$2636,MATCH(B308+J308,$L$11:$L$2636,0)+12)</f>
        <v>45653</v>
      </c>
    </row>
    <row r="309" spans="2:17" ht="15" customHeight="1" x14ac:dyDescent="0.25">
      <c r="B309" s="97">
        <v>45633</v>
      </c>
      <c r="C309" s="98" t="str">
        <f t="shared" si="19"/>
        <v>Saturday</v>
      </c>
      <c r="D309" s="99" t="str">
        <f t="shared" si="20"/>
        <v>W</v>
      </c>
      <c r="E309" s="99" t="str">
        <f t="shared" si="20"/>
        <v>W</v>
      </c>
      <c r="F309" s="99" t="str">
        <f t="shared" si="20"/>
        <v>W</v>
      </c>
      <c r="G309" s="99" t="str">
        <f t="shared" si="20"/>
        <v>W</v>
      </c>
      <c r="H309" s="99" t="str">
        <f t="shared" si="21"/>
        <v>W</v>
      </c>
      <c r="I309" s="99">
        <f t="shared" si="22"/>
        <v>0</v>
      </c>
      <c r="J309" s="109">
        <f>IF(H309="B",0,MATCH("B",H310:$H$3985,0))</f>
        <v>2</v>
      </c>
      <c r="K309" s="84"/>
      <c r="L309" s="97">
        <v>45790</v>
      </c>
      <c r="M309" s="99" t="s">
        <v>69</v>
      </c>
      <c r="O309" s="97">
        <v>45633</v>
      </c>
      <c r="P309" s="97" cm="1">
        <f t="array" ref="P309">INDEX($L$11:$L$2636,MATCH(B309+J309,$L$11:$L$2636,0)+30)</f>
        <v>45681</v>
      </c>
      <c r="Q309" s="97" cm="1">
        <f t="array" ref="Q309">INDEX($L$11:$L$2636,MATCH(B309+J309,$L$11:$L$2636,0)+12)</f>
        <v>45653</v>
      </c>
    </row>
    <row r="310" spans="2:17" ht="15" customHeight="1" x14ac:dyDescent="0.25">
      <c r="B310" s="97">
        <v>45634</v>
      </c>
      <c r="C310" s="98" t="str">
        <f t="shared" si="19"/>
        <v>Sunday</v>
      </c>
      <c r="D310" s="99" t="str">
        <f t="shared" si="20"/>
        <v>W</v>
      </c>
      <c r="E310" s="99" t="s">
        <v>71</v>
      </c>
      <c r="F310" s="99" t="s">
        <v>71</v>
      </c>
      <c r="G310" s="99" t="str">
        <f t="shared" si="20"/>
        <v>W</v>
      </c>
      <c r="H310" s="99" t="str">
        <f t="shared" si="21"/>
        <v>P</v>
      </c>
      <c r="I310" s="99">
        <f t="shared" si="22"/>
        <v>0</v>
      </c>
      <c r="J310" s="109">
        <f>IF(H310="B",0,MATCH("B",H311:$H$3985,0))</f>
        <v>1</v>
      </c>
      <c r="K310" s="84"/>
      <c r="L310" s="97">
        <v>45791</v>
      </c>
      <c r="M310" s="99" t="s">
        <v>69</v>
      </c>
      <c r="O310" s="97">
        <v>45634</v>
      </c>
      <c r="P310" s="97" cm="1">
        <f t="array" ref="P310">INDEX($L$11:$L$2636,MATCH(B310+J310,$L$11:$L$2636,0)+30)</f>
        <v>45681</v>
      </c>
      <c r="Q310" s="97" cm="1">
        <f t="array" ref="Q310">INDEX($L$11:$L$2636,MATCH(B310+J310,$L$11:$L$2636,0)+12)</f>
        <v>45653</v>
      </c>
    </row>
    <row r="311" spans="2:17" ht="15" customHeight="1" x14ac:dyDescent="0.25">
      <c r="B311" s="97">
        <v>45635</v>
      </c>
      <c r="C311" s="98" t="str">
        <f t="shared" si="19"/>
        <v>Monday</v>
      </c>
      <c r="D311" s="99" t="str">
        <f t="shared" si="20"/>
        <v>B</v>
      </c>
      <c r="E311" s="99" t="str">
        <f t="shared" si="20"/>
        <v>B</v>
      </c>
      <c r="F311" s="99" t="str">
        <f t="shared" si="20"/>
        <v>B</v>
      </c>
      <c r="G311" s="99" t="str">
        <f t="shared" si="20"/>
        <v>B</v>
      </c>
      <c r="H311" s="99" t="str">
        <f t="shared" si="21"/>
        <v>B</v>
      </c>
      <c r="I311" s="99">
        <f t="shared" si="22"/>
        <v>1</v>
      </c>
      <c r="J311" s="109">
        <f>IF(H311="B",0,MATCH("B",H312:$H$3985,0))</f>
        <v>0</v>
      </c>
      <c r="K311" s="84"/>
      <c r="L311" s="97">
        <v>45793</v>
      </c>
      <c r="M311" s="99" t="s">
        <v>69</v>
      </c>
      <c r="O311" s="97">
        <v>45635</v>
      </c>
      <c r="P311" s="97" cm="1">
        <f t="array" ref="P311">INDEX($L$11:$L$2636,MATCH(B311+J311,$L$11:$L$2636,0)+30)</f>
        <v>45681</v>
      </c>
      <c r="Q311" s="97" cm="1">
        <f t="array" ref="Q311">INDEX($L$11:$L$2636,MATCH(B311+J311,$L$11:$L$2636,0)+12)</f>
        <v>45653</v>
      </c>
    </row>
    <row r="312" spans="2:17" ht="15" customHeight="1" x14ac:dyDescent="0.25">
      <c r="B312" s="97">
        <v>45636</v>
      </c>
      <c r="C312" s="98" t="str">
        <f t="shared" si="19"/>
        <v>Tuesday</v>
      </c>
      <c r="D312" s="99" t="str">
        <f t="shared" si="20"/>
        <v>B</v>
      </c>
      <c r="E312" s="99" t="str">
        <f t="shared" si="20"/>
        <v>B</v>
      </c>
      <c r="F312" s="99" t="str">
        <f t="shared" si="20"/>
        <v>B</v>
      </c>
      <c r="G312" s="99" t="str">
        <f t="shared" si="20"/>
        <v>B</v>
      </c>
      <c r="H312" s="99" t="str">
        <f t="shared" si="21"/>
        <v>B</v>
      </c>
      <c r="I312" s="99">
        <f t="shared" si="22"/>
        <v>1</v>
      </c>
      <c r="J312" s="109">
        <f>IF(H312="B",0,MATCH("B",H313:$H$3985,0))</f>
        <v>0</v>
      </c>
      <c r="K312" s="84"/>
      <c r="L312" s="97">
        <v>45796</v>
      </c>
      <c r="M312" s="99" t="s">
        <v>69</v>
      </c>
      <c r="O312" s="97">
        <v>45636</v>
      </c>
      <c r="P312" s="97" cm="1">
        <f t="array" ref="P312">INDEX($L$11:$L$2636,MATCH(B312+J312,$L$11:$L$2636,0)+30)</f>
        <v>45684</v>
      </c>
      <c r="Q312" s="97" cm="1">
        <f t="array" ref="Q312">INDEX($L$11:$L$2636,MATCH(B312+J312,$L$11:$L$2636,0)+12)</f>
        <v>45656</v>
      </c>
    </row>
    <row r="313" spans="2:17" ht="15" customHeight="1" x14ac:dyDescent="0.25">
      <c r="B313" s="97">
        <v>45637</v>
      </c>
      <c r="C313" s="98" t="str">
        <f t="shared" si="19"/>
        <v>Wednesday</v>
      </c>
      <c r="D313" s="99" t="str">
        <f t="shared" si="20"/>
        <v>B</v>
      </c>
      <c r="E313" s="99" t="str">
        <f t="shared" si="20"/>
        <v>B</v>
      </c>
      <c r="F313" s="99" t="str">
        <f t="shared" si="20"/>
        <v>B</v>
      </c>
      <c r="G313" s="99" t="str">
        <f t="shared" si="20"/>
        <v>B</v>
      </c>
      <c r="H313" s="99" t="str">
        <f t="shared" si="21"/>
        <v>B</v>
      </c>
      <c r="I313" s="99">
        <f t="shared" si="22"/>
        <v>1</v>
      </c>
      <c r="J313" s="109">
        <f>IF(H313="B",0,MATCH("B",H314:$H$3985,0))</f>
        <v>0</v>
      </c>
      <c r="K313" s="84"/>
      <c r="L313" s="97">
        <v>45797</v>
      </c>
      <c r="M313" s="99" t="s">
        <v>69</v>
      </c>
      <c r="O313" s="97">
        <v>45637</v>
      </c>
      <c r="P313" s="97" cm="1">
        <f t="array" ref="P313">INDEX($L$11:$L$2636,MATCH(B313+J313,$L$11:$L$2636,0)+30)</f>
        <v>45685</v>
      </c>
      <c r="Q313" s="97" cm="1">
        <f t="array" ref="Q313">INDEX($L$11:$L$2636,MATCH(B313+J313,$L$11:$L$2636,0)+12)</f>
        <v>45657</v>
      </c>
    </row>
    <row r="314" spans="2:17" ht="15" customHeight="1" x14ac:dyDescent="0.25">
      <c r="B314" s="97">
        <v>45638</v>
      </c>
      <c r="C314" s="98" t="str">
        <f t="shared" si="19"/>
        <v>Thursday</v>
      </c>
      <c r="D314" s="99" t="str">
        <f t="shared" si="20"/>
        <v>B</v>
      </c>
      <c r="E314" s="99" t="str">
        <f t="shared" si="20"/>
        <v>B</v>
      </c>
      <c r="F314" s="99" t="str">
        <f t="shared" si="20"/>
        <v>B</v>
      </c>
      <c r="G314" s="99" t="str">
        <f t="shared" si="20"/>
        <v>B</v>
      </c>
      <c r="H314" s="99" t="str">
        <f t="shared" si="21"/>
        <v>B</v>
      </c>
      <c r="I314" s="99">
        <f t="shared" si="22"/>
        <v>1</v>
      </c>
      <c r="J314" s="109">
        <f>IF(H314="B",0,MATCH("B",H315:$H$3985,0))</f>
        <v>0</v>
      </c>
      <c r="K314" s="84"/>
      <c r="L314" s="97">
        <v>45798</v>
      </c>
      <c r="M314" s="99" t="s">
        <v>69</v>
      </c>
      <c r="O314" s="97">
        <v>45638</v>
      </c>
      <c r="P314" s="97" cm="1">
        <f t="array" ref="P314">INDEX($L$11:$L$2636,MATCH(B314+J314,$L$11:$L$2636,0)+30)</f>
        <v>45686</v>
      </c>
      <c r="Q314" s="97" cm="1">
        <f t="array" ref="Q314">INDEX($L$11:$L$2636,MATCH(B314+J314,$L$11:$L$2636,0)+12)</f>
        <v>45659</v>
      </c>
    </row>
    <row r="315" spans="2:17" ht="15" customHeight="1" x14ac:dyDescent="0.25">
      <c r="B315" s="97">
        <v>45639</v>
      </c>
      <c r="C315" s="98" t="str">
        <f t="shared" si="19"/>
        <v>Friday</v>
      </c>
      <c r="D315" s="99" t="str">
        <f t="shared" si="20"/>
        <v>B</v>
      </c>
      <c r="E315" s="99" t="str">
        <f t="shared" si="20"/>
        <v>B</v>
      </c>
      <c r="F315" s="99" t="str">
        <f t="shared" si="20"/>
        <v>B</v>
      </c>
      <c r="G315" s="99" t="str">
        <f t="shared" si="20"/>
        <v>B</v>
      </c>
      <c r="H315" s="99" t="str">
        <f t="shared" si="21"/>
        <v>B</v>
      </c>
      <c r="I315" s="99">
        <f t="shared" si="22"/>
        <v>1</v>
      </c>
      <c r="J315" s="109">
        <f>IF(H315="B",0,MATCH("B",H316:$H$3985,0))</f>
        <v>0</v>
      </c>
      <c r="K315" s="84"/>
      <c r="L315" s="97">
        <v>45799</v>
      </c>
      <c r="M315" s="99" t="s">
        <v>69</v>
      </c>
      <c r="O315" s="97">
        <v>45639</v>
      </c>
      <c r="P315" s="97" cm="1">
        <f t="array" ref="P315">INDEX($L$11:$L$2636,MATCH(B315+J315,$L$11:$L$2636,0)+30)</f>
        <v>45687</v>
      </c>
      <c r="Q315" s="97" cm="1">
        <f t="array" ref="Q315">INDEX($L$11:$L$2636,MATCH(B315+J315,$L$11:$L$2636,0)+12)</f>
        <v>45660</v>
      </c>
    </row>
    <row r="316" spans="2:17" ht="15" customHeight="1" x14ac:dyDescent="0.25">
      <c r="B316" s="97">
        <v>45640</v>
      </c>
      <c r="C316" s="98" t="str">
        <f t="shared" si="19"/>
        <v>Saturday</v>
      </c>
      <c r="D316" s="99" t="str">
        <f t="shared" si="20"/>
        <v>W</v>
      </c>
      <c r="E316" s="99" t="str">
        <f t="shared" si="20"/>
        <v>W</v>
      </c>
      <c r="F316" s="99" t="str">
        <f t="shared" si="20"/>
        <v>W</v>
      </c>
      <c r="G316" s="99" t="str">
        <f t="shared" si="20"/>
        <v>W</v>
      </c>
      <c r="H316" s="99" t="str">
        <f t="shared" si="21"/>
        <v>W</v>
      </c>
      <c r="I316" s="99">
        <f t="shared" si="22"/>
        <v>0</v>
      </c>
      <c r="J316" s="109">
        <f>IF(H316="B",0,MATCH("B",H317:$H$3985,0))</f>
        <v>2</v>
      </c>
      <c r="K316" s="84"/>
      <c r="L316" s="97">
        <v>45800</v>
      </c>
      <c r="M316" s="99" t="s">
        <v>69</v>
      </c>
      <c r="O316" s="97">
        <v>45640</v>
      </c>
      <c r="P316" s="97" cm="1">
        <f t="array" ref="P316">INDEX($L$11:$L$2636,MATCH(B316+J316,$L$11:$L$2636,0)+30)</f>
        <v>45688</v>
      </c>
      <c r="Q316" s="97" cm="1">
        <f t="array" ref="Q316">INDEX($L$11:$L$2636,MATCH(B316+J316,$L$11:$L$2636,0)+12)</f>
        <v>45664</v>
      </c>
    </row>
    <row r="317" spans="2:17" ht="15" customHeight="1" x14ac:dyDescent="0.25">
      <c r="B317" s="97">
        <v>45641</v>
      </c>
      <c r="C317" s="98" t="str">
        <f t="shared" si="19"/>
        <v>Sunday</v>
      </c>
      <c r="D317" s="99" t="str">
        <f t="shared" si="20"/>
        <v>W</v>
      </c>
      <c r="E317" s="99" t="str">
        <f t="shared" si="20"/>
        <v>W</v>
      </c>
      <c r="F317" s="99" t="str">
        <f t="shared" si="20"/>
        <v>W</v>
      </c>
      <c r="G317" s="99" t="str">
        <f t="shared" si="20"/>
        <v>W</v>
      </c>
      <c r="H317" s="99" t="str">
        <f t="shared" si="21"/>
        <v>W</v>
      </c>
      <c r="I317" s="99">
        <f t="shared" si="22"/>
        <v>0</v>
      </c>
      <c r="J317" s="109">
        <f>IF(H317="B",0,MATCH("B",H318:$H$3985,0))</f>
        <v>1</v>
      </c>
      <c r="K317" s="84"/>
      <c r="L317" s="97">
        <v>45804</v>
      </c>
      <c r="M317" s="99" t="s">
        <v>69</v>
      </c>
      <c r="O317" s="97">
        <v>45641</v>
      </c>
      <c r="P317" s="97" cm="1">
        <f t="array" ref="P317">INDEX($L$11:$L$2636,MATCH(B317+J317,$L$11:$L$2636,0)+30)</f>
        <v>45688</v>
      </c>
      <c r="Q317" s="97" cm="1">
        <f t="array" ref="Q317">INDEX($L$11:$L$2636,MATCH(B317+J317,$L$11:$L$2636,0)+12)</f>
        <v>45664</v>
      </c>
    </row>
    <row r="318" spans="2:17" ht="15" customHeight="1" x14ac:dyDescent="0.25">
      <c r="B318" s="97">
        <v>45642</v>
      </c>
      <c r="C318" s="98" t="str">
        <f t="shared" si="19"/>
        <v>Monday</v>
      </c>
      <c r="D318" s="99" t="str">
        <f t="shared" si="20"/>
        <v>B</v>
      </c>
      <c r="E318" s="99" t="str">
        <f t="shared" si="20"/>
        <v>B</v>
      </c>
      <c r="F318" s="99" t="str">
        <f t="shared" si="20"/>
        <v>B</v>
      </c>
      <c r="G318" s="99" t="str">
        <f t="shared" si="20"/>
        <v>B</v>
      </c>
      <c r="H318" s="99" t="str">
        <f t="shared" si="21"/>
        <v>B</v>
      </c>
      <c r="I318" s="99">
        <f t="shared" si="22"/>
        <v>1</v>
      </c>
      <c r="J318" s="109">
        <f>IF(H318="B",0,MATCH("B",H319:$H$3985,0))</f>
        <v>0</v>
      </c>
      <c r="K318" s="84"/>
      <c r="L318" s="97">
        <v>45805</v>
      </c>
      <c r="M318" s="99" t="s">
        <v>69</v>
      </c>
      <c r="O318" s="97">
        <v>45642</v>
      </c>
      <c r="P318" s="97" cm="1">
        <f t="array" ref="P318">INDEX($L$11:$L$2636,MATCH(B318+J318,$L$11:$L$2636,0)+30)</f>
        <v>45688</v>
      </c>
      <c r="Q318" s="97" cm="1">
        <f t="array" ref="Q318">INDEX($L$11:$L$2636,MATCH(B318+J318,$L$11:$L$2636,0)+12)</f>
        <v>45664</v>
      </c>
    </row>
    <row r="319" spans="2:17" ht="15" customHeight="1" x14ac:dyDescent="0.25">
      <c r="B319" s="97">
        <v>45643</v>
      </c>
      <c r="C319" s="98" t="str">
        <f t="shared" si="19"/>
        <v>Tuesday</v>
      </c>
      <c r="D319" s="99" t="str">
        <f t="shared" si="20"/>
        <v>B</v>
      </c>
      <c r="E319" s="99" t="str">
        <f t="shared" si="20"/>
        <v>B</v>
      </c>
      <c r="F319" s="99" t="str">
        <f t="shared" si="20"/>
        <v>B</v>
      </c>
      <c r="G319" s="99" t="str">
        <f t="shared" si="20"/>
        <v>B</v>
      </c>
      <c r="H319" s="99" t="str">
        <f t="shared" si="21"/>
        <v>B</v>
      </c>
      <c r="I319" s="99">
        <f t="shared" si="22"/>
        <v>1</v>
      </c>
      <c r="J319" s="109">
        <f>IF(H319="B",0,MATCH("B",H320:$H$3985,0))</f>
        <v>0</v>
      </c>
      <c r="K319" s="84"/>
      <c r="L319" s="97">
        <v>45806</v>
      </c>
      <c r="M319" s="99" t="s">
        <v>69</v>
      </c>
      <c r="O319" s="97">
        <v>45643</v>
      </c>
      <c r="P319" s="97" cm="1">
        <f t="array" ref="P319">INDEX($L$11:$L$2636,MATCH(B319+J319,$L$11:$L$2636,0)+30)</f>
        <v>45691</v>
      </c>
      <c r="Q319" s="97" cm="1">
        <f t="array" ref="Q319">INDEX($L$11:$L$2636,MATCH(B319+J319,$L$11:$L$2636,0)+12)</f>
        <v>45665</v>
      </c>
    </row>
    <row r="320" spans="2:17" ht="15" customHeight="1" x14ac:dyDescent="0.25">
      <c r="B320" s="97">
        <v>45644</v>
      </c>
      <c r="C320" s="98" t="str">
        <f t="shared" si="19"/>
        <v>Wednesday</v>
      </c>
      <c r="D320" s="99" t="str">
        <f t="shared" si="20"/>
        <v>B</v>
      </c>
      <c r="E320" s="99" t="str">
        <f t="shared" si="20"/>
        <v>B</v>
      </c>
      <c r="F320" s="99" t="str">
        <f t="shared" si="20"/>
        <v>B</v>
      </c>
      <c r="G320" s="99" t="str">
        <f t="shared" si="20"/>
        <v>B</v>
      </c>
      <c r="H320" s="99" t="str">
        <f t="shared" si="21"/>
        <v>B</v>
      </c>
      <c r="I320" s="99">
        <f t="shared" si="22"/>
        <v>1</v>
      </c>
      <c r="J320" s="109">
        <f>IF(H320="B",0,MATCH("B",H321:$H$3985,0))</f>
        <v>0</v>
      </c>
      <c r="K320" s="84"/>
      <c r="L320" s="97">
        <v>45807</v>
      </c>
      <c r="M320" s="99" t="s">
        <v>69</v>
      </c>
      <c r="O320" s="97">
        <v>45644</v>
      </c>
      <c r="P320" s="97" cm="1">
        <f t="array" ref="P320">INDEX($L$11:$L$2636,MATCH(B320+J320,$L$11:$L$2636,0)+30)</f>
        <v>45692</v>
      </c>
      <c r="Q320" s="97" cm="1">
        <f t="array" ref="Q320">INDEX($L$11:$L$2636,MATCH(B320+J320,$L$11:$L$2636,0)+12)</f>
        <v>45666</v>
      </c>
    </row>
    <row r="321" spans="2:19" ht="15" customHeight="1" x14ac:dyDescent="0.25">
      <c r="B321" s="97">
        <v>45645</v>
      </c>
      <c r="C321" s="98" t="str">
        <f t="shared" si="19"/>
        <v>Thursday</v>
      </c>
      <c r="D321" s="99" t="str">
        <f t="shared" si="20"/>
        <v>B</v>
      </c>
      <c r="E321" s="99" t="str">
        <f t="shared" si="20"/>
        <v>B</v>
      </c>
      <c r="F321" s="99" t="str">
        <f t="shared" si="20"/>
        <v>B</v>
      </c>
      <c r="G321" s="99" t="str">
        <f t="shared" si="20"/>
        <v>B</v>
      </c>
      <c r="H321" s="99" t="str">
        <f t="shared" si="21"/>
        <v>B</v>
      </c>
      <c r="I321" s="99">
        <f t="shared" si="22"/>
        <v>1</v>
      </c>
      <c r="J321" s="109">
        <f>IF(H321="B",0,MATCH("B",H322:$H$3985,0))</f>
        <v>0</v>
      </c>
      <c r="K321" s="84"/>
      <c r="L321" s="97">
        <v>45810</v>
      </c>
      <c r="M321" s="99" t="s">
        <v>69</v>
      </c>
      <c r="O321" s="97">
        <v>45645</v>
      </c>
      <c r="P321" s="97" cm="1">
        <f t="array" ref="P321">INDEX($L$11:$L$2636,MATCH(B321+J321,$L$11:$L$2636,0)+30)</f>
        <v>45693</v>
      </c>
      <c r="Q321" s="97" cm="1">
        <f t="array" ref="Q321">INDEX($L$11:$L$2636,MATCH(B321+J321,$L$11:$L$2636,0)+12)</f>
        <v>45667</v>
      </c>
    </row>
    <row r="322" spans="2:19" ht="15" customHeight="1" x14ac:dyDescent="0.25">
      <c r="B322" s="97">
        <v>45646</v>
      </c>
      <c r="C322" s="98" t="str">
        <f t="shared" si="19"/>
        <v>Friday</v>
      </c>
      <c r="D322" s="99" t="str">
        <f t="shared" si="20"/>
        <v>B</v>
      </c>
      <c r="E322" s="99" t="str">
        <f t="shared" si="20"/>
        <v>B</v>
      </c>
      <c r="F322" s="99" t="str">
        <f t="shared" si="20"/>
        <v>B</v>
      </c>
      <c r="G322" s="99" t="str">
        <f t="shared" si="20"/>
        <v>B</v>
      </c>
      <c r="H322" s="99" t="str">
        <f t="shared" si="21"/>
        <v>B</v>
      </c>
      <c r="I322" s="99">
        <f t="shared" si="22"/>
        <v>1</v>
      </c>
      <c r="J322" s="109">
        <f>IF(H322="B",0,MATCH("B",H323:$H$3985,0))</f>
        <v>0</v>
      </c>
      <c r="K322" s="84"/>
      <c r="L322" s="97">
        <v>45811</v>
      </c>
      <c r="M322" s="99" t="s">
        <v>69</v>
      </c>
      <c r="O322" s="97">
        <v>45646</v>
      </c>
      <c r="P322" s="97" cm="1">
        <f t="array" ref="P322">INDEX($L$11:$L$2636,MATCH(B322+J322,$L$11:$L$2636,0)+30)</f>
        <v>45694</v>
      </c>
      <c r="Q322" s="97" cm="1">
        <f t="array" ref="Q322">INDEX($L$11:$L$2636,MATCH(B322+J322,$L$11:$L$2636,0)+12)</f>
        <v>45670</v>
      </c>
    </row>
    <row r="323" spans="2:19" ht="15" customHeight="1" x14ac:dyDescent="0.25">
      <c r="B323" s="97">
        <v>45647</v>
      </c>
      <c r="C323" s="98" t="str">
        <f t="shared" si="19"/>
        <v>Saturday</v>
      </c>
      <c r="D323" s="99" t="str">
        <f t="shared" si="20"/>
        <v>W</v>
      </c>
      <c r="E323" s="99" t="str">
        <f t="shared" si="20"/>
        <v>W</v>
      </c>
      <c r="F323" s="99" t="str">
        <f t="shared" si="20"/>
        <v>W</v>
      </c>
      <c r="G323" s="99" t="str">
        <f t="shared" si="20"/>
        <v>W</v>
      </c>
      <c r="H323" s="99" t="str">
        <f t="shared" si="21"/>
        <v>W</v>
      </c>
      <c r="I323" s="99">
        <f t="shared" si="22"/>
        <v>0</v>
      </c>
      <c r="J323" s="109">
        <f>IF(H323="B",0,MATCH("B",H324:$H$3985,0))</f>
        <v>2</v>
      </c>
      <c r="K323" s="84"/>
      <c r="L323" s="97">
        <v>45812</v>
      </c>
      <c r="M323" s="99" t="s">
        <v>69</v>
      </c>
      <c r="O323" s="97">
        <v>45647</v>
      </c>
      <c r="P323" s="97" cm="1">
        <f t="array" ref="P323">INDEX($L$11:$L$2636,MATCH(B323+J323,$L$11:$L$2636,0)+30)</f>
        <v>45695</v>
      </c>
      <c r="Q323" s="97" cm="1">
        <f t="array" ref="Q323">INDEX($L$11:$L$2636,MATCH(B323+J323,$L$11:$L$2636,0)+12)</f>
        <v>45671</v>
      </c>
    </row>
    <row r="324" spans="2:19" ht="15" customHeight="1" x14ac:dyDescent="0.25">
      <c r="B324" s="97">
        <v>45648</v>
      </c>
      <c r="C324" s="98" t="str">
        <f t="shared" si="19"/>
        <v>Sunday</v>
      </c>
      <c r="D324" s="99" t="str">
        <f t="shared" si="20"/>
        <v>W</v>
      </c>
      <c r="E324" s="99" t="str">
        <f t="shared" si="20"/>
        <v>W</v>
      </c>
      <c r="F324" s="99" t="str">
        <f t="shared" si="20"/>
        <v>W</v>
      </c>
      <c r="G324" s="99" t="str">
        <f t="shared" si="20"/>
        <v>W</v>
      </c>
      <c r="H324" s="99" t="str">
        <f t="shared" si="21"/>
        <v>W</v>
      </c>
      <c r="I324" s="99">
        <f t="shared" si="22"/>
        <v>0</v>
      </c>
      <c r="J324" s="109">
        <f>IF(H324="B",0,MATCH("B",H325:$H$3985,0))</f>
        <v>1</v>
      </c>
      <c r="K324" s="84"/>
      <c r="L324" s="97">
        <v>45813</v>
      </c>
      <c r="M324" s="99" t="s">
        <v>69</v>
      </c>
      <c r="O324" s="97">
        <v>45648</v>
      </c>
      <c r="P324" s="97" cm="1">
        <f t="array" ref="P324">INDEX($L$11:$L$2636,MATCH(B324+J324,$L$11:$L$2636,0)+30)</f>
        <v>45695</v>
      </c>
      <c r="Q324" s="97" cm="1">
        <f t="array" ref="Q324">INDEX($L$11:$L$2636,MATCH(B324+J324,$L$11:$L$2636,0)+12)</f>
        <v>45671</v>
      </c>
    </row>
    <row r="325" spans="2:19" ht="15" customHeight="1" x14ac:dyDescent="0.25">
      <c r="B325" s="97">
        <v>45649</v>
      </c>
      <c r="C325" s="98" t="str">
        <f t="shared" si="19"/>
        <v>Monday</v>
      </c>
      <c r="D325" s="99" t="str">
        <f t="shared" si="20"/>
        <v>B</v>
      </c>
      <c r="E325" s="99" t="str">
        <f t="shared" si="20"/>
        <v>B</v>
      </c>
      <c r="F325" s="99" t="str">
        <f t="shared" si="20"/>
        <v>B</v>
      </c>
      <c r="G325" s="99" t="str">
        <f t="shared" si="20"/>
        <v>B</v>
      </c>
      <c r="H325" s="99" t="str">
        <f t="shared" si="21"/>
        <v>B</v>
      </c>
      <c r="I325" s="99">
        <f t="shared" si="22"/>
        <v>1</v>
      </c>
      <c r="J325" s="109">
        <f>IF(H325="B",0,MATCH("B",H326:$H$3985,0))</f>
        <v>0</v>
      </c>
      <c r="K325" s="84"/>
      <c r="L325" s="97">
        <v>45814</v>
      </c>
      <c r="M325" s="99" t="s">
        <v>69</v>
      </c>
      <c r="O325" s="97">
        <v>45649</v>
      </c>
      <c r="P325" s="97" cm="1">
        <f t="array" ref="P325">INDEX($L$11:$L$2636,MATCH(B325+J325,$L$11:$L$2636,0)+30)</f>
        <v>45695</v>
      </c>
      <c r="Q325" s="97" cm="1">
        <f t="array" ref="Q325">INDEX($L$11:$L$2636,MATCH(B325+J325,$L$11:$L$2636,0)+12)</f>
        <v>45671</v>
      </c>
    </row>
    <row r="326" spans="2:19" ht="15" customHeight="1" x14ac:dyDescent="0.25">
      <c r="B326" s="97">
        <v>45650</v>
      </c>
      <c r="C326" s="98" t="str">
        <f t="shared" si="19"/>
        <v>Tuesday</v>
      </c>
      <c r="D326" s="99" t="str">
        <f t="shared" si="20"/>
        <v>B</v>
      </c>
      <c r="E326" s="99" t="str">
        <f t="shared" si="20"/>
        <v>B</v>
      </c>
      <c r="F326" s="99" t="str">
        <f t="shared" si="20"/>
        <v>B</v>
      </c>
      <c r="G326" s="99" t="str">
        <f t="shared" si="20"/>
        <v>B</v>
      </c>
      <c r="H326" s="99" t="str">
        <f t="shared" si="21"/>
        <v>B</v>
      </c>
      <c r="I326" s="99">
        <f t="shared" si="22"/>
        <v>1</v>
      </c>
      <c r="J326" s="109">
        <f>IF(H326="B",0,MATCH("B",H327:$H$3985,0))</f>
        <v>0</v>
      </c>
      <c r="K326" s="84"/>
      <c r="L326" s="97">
        <v>45818</v>
      </c>
      <c r="M326" s="99" t="s">
        <v>69</v>
      </c>
      <c r="O326" s="97">
        <v>45650</v>
      </c>
      <c r="P326" s="97" cm="1">
        <f t="array" ref="P326">INDEX($L$11:$L$2636,MATCH(B326+J326,$L$11:$L$2636,0)+30)</f>
        <v>45698</v>
      </c>
      <c r="Q326" s="97" cm="1">
        <f t="array" ref="Q326">INDEX($L$11:$L$2636,MATCH(B326+J326,$L$11:$L$2636,0)+12)</f>
        <v>45672</v>
      </c>
    </row>
    <row r="327" spans="2:19" ht="15" customHeight="1" x14ac:dyDescent="0.25">
      <c r="B327" s="97">
        <v>45651</v>
      </c>
      <c r="C327" s="98" t="str">
        <f t="shared" si="19"/>
        <v>Wednesday</v>
      </c>
      <c r="D327" s="99" t="s">
        <v>71</v>
      </c>
      <c r="E327" s="99" t="s">
        <v>71</v>
      </c>
      <c r="F327" s="99" t="s">
        <v>71</v>
      </c>
      <c r="G327" s="99" t="str">
        <f t="shared" si="20"/>
        <v>B</v>
      </c>
      <c r="H327" s="99" t="str">
        <f t="shared" si="21"/>
        <v>P</v>
      </c>
      <c r="I327" s="99">
        <f t="shared" si="22"/>
        <v>0</v>
      </c>
      <c r="J327" s="109">
        <f>IF(H327="B",0,MATCH("B",H328:$H$3985,0))</f>
        <v>2</v>
      </c>
      <c r="K327" s="84"/>
      <c r="L327" s="97">
        <v>45819</v>
      </c>
      <c r="M327" s="99" t="s">
        <v>69</v>
      </c>
      <c r="O327" s="97">
        <v>45651</v>
      </c>
      <c r="P327" s="97" cm="1">
        <f t="array" ref="P327">INDEX($L$11:$L$2636,MATCH(B327+J327,$L$11:$L$2636,0)+30)</f>
        <v>45699</v>
      </c>
      <c r="Q327" s="97" cm="1">
        <f t="array" ref="Q327">INDEX($L$11:$L$2636,MATCH(B327+J327,$L$11:$L$2636,0)+12)</f>
        <v>45673</v>
      </c>
    </row>
    <row r="328" spans="2:19" ht="15" customHeight="1" x14ac:dyDescent="0.25">
      <c r="B328" s="97">
        <v>45652</v>
      </c>
      <c r="C328" s="98" t="str">
        <f t="shared" si="19"/>
        <v>Thursday</v>
      </c>
      <c r="D328" s="99" t="s">
        <v>71</v>
      </c>
      <c r="E328" s="99" t="s">
        <v>71</v>
      </c>
      <c r="F328" s="99" t="str">
        <f t="shared" si="20"/>
        <v>B</v>
      </c>
      <c r="G328" s="99" t="str">
        <f t="shared" si="20"/>
        <v>B</v>
      </c>
      <c r="H328" s="99" t="str">
        <f t="shared" si="21"/>
        <v>P</v>
      </c>
      <c r="I328" s="99">
        <f t="shared" si="22"/>
        <v>0</v>
      </c>
      <c r="J328" s="109">
        <f>IF(H328="B",0,MATCH("B",H329:$H$3985,0))</f>
        <v>1</v>
      </c>
      <c r="K328" s="84"/>
      <c r="L328" s="97">
        <v>45820</v>
      </c>
      <c r="M328" s="99" t="s">
        <v>69</v>
      </c>
      <c r="O328" s="97">
        <v>45652</v>
      </c>
      <c r="P328" s="97" cm="1">
        <f t="array" ref="P328">INDEX($L$11:$L$2636,MATCH(B328+J328,$L$11:$L$2636,0)+30)</f>
        <v>45699</v>
      </c>
      <c r="Q328" s="97" cm="1">
        <f t="array" ref="Q328">INDEX($L$11:$L$2636,MATCH(B328+J328,$L$11:$L$2636,0)+12)</f>
        <v>45673</v>
      </c>
    </row>
    <row r="329" spans="2:19" ht="15" customHeight="1" x14ac:dyDescent="0.25">
      <c r="B329" s="97">
        <v>45653</v>
      </c>
      <c r="C329" s="98" t="str">
        <f t="shared" si="19"/>
        <v>Friday</v>
      </c>
      <c r="D329" s="99" t="str">
        <f t="shared" si="20"/>
        <v>B</v>
      </c>
      <c r="E329" s="99" t="str">
        <f t="shared" si="20"/>
        <v>B</v>
      </c>
      <c r="F329" s="99" t="str">
        <f t="shared" si="20"/>
        <v>B</v>
      </c>
      <c r="G329" s="99" t="str">
        <f t="shared" si="20"/>
        <v>B</v>
      </c>
      <c r="H329" s="99" t="str">
        <f t="shared" si="21"/>
        <v>B</v>
      </c>
      <c r="I329" s="99">
        <f t="shared" si="22"/>
        <v>1</v>
      </c>
      <c r="J329" s="109">
        <f>IF(H329="B",0,MATCH("B",H330:$H$3985,0))</f>
        <v>0</v>
      </c>
      <c r="K329" s="84"/>
      <c r="L329" s="97">
        <v>45821</v>
      </c>
      <c r="M329" s="99" t="s">
        <v>69</v>
      </c>
      <c r="O329" s="97">
        <v>45653</v>
      </c>
      <c r="P329" s="97" cm="1">
        <f t="array" ref="P329">INDEX($L$11:$L$2636,MATCH(B329+J329,$L$11:$L$2636,0)+30)</f>
        <v>45699</v>
      </c>
      <c r="Q329" s="97" cm="1">
        <f t="array" ref="Q329">INDEX($L$11:$L$2636,MATCH(B329+J329,$L$11:$L$2636,0)+12)</f>
        <v>45673</v>
      </c>
    </row>
    <row r="330" spans="2:19" ht="15" customHeight="1" x14ac:dyDescent="0.25">
      <c r="B330" s="97">
        <v>45654</v>
      </c>
      <c r="C330" s="98" t="str">
        <f t="shared" si="19"/>
        <v>Saturday</v>
      </c>
      <c r="D330" s="99" t="str">
        <f t="shared" si="20"/>
        <v>W</v>
      </c>
      <c r="E330" s="99" t="str">
        <f t="shared" si="20"/>
        <v>W</v>
      </c>
      <c r="F330" s="99" t="str">
        <f t="shared" si="20"/>
        <v>W</v>
      </c>
      <c r="G330" s="99" t="str">
        <f t="shared" si="20"/>
        <v>W</v>
      </c>
      <c r="H330" s="99" t="str">
        <f t="shared" si="21"/>
        <v>W</v>
      </c>
      <c r="I330" s="99">
        <f t="shared" si="22"/>
        <v>0</v>
      </c>
      <c r="J330" s="109">
        <f>IF(H330="B",0,MATCH("B",H331:$H$3985,0))</f>
        <v>2</v>
      </c>
      <c r="K330" s="84"/>
      <c r="L330" s="97">
        <v>45824</v>
      </c>
      <c r="M330" s="99" t="s">
        <v>69</v>
      </c>
      <c r="O330" s="97">
        <v>45654</v>
      </c>
      <c r="P330" s="97" cm="1">
        <f t="array" ref="P330">INDEX($L$11:$L$2636,MATCH(B330+J330,$L$11:$L$2636,0)+30)</f>
        <v>45700</v>
      </c>
      <c r="Q330" s="97" cm="1">
        <f t="array" ref="Q330">INDEX($L$11:$L$2636,MATCH(B330+J330,$L$11:$L$2636,0)+12)</f>
        <v>45674</v>
      </c>
    </row>
    <row r="331" spans="2:19" ht="15" customHeight="1" x14ac:dyDescent="0.25">
      <c r="B331" s="97">
        <v>45655</v>
      </c>
      <c r="C331" s="98" t="str">
        <f t="shared" si="19"/>
        <v>Sunday</v>
      </c>
      <c r="D331" s="99" t="str">
        <f t="shared" si="20"/>
        <v>W</v>
      </c>
      <c r="E331" s="99" t="str">
        <f t="shared" si="20"/>
        <v>W</v>
      </c>
      <c r="F331" s="99" t="str">
        <f t="shared" si="20"/>
        <v>W</v>
      </c>
      <c r="G331" s="99" t="str">
        <f t="shared" si="20"/>
        <v>W</v>
      </c>
      <c r="H331" s="99" t="str">
        <f t="shared" si="21"/>
        <v>W</v>
      </c>
      <c r="I331" s="99">
        <f t="shared" si="22"/>
        <v>0</v>
      </c>
      <c r="J331" s="109">
        <f>IF(H331="B",0,MATCH("B",H332:$H$3985,0))</f>
        <v>1</v>
      </c>
      <c r="K331" s="84"/>
      <c r="L331" s="97">
        <v>45825</v>
      </c>
      <c r="M331" s="99" t="s">
        <v>69</v>
      </c>
      <c r="O331" s="97">
        <v>45655</v>
      </c>
      <c r="P331" s="97" cm="1">
        <f t="array" ref="P331">INDEX($L$11:$L$2636,MATCH(B331+J331,$L$11:$L$2636,0)+30)</f>
        <v>45700</v>
      </c>
      <c r="Q331" s="97" cm="1">
        <f t="array" ref="Q331">INDEX($L$11:$L$2636,MATCH(B331+J331,$L$11:$L$2636,0)+12)</f>
        <v>45674</v>
      </c>
    </row>
    <row r="332" spans="2:19" ht="15" customHeight="1" x14ac:dyDescent="0.25">
      <c r="B332" s="97">
        <v>45656</v>
      </c>
      <c r="C332" s="98" t="str">
        <f t="shared" ref="C332:C395" si="23">TEXT(WEEKDAY(B332),"dddd")</f>
        <v>Monday</v>
      </c>
      <c r="D332" s="99" t="str">
        <f t="shared" ref="D332:G395" si="24">IF(WEEKDAY($B332,2)&lt;6,"B","W")</f>
        <v>B</v>
      </c>
      <c r="E332" s="99" t="str">
        <f t="shared" si="24"/>
        <v>B</v>
      </c>
      <c r="F332" s="99" t="str">
        <f t="shared" si="24"/>
        <v>B</v>
      </c>
      <c r="G332" s="99" t="str">
        <f t="shared" si="24"/>
        <v>B</v>
      </c>
      <c r="H332" s="99" t="str">
        <f t="shared" ref="H332:H395" si="25">IF(OR(D332="P",E332="P",F332="P",G332="P"),"P",D332)</f>
        <v>B</v>
      </c>
      <c r="I332" s="99">
        <f t="shared" ref="I332:I395" si="26">IF(H332="B",1,0)</f>
        <v>1</v>
      </c>
      <c r="J332" s="109">
        <f>IF(H332="B",0,MATCH("B",H333:$H$3985,0))</f>
        <v>0</v>
      </c>
      <c r="K332" s="84"/>
      <c r="L332" s="97">
        <v>45826</v>
      </c>
      <c r="M332" s="99" t="s">
        <v>69</v>
      </c>
      <c r="O332" s="97">
        <v>45656</v>
      </c>
      <c r="P332" s="97" cm="1">
        <f t="array" ref="P332">INDEX($L$11:$L$2636,MATCH(B332+J332,$L$11:$L$2636,0)+30)</f>
        <v>45700</v>
      </c>
      <c r="Q332" s="97" cm="1">
        <f t="array" ref="Q332">INDEX($L$11:$L$2636,MATCH(B332+J332,$L$11:$L$2636,0)+12)</f>
        <v>45674</v>
      </c>
    </row>
    <row r="333" spans="2:19" ht="15" customHeight="1" x14ac:dyDescent="0.25">
      <c r="B333" s="97">
        <v>45657</v>
      </c>
      <c r="C333" s="98" t="str">
        <f t="shared" si="23"/>
        <v>Tuesday</v>
      </c>
      <c r="D333" s="99" t="str">
        <f t="shared" si="24"/>
        <v>B</v>
      </c>
      <c r="E333" s="99" t="str">
        <f t="shared" si="24"/>
        <v>B</v>
      </c>
      <c r="F333" s="99" t="str">
        <f t="shared" si="24"/>
        <v>B</v>
      </c>
      <c r="G333" s="99" t="str">
        <f t="shared" si="24"/>
        <v>B</v>
      </c>
      <c r="H333" s="99" t="str">
        <f t="shared" si="25"/>
        <v>B</v>
      </c>
      <c r="I333" s="99">
        <f t="shared" si="26"/>
        <v>1</v>
      </c>
      <c r="J333" s="109">
        <f>IF(H333="B",0,MATCH("B",H334:$H$3985,0))</f>
        <v>0</v>
      </c>
      <c r="K333" s="84"/>
      <c r="L333" s="97">
        <v>45827</v>
      </c>
      <c r="M333" s="99" t="s">
        <v>69</v>
      </c>
      <c r="O333" s="97">
        <v>45657</v>
      </c>
      <c r="P333" s="97" cm="1">
        <f t="array" ref="P333">INDEX($L$11:$L$2636,MATCH(B333+J333,$L$11:$L$2636,0)+30)</f>
        <v>45701</v>
      </c>
      <c r="Q333" s="97" cm="1">
        <f t="array" ref="Q333">INDEX($L$11:$L$2636,MATCH(B333+J333,$L$11:$L$2636,0)+12)</f>
        <v>45677</v>
      </c>
    </row>
    <row r="334" spans="2:19" ht="15" customHeight="1" x14ac:dyDescent="0.25">
      <c r="B334" s="97">
        <v>45658</v>
      </c>
      <c r="C334" s="98" t="str">
        <f t="shared" si="23"/>
        <v>Wednesday</v>
      </c>
      <c r="D334" s="99" t="s">
        <v>71</v>
      </c>
      <c r="E334" s="99" t="s">
        <v>71</v>
      </c>
      <c r="F334" s="99" t="s">
        <v>71</v>
      </c>
      <c r="G334" s="99" t="str">
        <f t="shared" si="24"/>
        <v>B</v>
      </c>
      <c r="H334" s="99" t="str">
        <f t="shared" si="25"/>
        <v>P</v>
      </c>
      <c r="I334" s="99">
        <f t="shared" si="26"/>
        <v>0</v>
      </c>
      <c r="J334" s="109">
        <f>IF(H334="B",0,MATCH("B",H335:$H$3985,0))</f>
        <v>1</v>
      </c>
      <c r="K334" s="84"/>
      <c r="L334" s="97">
        <v>45828</v>
      </c>
      <c r="M334" s="99" t="s">
        <v>69</v>
      </c>
      <c r="O334" s="97">
        <v>45658</v>
      </c>
      <c r="P334" s="97" cm="1">
        <f t="array" ref="P334">INDEX($L$11:$L$2636,MATCH(B334+J334,$L$11:$L$2636,0)+30)</f>
        <v>45702</v>
      </c>
      <c r="Q334" s="97" cm="1">
        <f t="array" ref="Q334">INDEX($L$11:$L$2636,MATCH(B334+J334,$L$11:$L$2636,0)+12)</f>
        <v>45678</v>
      </c>
    </row>
    <row r="335" spans="2:19" ht="15" customHeight="1" x14ac:dyDescent="0.25">
      <c r="B335" s="97">
        <v>45659</v>
      </c>
      <c r="C335" s="98" t="str">
        <f t="shared" si="23"/>
        <v>Thursday</v>
      </c>
      <c r="D335" s="99" t="str">
        <f t="shared" ref="D335" si="27">IF(WEEKDAY($B335,2)&lt;6,"B","W")</f>
        <v>B</v>
      </c>
      <c r="E335" s="99" t="str">
        <f t="shared" si="24"/>
        <v>B</v>
      </c>
      <c r="F335" s="99" t="str">
        <f t="shared" si="24"/>
        <v>B</v>
      </c>
      <c r="G335" s="99" t="str">
        <f t="shared" si="24"/>
        <v>B</v>
      </c>
      <c r="H335" s="99" t="str">
        <f t="shared" si="25"/>
        <v>B</v>
      </c>
      <c r="I335" s="99">
        <f t="shared" si="26"/>
        <v>1</v>
      </c>
      <c r="J335" s="109">
        <f>IF(H335="B",0,MATCH("B",H336:$H$3985,0))</f>
        <v>0</v>
      </c>
      <c r="K335" s="84"/>
      <c r="L335" s="97">
        <v>45831</v>
      </c>
      <c r="M335" s="99" t="s">
        <v>69</v>
      </c>
      <c r="O335" s="97">
        <v>45659</v>
      </c>
      <c r="P335" s="97" cm="1">
        <f t="array" ref="P335">INDEX($L$11:$L$2636,MATCH(B335+J335,$L$11:$L$2636,0)+30)</f>
        <v>45702</v>
      </c>
      <c r="Q335" s="97" cm="1">
        <f t="array" ref="Q335">INDEX($L$11:$L$2636,MATCH(B335+J335,$L$11:$L$2636,0)+12)</f>
        <v>45678</v>
      </c>
    </row>
    <row r="336" spans="2:19" ht="15" customHeight="1" x14ac:dyDescent="0.25">
      <c r="B336" s="97">
        <v>45660</v>
      </c>
      <c r="C336" s="98" t="str">
        <f t="shared" si="23"/>
        <v>Friday</v>
      </c>
      <c r="D336" s="99" t="str">
        <f t="shared" si="24"/>
        <v>B</v>
      </c>
      <c r="E336" s="99" t="str">
        <f t="shared" si="24"/>
        <v>B</v>
      </c>
      <c r="F336" s="99" t="str">
        <f t="shared" si="24"/>
        <v>B</v>
      </c>
      <c r="G336" s="99" t="str">
        <f t="shared" si="24"/>
        <v>B</v>
      </c>
      <c r="H336" s="99" t="str">
        <f t="shared" si="25"/>
        <v>B</v>
      </c>
      <c r="I336" s="99">
        <f t="shared" si="26"/>
        <v>1</v>
      </c>
      <c r="J336" s="109">
        <f>IF(H336="B",0,MATCH("B",H337:$H$3985,0))</f>
        <v>0</v>
      </c>
      <c r="K336" s="84"/>
      <c r="L336" s="97">
        <v>45833</v>
      </c>
      <c r="M336" s="99" t="s">
        <v>69</v>
      </c>
      <c r="O336" s="97">
        <v>45660</v>
      </c>
      <c r="P336" s="97" cm="1">
        <f t="array" ref="P336">INDEX($L$11:$L$2636,MATCH(B336+J336,$L$11:$L$2636,0)+30)</f>
        <v>45705</v>
      </c>
      <c r="Q336" s="97" cm="1">
        <f t="array" ref="Q336">INDEX($L$11:$L$2636,MATCH(B336+J336,$L$11:$L$2636,0)+12)</f>
        <v>45679</v>
      </c>
      <c r="R336" s="123">
        <f>+INDEX($L$11:$L$2636,MATCH(B337+J337,$L$11:$L$2636,0))</f>
        <v>45664</v>
      </c>
      <c r="S336" s="123"/>
    </row>
    <row r="337" spans="2:18" ht="15" customHeight="1" x14ac:dyDescent="0.25">
      <c r="B337" s="97">
        <v>45661</v>
      </c>
      <c r="C337" s="98" t="str">
        <f t="shared" si="23"/>
        <v>Saturday</v>
      </c>
      <c r="D337" s="99" t="str">
        <f t="shared" si="24"/>
        <v>W</v>
      </c>
      <c r="E337" s="99" t="str">
        <f t="shared" si="24"/>
        <v>W</v>
      </c>
      <c r="F337" s="99" t="str">
        <f t="shared" si="24"/>
        <v>W</v>
      </c>
      <c r="G337" s="99" t="str">
        <f t="shared" si="24"/>
        <v>W</v>
      </c>
      <c r="H337" s="99" t="str">
        <f t="shared" si="25"/>
        <v>W</v>
      </c>
      <c r="I337" s="99">
        <f t="shared" si="26"/>
        <v>0</v>
      </c>
      <c r="J337" s="109">
        <f>IF(H337="B",0,MATCH("B",H338:$H$3985,0))</f>
        <v>3</v>
      </c>
      <c r="K337" s="84"/>
      <c r="L337" s="97">
        <v>45834</v>
      </c>
      <c r="M337" s="99" t="s">
        <v>69</v>
      </c>
      <c r="O337" s="97">
        <v>45661</v>
      </c>
      <c r="P337" s="97" cm="1">
        <f t="array" ref="P337">INDEX($L$11:$L$2636,MATCH(B337+J337,$L$11:$L$2636,0)+30)</f>
        <v>45706</v>
      </c>
      <c r="Q337" s="124" cm="1">
        <f t="array" ref="Q337">INDEX($L$11:$L$2636,MATCH(B337+J337,$L$11:$L$2636,0)+12)-1</f>
        <v>45679</v>
      </c>
      <c r="R337" s="88">
        <f>+MATCH(B337+J337,$L$11:$L$2636,0)</f>
        <v>215</v>
      </c>
    </row>
    <row r="338" spans="2:18" ht="15" customHeight="1" x14ac:dyDescent="0.25">
      <c r="B338" s="97">
        <v>45662</v>
      </c>
      <c r="C338" s="98" t="str">
        <f t="shared" si="23"/>
        <v>Sunday</v>
      </c>
      <c r="D338" s="99" t="str">
        <f t="shared" si="24"/>
        <v>W</v>
      </c>
      <c r="E338" s="99" t="str">
        <f t="shared" si="24"/>
        <v>W</v>
      </c>
      <c r="F338" s="99" t="str">
        <f t="shared" si="24"/>
        <v>W</v>
      </c>
      <c r="G338" s="99" t="str">
        <f t="shared" si="24"/>
        <v>W</v>
      </c>
      <c r="H338" s="99" t="str">
        <f t="shared" si="25"/>
        <v>W</v>
      </c>
      <c r="I338" s="99">
        <f t="shared" si="26"/>
        <v>0</v>
      </c>
      <c r="J338" s="109">
        <f>IF(H338="B",0,MATCH("B",H339:$H$3985,0))</f>
        <v>2</v>
      </c>
      <c r="K338" s="84"/>
      <c r="L338" s="97">
        <v>45835</v>
      </c>
      <c r="M338" s="99" t="s">
        <v>69</v>
      </c>
      <c r="O338" s="97">
        <v>45662</v>
      </c>
      <c r="P338" s="97" cm="1">
        <f t="array" ref="P338">INDEX($L$11:$L$2636,MATCH(B338+J338,$L$11:$L$2636,0)+30)</f>
        <v>45706</v>
      </c>
      <c r="Q338" s="124" cm="1">
        <f t="array" ref="Q338">INDEX($L$11:$L$2636,MATCH(B338+J338,$L$11:$L$2636,0)+12)-1</f>
        <v>45679</v>
      </c>
    </row>
    <row r="339" spans="2:18" ht="15" customHeight="1" x14ac:dyDescent="0.25">
      <c r="B339" s="97">
        <v>45663</v>
      </c>
      <c r="C339" s="98" t="str">
        <f t="shared" si="23"/>
        <v>Monday</v>
      </c>
      <c r="D339" s="99" t="str">
        <f t="shared" si="24"/>
        <v>B</v>
      </c>
      <c r="E339" s="99" t="s">
        <v>71</v>
      </c>
      <c r="F339" s="99" t="s">
        <v>71</v>
      </c>
      <c r="G339" s="99" t="str">
        <f t="shared" si="24"/>
        <v>B</v>
      </c>
      <c r="H339" s="99" t="str">
        <f t="shared" si="25"/>
        <v>P</v>
      </c>
      <c r="I339" s="99">
        <f t="shared" si="26"/>
        <v>0</v>
      </c>
      <c r="J339" s="109">
        <f>IF(H339="B",0,MATCH("B",H340:$H$3985,0))</f>
        <v>1</v>
      </c>
      <c r="K339" s="84"/>
      <c r="L339" s="97">
        <v>45838</v>
      </c>
      <c r="M339" s="99" t="s">
        <v>69</v>
      </c>
      <c r="O339" s="97">
        <v>45663</v>
      </c>
      <c r="P339" s="97" cm="1">
        <f t="array" ref="P339">INDEX($L$11:$L$2636,MATCH(B339+J339,$L$11:$L$2636,0)+30)</f>
        <v>45706</v>
      </c>
      <c r="Q339" s="124" cm="1">
        <f t="array" ref="Q339">INDEX($L$11:$L$2636,MATCH(B339+J339,$L$11:$L$2636,0)+12)-1</f>
        <v>45679</v>
      </c>
    </row>
    <row r="340" spans="2:18" ht="15" customHeight="1" x14ac:dyDescent="0.25">
      <c r="B340" s="97">
        <v>45664</v>
      </c>
      <c r="C340" s="98" t="str">
        <f t="shared" si="23"/>
        <v>Tuesday</v>
      </c>
      <c r="D340" s="99" t="str">
        <f t="shared" si="24"/>
        <v>B</v>
      </c>
      <c r="E340" s="99" t="str">
        <f t="shared" si="24"/>
        <v>B</v>
      </c>
      <c r="F340" s="99" t="str">
        <f t="shared" si="24"/>
        <v>B</v>
      </c>
      <c r="G340" s="99" t="str">
        <f t="shared" si="24"/>
        <v>B</v>
      </c>
      <c r="H340" s="99" t="str">
        <f t="shared" si="25"/>
        <v>B</v>
      </c>
      <c r="I340" s="99">
        <f t="shared" si="26"/>
        <v>1</v>
      </c>
      <c r="J340" s="109">
        <f>IF(H340="B",0,MATCH("B",H341:$H$3985,0))</f>
        <v>0</v>
      </c>
      <c r="K340" s="84"/>
      <c r="L340" s="97">
        <v>45839</v>
      </c>
      <c r="M340" s="99" t="s">
        <v>69</v>
      </c>
      <c r="O340" s="97">
        <v>45664</v>
      </c>
      <c r="P340" s="97" cm="1">
        <f t="array" ref="P340">INDEX($L$11:$L$2636,MATCH(B340+J340,$L$11:$L$2636,0)+30)</f>
        <v>45706</v>
      </c>
      <c r="Q340" s="124" cm="1">
        <f t="array" ref="Q340">INDEX($L$11:$L$2636,MATCH(B340+J340,$L$11:$L$2636,0)+12)-1</f>
        <v>45679</v>
      </c>
    </row>
    <row r="341" spans="2:18" ht="15" customHeight="1" x14ac:dyDescent="0.25">
      <c r="B341" s="97">
        <v>45665</v>
      </c>
      <c r="C341" s="98" t="str">
        <f t="shared" si="23"/>
        <v>Wednesday</v>
      </c>
      <c r="D341" s="99" t="str">
        <f t="shared" si="24"/>
        <v>B</v>
      </c>
      <c r="E341" s="99" t="str">
        <f t="shared" si="24"/>
        <v>B</v>
      </c>
      <c r="F341" s="99" t="str">
        <f t="shared" si="24"/>
        <v>B</v>
      </c>
      <c r="G341" s="99" t="str">
        <f t="shared" si="24"/>
        <v>B</v>
      </c>
      <c r="H341" s="99" t="str">
        <f t="shared" si="25"/>
        <v>B</v>
      </c>
      <c r="I341" s="99">
        <f t="shared" si="26"/>
        <v>1</v>
      </c>
      <c r="J341" s="109">
        <f>IF(H341="B",0,MATCH("B",H342:$H$3985,0))</f>
        <v>0</v>
      </c>
      <c r="K341" s="84"/>
      <c r="L341" s="97">
        <v>45840</v>
      </c>
      <c r="M341" s="99" t="s">
        <v>69</v>
      </c>
      <c r="O341" s="97">
        <v>45665</v>
      </c>
      <c r="P341" s="97" cm="1">
        <f t="array" ref="P341">INDEX($L$11:$L$2636,MATCH(B341+J341,$L$11:$L$2636,0)+30)</f>
        <v>45707</v>
      </c>
      <c r="Q341" s="124" cm="1">
        <f t="array" ref="Q341">INDEX($L$11:$L$2636,MATCH(B341+J341,$L$11:$L$2636,0)+12)-1</f>
        <v>45680</v>
      </c>
    </row>
    <row r="342" spans="2:18" ht="15" customHeight="1" x14ac:dyDescent="0.25">
      <c r="B342" s="97">
        <v>45666</v>
      </c>
      <c r="C342" s="98" t="str">
        <f t="shared" si="23"/>
        <v>Thursday</v>
      </c>
      <c r="D342" s="99" t="str">
        <f t="shared" si="24"/>
        <v>B</v>
      </c>
      <c r="E342" s="99" t="str">
        <f t="shared" si="24"/>
        <v>B</v>
      </c>
      <c r="F342" s="99" t="str">
        <f t="shared" si="24"/>
        <v>B</v>
      </c>
      <c r="G342" s="99" t="str">
        <f t="shared" si="24"/>
        <v>B</v>
      </c>
      <c r="H342" s="99" t="str">
        <f t="shared" si="25"/>
        <v>B</v>
      </c>
      <c r="I342" s="99">
        <f t="shared" si="26"/>
        <v>1</v>
      </c>
      <c r="J342" s="109">
        <f>IF(H342="B",0,MATCH("B",H343:$H$3985,0))</f>
        <v>0</v>
      </c>
      <c r="K342" s="84"/>
      <c r="L342" s="97">
        <v>45841</v>
      </c>
      <c r="M342" s="99" t="s">
        <v>69</v>
      </c>
      <c r="O342" s="97">
        <v>45666</v>
      </c>
      <c r="P342" s="97" cm="1">
        <f t="array" ref="P342">INDEX($L$11:$L$2636,MATCH(B342+J342,$L$11:$L$2636,0)+30)</f>
        <v>45708</v>
      </c>
      <c r="Q342" s="124" cm="1">
        <f t="array" ref="Q342">INDEX($L$11:$L$2636,MATCH(B342+J342,$L$11:$L$2636,0)+12)-1</f>
        <v>45683</v>
      </c>
    </row>
    <row r="343" spans="2:18" ht="15" customHeight="1" x14ac:dyDescent="0.25">
      <c r="B343" s="97">
        <v>45667</v>
      </c>
      <c r="C343" s="98" t="str">
        <f t="shared" si="23"/>
        <v>Friday</v>
      </c>
      <c r="D343" s="99" t="str">
        <f t="shared" si="24"/>
        <v>B</v>
      </c>
      <c r="E343" s="99" t="str">
        <f t="shared" si="24"/>
        <v>B</v>
      </c>
      <c r="F343" s="99" t="str">
        <f t="shared" si="24"/>
        <v>B</v>
      </c>
      <c r="G343" s="99" t="str">
        <f t="shared" si="24"/>
        <v>B</v>
      </c>
      <c r="H343" s="99" t="str">
        <f t="shared" si="25"/>
        <v>B</v>
      </c>
      <c r="I343" s="99">
        <f t="shared" si="26"/>
        <v>1</v>
      </c>
      <c r="J343" s="109">
        <f>IF(H343="B",0,MATCH("B",H344:$H$3985,0))</f>
        <v>0</v>
      </c>
      <c r="K343" s="84"/>
      <c r="L343" s="97">
        <v>45842</v>
      </c>
      <c r="M343" s="99" t="s">
        <v>69</v>
      </c>
      <c r="O343" s="97">
        <v>45667</v>
      </c>
      <c r="P343" s="97" cm="1">
        <f t="array" ref="P343">INDEX($L$11:$L$2636,MATCH(B343+J343,$L$11:$L$2636,0)+30)</f>
        <v>45709</v>
      </c>
      <c r="Q343" s="124" cm="1">
        <f t="array" ref="Q343">INDEX($L$11:$L$2636,MATCH(B343+J343,$L$11:$L$2636,0)+12)-1</f>
        <v>45684</v>
      </c>
    </row>
    <row r="344" spans="2:18" ht="15" customHeight="1" x14ac:dyDescent="0.25">
      <c r="B344" s="97">
        <v>45668</v>
      </c>
      <c r="C344" s="98" t="str">
        <f t="shared" si="23"/>
        <v>Saturday</v>
      </c>
      <c r="D344" s="99" t="str">
        <f t="shared" si="24"/>
        <v>W</v>
      </c>
      <c r="E344" s="99" t="str">
        <f t="shared" si="24"/>
        <v>W</v>
      </c>
      <c r="F344" s="99" t="str">
        <f t="shared" si="24"/>
        <v>W</v>
      </c>
      <c r="G344" s="99" t="str">
        <f t="shared" si="24"/>
        <v>W</v>
      </c>
      <c r="H344" s="99" t="str">
        <f t="shared" si="25"/>
        <v>W</v>
      </c>
      <c r="I344" s="99">
        <f t="shared" si="26"/>
        <v>0</v>
      </c>
      <c r="J344" s="109">
        <f>IF(H344="B",0,MATCH("B",H345:$H$3985,0))</f>
        <v>2</v>
      </c>
      <c r="K344" s="84"/>
      <c r="L344" s="97">
        <v>45845</v>
      </c>
      <c r="M344" s="99" t="s">
        <v>69</v>
      </c>
      <c r="O344" s="97">
        <v>45668</v>
      </c>
      <c r="P344" s="97" cm="1">
        <f t="array" ref="P344">INDEX($L$11:$L$2636,MATCH(B344+J344,$L$11:$L$2636,0)+30)</f>
        <v>45712</v>
      </c>
      <c r="Q344" s="124" cm="1">
        <f t="array" ref="Q344">INDEX($L$11:$L$2636,MATCH(B344+J344,$L$11:$L$2636,0)+12)-1</f>
        <v>45685</v>
      </c>
    </row>
    <row r="345" spans="2:18" ht="15" customHeight="1" x14ac:dyDescent="0.25">
      <c r="B345" s="97">
        <v>45669</v>
      </c>
      <c r="C345" s="98" t="str">
        <f t="shared" si="23"/>
        <v>Sunday</v>
      </c>
      <c r="D345" s="99" t="str">
        <f t="shared" si="24"/>
        <v>W</v>
      </c>
      <c r="E345" s="99" t="str">
        <f t="shared" si="24"/>
        <v>W</v>
      </c>
      <c r="F345" s="99" t="str">
        <f t="shared" si="24"/>
        <v>W</v>
      </c>
      <c r="G345" s="99" t="str">
        <f t="shared" si="24"/>
        <v>W</v>
      </c>
      <c r="H345" s="99" t="str">
        <f t="shared" si="25"/>
        <v>W</v>
      </c>
      <c r="I345" s="99">
        <f t="shared" si="26"/>
        <v>0</v>
      </c>
      <c r="J345" s="109">
        <f>IF(H345="B",0,MATCH("B",H346:$H$3985,0))</f>
        <v>1</v>
      </c>
      <c r="K345" s="84"/>
      <c r="L345" s="97">
        <v>45846</v>
      </c>
      <c r="M345" s="99" t="s">
        <v>69</v>
      </c>
      <c r="O345" s="97">
        <v>45669</v>
      </c>
      <c r="P345" s="97" cm="1">
        <f t="array" ref="P345">INDEX($L$11:$L$2636,MATCH(B345+J345,$L$11:$L$2636,0)+30)</f>
        <v>45712</v>
      </c>
      <c r="Q345" s="124" cm="1">
        <f t="array" ref="Q345">INDEX($L$11:$L$2636,MATCH(B345+J345,$L$11:$L$2636,0)+12)-1</f>
        <v>45685</v>
      </c>
    </row>
    <row r="346" spans="2:18" ht="15" customHeight="1" x14ac:dyDescent="0.25">
      <c r="B346" s="97">
        <v>45670</v>
      </c>
      <c r="C346" s="98" t="str">
        <f t="shared" si="23"/>
        <v>Monday</v>
      </c>
      <c r="D346" s="99" t="str">
        <f t="shared" si="24"/>
        <v>B</v>
      </c>
      <c r="E346" s="99" t="str">
        <f t="shared" si="24"/>
        <v>B</v>
      </c>
      <c r="F346" s="99" t="str">
        <f t="shared" si="24"/>
        <v>B</v>
      </c>
      <c r="G346" s="99" t="str">
        <f t="shared" si="24"/>
        <v>B</v>
      </c>
      <c r="H346" s="99" t="str">
        <f t="shared" si="25"/>
        <v>B</v>
      </c>
      <c r="I346" s="99">
        <f t="shared" si="26"/>
        <v>1</v>
      </c>
      <c r="J346" s="109">
        <f>IF(H346="B",0,MATCH("B",H347:$H$3985,0))</f>
        <v>0</v>
      </c>
      <c r="K346" s="84"/>
      <c r="L346" s="97">
        <v>45847</v>
      </c>
      <c r="M346" s="99" t="s">
        <v>69</v>
      </c>
      <c r="O346" s="97">
        <v>45670</v>
      </c>
      <c r="P346" s="97" cm="1">
        <f t="array" ref="P346">INDEX($L$11:$L$2636,MATCH(B346+J346,$L$11:$L$2636,0)+30)</f>
        <v>45712</v>
      </c>
      <c r="Q346" s="124" cm="1">
        <f t="array" ref="Q346">INDEX($L$11:$L$2636,MATCH(B346+J346,$L$11:$L$2636,0)+12)-1</f>
        <v>45685</v>
      </c>
    </row>
    <row r="347" spans="2:18" ht="15" customHeight="1" x14ac:dyDescent="0.25">
      <c r="B347" s="97">
        <v>45671</v>
      </c>
      <c r="C347" s="98" t="str">
        <f t="shared" si="23"/>
        <v>Tuesday</v>
      </c>
      <c r="D347" s="99" t="str">
        <f t="shared" si="24"/>
        <v>B</v>
      </c>
      <c r="E347" s="99" t="str">
        <f t="shared" si="24"/>
        <v>B</v>
      </c>
      <c r="F347" s="99" t="str">
        <f t="shared" si="24"/>
        <v>B</v>
      </c>
      <c r="G347" s="99" t="str">
        <f t="shared" si="24"/>
        <v>B</v>
      </c>
      <c r="H347" s="99" t="str">
        <f t="shared" si="25"/>
        <v>B</v>
      </c>
      <c r="I347" s="99">
        <f t="shared" si="26"/>
        <v>1</v>
      </c>
      <c r="J347" s="109">
        <f>IF(H347="B",0,MATCH("B",H348:$H$3985,0))</f>
        <v>0</v>
      </c>
      <c r="K347" s="84"/>
      <c r="L347" s="97">
        <v>45848</v>
      </c>
      <c r="M347" s="99" t="s">
        <v>69</v>
      </c>
      <c r="O347" s="97">
        <v>45671</v>
      </c>
      <c r="P347" s="97" cm="1">
        <f t="array" ref="P347">INDEX($L$11:$L$2636,MATCH(B347+J347,$L$11:$L$2636,0)+30)</f>
        <v>45713</v>
      </c>
      <c r="Q347" s="124" cm="1">
        <f t="array" ref="Q347">INDEX($L$11:$L$2636,MATCH(B347+J347,$L$11:$L$2636,0)+12)-1</f>
        <v>45686</v>
      </c>
    </row>
    <row r="348" spans="2:18" ht="15" customHeight="1" x14ac:dyDescent="0.25">
      <c r="B348" s="97">
        <v>45672</v>
      </c>
      <c r="C348" s="98" t="str">
        <f t="shared" si="23"/>
        <v>Wednesday</v>
      </c>
      <c r="D348" s="99" t="str">
        <f t="shared" si="24"/>
        <v>B</v>
      </c>
      <c r="E348" s="99" t="str">
        <f t="shared" si="24"/>
        <v>B</v>
      </c>
      <c r="F348" s="99" t="str">
        <f t="shared" si="24"/>
        <v>B</v>
      </c>
      <c r="G348" s="99" t="str">
        <f t="shared" si="24"/>
        <v>B</v>
      </c>
      <c r="H348" s="99" t="str">
        <f t="shared" si="25"/>
        <v>B</v>
      </c>
      <c r="I348" s="99">
        <f t="shared" si="26"/>
        <v>1</v>
      </c>
      <c r="J348" s="109">
        <f>IF(H348="B",0,MATCH("B",H349:$H$3985,0))</f>
        <v>0</v>
      </c>
      <c r="K348" s="84"/>
      <c r="L348" s="97">
        <v>45849</v>
      </c>
      <c r="M348" s="99" t="s">
        <v>69</v>
      </c>
      <c r="O348" s="97">
        <v>45672</v>
      </c>
      <c r="P348" s="97" cm="1">
        <f t="array" ref="P348">INDEX($L$11:$L$2636,MATCH(B348+J348,$L$11:$L$2636,0)+30)</f>
        <v>45714</v>
      </c>
      <c r="Q348" s="124" cm="1">
        <f t="array" ref="Q348">INDEX($L$11:$L$2636,MATCH(B348+J348,$L$11:$L$2636,0)+12)-1</f>
        <v>45687</v>
      </c>
    </row>
    <row r="349" spans="2:18" ht="15" customHeight="1" x14ac:dyDescent="0.25">
      <c r="B349" s="97">
        <v>45673</v>
      </c>
      <c r="C349" s="98" t="str">
        <f t="shared" si="23"/>
        <v>Thursday</v>
      </c>
      <c r="D349" s="99" t="str">
        <f t="shared" si="24"/>
        <v>B</v>
      </c>
      <c r="E349" s="99" t="str">
        <f t="shared" si="24"/>
        <v>B</v>
      </c>
      <c r="F349" s="99" t="str">
        <f t="shared" si="24"/>
        <v>B</v>
      </c>
      <c r="G349" s="99" t="str">
        <f t="shared" si="24"/>
        <v>B</v>
      </c>
      <c r="H349" s="99" t="str">
        <f t="shared" si="25"/>
        <v>B</v>
      </c>
      <c r="I349" s="99">
        <f t="shared" si="26"/>
        <v>1</v>
      </c>
      <c r="J349" s="109">
        <f>IF(H349="B",0,MATCH("B",H350:$H$3985,0))</f>
        <v>0</v>
      </c>
      <c r="K349" s="84"/>
      <c r="L349" s="97">
        <v>45852</v>
      </c>
      <c r="M349" s="99" t="s">
        <v>69</v>
      </c>
      <c r="O349" s="97">
        <v>45673</v>
      </c>
      <c r="P349" s="97" cm="1">
        <f t="array" ref="P349">INDEX($L$11:$L$2636,MATCH(B349+J349,$L$11:$L$2636,0)+30)</f>
        <v>45715</v>
      </c>
      <c r="Q349" s="124" cm="1">
        <f t="array" ref="Q349">INDEX($L$11:$L$2636,MATCH(B349+J349,$L$11:$L$2636,0)+12)-1</f>
        <v>45690</v>
      </c>
    </row>
    <row r="350" spans="2:18" ht="15" customHeight="1" x14ac:dyDescent="0.25">
      <c r="B350" s="97">
        <v>45674</v>
      </c>
      <c r="C350" s="98" t="str">
        <f t="shared" si="23"/>
        <v>Friday</v>
      </c>
      <c r="D350" s="99" t="str">
        <f t="shared" si="24"/>
        <v>B</v>
      </c>
      <c r="E350" s="99" t="str">
        <f t="shared" si="24"/>
        <v>B</v>
      </c>
      <c r="F350" s="99" t="str">
        <f t="shared" si="24"/>
        <v>B</v>
      </c>
      <c r="G350" s="99" t="str">
        <f t="shared" si="24"/>
        <v>B</v>
      </c>
      <c r="H350" s="99" t="str">
        <f t="shared" si="25"/>
        <v>B</v>
      </c>
      <c r="I350" s="99">
        <f t="shared" si="26"/>
        <v>1</v>
      </c>
      <c r="J350" s="109">
        <f>IF(H350="B",0,MATCH("B",H351:$H$3985,0))</f>
        <v>0</v>
      </c>
      <c r="K350" s="84"/>
      <c r="L350" s="97">
        <v>45853</v>
      </c>
      <c r="M350" s="99" t="s">
        <v>69</v>
      </c>
      <c r="O350" s="97">
        <v>45674</v>
      </c>
      <c r="P350" s="97" cm="1">
        <f t="array" ref="P350">INDEX($L$11:$L$2636,MATCH(B350+J350,$L$11:$L$2636,0)+30)</f>
        <v>45716</v>
      </c>
      <c r="Q350" s="124" cm="1">
        <f t="array" ref="Q350">INDEX($L$11:$L$2636,MATCH(B350+J350,$L$11:$L$2636,0)+12)-1</f>
        <v>45691</v>
      </c>
    </row>
    <row r="351" spans="2:18" ht="15" customHeight="1" x14ac:dyDescent="0.25">
      <c r="B351" s="97">
        <v>45675</v>
      </c>
      <c r="C351" s="98" t="str">
        <f t="shared" si="23"/>
        <v>Saturday</v>
      </c>
      <c r="D351" s="99" t="str">
        <f t="shared" si="24"/>
        <v>W</v>
      </c>
      <c r="E351" s="99" t="str">
        <f t="shared" si="24"/>
        <v>W</v>
      </c>
      <c r="F351" s="99" t="str">
        <f t="shared" si="24"/>
        <v>W</v>
      </c>
      <c r="G351" s="99" t="str">
        <f t="shared" si="24"/>
        <v>W</v>
      </c>
      <c r="H351" s="99" t="str">
        <f t="shared" si="25"/>
        <v>W</v>
      </c>
      <c r="I351" s="99">
        <f t="shared" si="26"/>
        <v>0</v>
      </c>
      <c r="J351" s="109">
        <f>IF(H351="B",0,MATCH("B",H352:$H$3985,0))</f>
        <v>2</v>
      </c>
      <c r="K351" s="84"/>
      <c r="L351" s="97">
        <v>45854</v>
      </c>
      <c r="M351" s="99" t="s">
        <v>69</v>
      </c>
      <c r="O351" s="97">
        <v>45675</v>
      </c>
      <c r="P351" s="97" cm="1">
        <f t="array" ref="P351">INDEX($L$11:$L$2636,MATCH(B351+J351,$L$11:$L$2636,0)+30)</f>
        <v>45719</v>
      </c>
      <c r="Q351" s="124" cm="1">
        <f t="array" ref="Q351">INDEX($L$11:$L$2636,MATCH(B351+J351,$L$11:$L$2636,0)+12)-1</f>
        <v>45692</v>
      </c>
    </row>
    <row r="352" spans="2:18" ht="15" customHeight="1" x14ac:dyDescent="0.25">
      <c r="B352" s="97">
        <v>45676</v>
      </c>
      <c r="C352" s="98" t="str">
        <f t="shared" si="23"/>
        <v>Sunday</v>
      </c>
      <c r="D352" s="99" t="str">
        <f t="shared" si="24"/>
        <v>W</v>
      </c>
      <c r="E352" s="99" t="str">
        <f t="shared" si="24"/>
        <v>W</v>
      </c>
      <c r="F352" s="99" t="str">
        <f t="shared" si="24"/>
        <v>W</v>
      </c>
      <c r="G352" s="99" t="str">
        <f t="shared" si="24"/>
        <v>W</v>
      </c>
      <c r="H352" s="99" t="str">
        <f t="shared" si="25"/>
        <v>W</v>
      </c>
      <c r="I352" s="99">
        <f t="shared" si="26"/>
        <v>0</v>
      </c>
      <c r="J352" s="109">
        <f>IF(H352="B",0,MATCH("B",H353:$H$3985,0))</f>
        <v>1</v>
      </c>
      <c r="K352" s="84"/>
      <c r="L352" s="97">
        <v>45855</v>
      </c>
      <c r="M352" s="99" t="s">
        <v>69</v>
      </c>
      <c r="O352" s="97">
        <v>45676</v>
      </c>
      <c r="P352" s="97" cm="1">
        <f t="array" ref="P352">INDEX($L$11:$L$2636,MATCH(B352+J352,$L$11:$L$2636,0)+30)</f>
        <v>45719</v>
      </c>
      <c r="Q352" s="124" cm="1">
        <f t="array" ref="Q352">INDEX($L$11:$L$2636,MATCH(B352+J352,$L$11:$L$2636,0)+12)-1</f>
        <v>45692</v>
      </c>
    </row>
    <row r="353" spans="2:17" ht="15" customHeight="1" x14ac:dyDescent="0.25">
      <c r="B353" s="97">
        <v>45677</v>
      </c>
      <c r="C353" s="98" t="str">
        <f t="shared" si="23"/>
        <v>Monday</v>
      </c>
      <c r="D353" s="99" t="str">
        <f t="shared" si="24"/>
        <v>B</v>
      </c>
      <c r="E353" s="99" t="str">
        <f t="shared" si="24"/>
        <v>B</v>
      </c>
      <c r="F353" s="99" t="str">
        <f t="shared" si="24"/>
        <v>B</v>
      </c>
      <c r="G353" s="99" t="str">
        <f t="shared" si="24"/>
        <v>B</v>
      </c>
      <c r="H353" s="99" t="str">
        <f t="shared" si="25"/>
        <v>B</v>
      </c>
      <c r="I353" s="99">
        <f t="shared" si="26"/>
        <v>1</v>
      </c>
      <c r="J353" s="109">
        <f>IF(H353="B",0,MATCH("B",H354:$H$3985,0))</f>
        <v>0</v>
      </c>
      <c r="K353" s="84"/>
      <c r="L353" s="97">
        <v>45856</v>
      </c>
      <c r="M353" s="99" t="s">
        <v>69</v>
      </c>
      <c r="O353" s="97">
        <v>45677</v>
      </c>
      <c r="P353" s="97" cm="1">
        <f t="array" ref="P353">INDEX($L$11:$L$2636,MATCH(B353+J353,$L$11:$L$2636,0)+30)</f>
        <v>45719</v>
      </c>
      <c r="Q353" s="124" cm="1">
        <f t="array" ref="Q353">INDEX($L$11:$L$2636,MATCH(B353+J353,$L$11:$L$2636,0)+12)-1</f>
        <v>45692</v>
      </c>
    </row>
    <row r="354" spans="2:17" ht="15" customHeight="1" x14ac:dyDescent="0.25">
      <c r="B354" s="97">
        <v>45678</v>
      </c>
      <c r="C354" s="98" t="str">
        <f t="shared" si="23"/>
        <v>Tuesday</v>
      </c>
      <c r="D354" s="99" t="str">
        <f t="shared" si="24"/>
        <v>B</v>
      </c>
      <c r="E354" s="99" t="str">
        <f t="shared" si="24"/>
        <v>B</v>
      </c>
      <c r="F354" s="99" t="str">
        <f t="shared" si="24"/>
        <v>B</v>
      </c>
      <c r="G354" s="99" t="str">
        <f t="shared" si="24"/>
        <v>B</v>
      </c>
      <c r="H354" s="99" t="str">
        <f t="shared" si="25"/>
        <v>B</v>
      </c>
      <c r="I354" s="99">
        <f t="shared" si="26"/>
        <v>1</v>
      </c>
      <c r="J354" s="109">
        <f>IF(H354="B",0,MATCH("B",H355:$H$3985,0))</f>
        <v>0</v>
      </c>
      <c r="K354" s="84"/>
      <c r="L354" s="97">
        <v>45859</v>
      </c>
      <c r="M354" s="99" t="s">
        <v>69</v>
      </c>
      <c r="O354" s="97">
        <v>45678</v>
      </c>
      <c r="P354" s="97" cm="1">
        <f t="array" ref="P354">INDEX($L$11:$L$2636,MATCH(B354+J354,$L$11:$L$2636,0)+30)</f>
        <v>45720</v>
      </c>
      <c r="Q354" s="124" cm="1">
        <f t="array" ref="Q354">INDEX($L$11:$L$2636,MATCH(B354+J354,$L$11:$L$2636,0)+12)-1</f>
        <v>45693</v>
      </c>
    </row>
    <row r="355" spans="2:17" ht="15" customHeight="1" x14ac:dyDescent="0.25">
      <c r="B355" s="97">
        <v>45679</v>
      </c>
      <c r="C355" s="98" t="str">
        <f t="shared" si="23"/>
        <v>Wednesday</v>
      </c>
      <c r="D355" s="99" t="str">
        <f t="shared" si="24"/>
        <v>B</v>
      </c>
      <c r="E355" s="99" t="str">
        <f t="shared" si="24"/>
        <v>B</v>
      </c>
      <c r="F355" s="99" t="str">
        <f t="shared" si="24"/>
        <v>B</v>
      </c>
      <c r="G355" s="99" t="str">
        <f t="shared" si="24"/>
        <v>B</v>
      </c>
      <c r="H355" s="99" t="str">
        <f t="shared" si="25"/>
        <v>B</v>
      </c>
      <c r="I355" s="99">
        <f t="shared" si="26"/>
        <v>1</v>
      </c>
      <c r="J355" s="109">
        <f>IF(H355="B",0,MATCH("B",H356:$H$3985,0))</f>
        <v>0</v>
      </c>
      <c r="K355" s="84"/>
      <c r="L355" s="97">
        <v>45860</v>
      </c>
      <c r="M355" s="99" t="s">
        <v>69</v>
      </c>
      <c r="O355" s="97">
        <v>45679</v>
      </c>
      <c r="P355" s="97" cm="1">
        <f t="array" ref="P355">INDEX($L$11:$L$2636,MATCH(B355+J355,$L$11:$L$2636,0)+30)</f>
        <v>45721</v>
      </c>
      <c r="Q355" s="124" cm="1">
        <f t="array" ref="Q355">INDEX($L$11:$L$2636,MATCH(B355+J355,$L$11:$L$2636,0)+12)-1</f>
        <v>45694</v>
      </c>
    </row>
    <row r="356" spans="2:17" ht="15" customHeight="1" x14ac:dyDescent="0.25">
      <c r="B356" s="97">
        <v>45680</v>
      </c>
      <c r="C356" s="98" t="str">
        <f t="shared" si="23"/>
        <v>Thursday</v>
      </c>
      <c r="D356" s="99" t="str">
        <f t="shared" si="24"/>
        <v>B</v>
      </c>
      <c r="E356" s="99" t="str">
        <f t="shared" si="24"/>
        <v>B</v>
      </c>
      <c r="F356" s="99" t="str">
        <f t="shared" si="24"/>
        <v>B</v>
      </c>
      <c r="G356" s="99" t="str">
        <f t="shared" si="24"/>
        <v>B</v>
      </c>
      <c r="H356" s="99" t="str">
        <f t="shared" si="25"/>
        <v>B</v>
      </c>
      <c r="I356" s="99">
        <f t="shared" si="26"/>
        <v>1</v>
      </c>
      <c r="J356" s="109">
        <f>IF(H356="B",0,MATCH("B",H357:$H$3985,0))</f>
        <v>0</v>
      </c>
      <c r="K356" s="84"/>
      <c r="L356" s="97">
        <v>45861</v>
      </c>
      <c r="M356" s="99" t="s">
        <v>69</v>
      </c>
      <c r="O356" s="97">
        <v>45680</v>
      </c>
      <c r="P356" s="97" cm="1">
        <f t="array" ref="P356">INDEX($L$11:$L$2636,MATCH(B356+J356,$L$11:$L$2636,0)+30)</f>
        <v>45722</v>
      </c>
      <c r="Q356" s="124" cm="1">
        <f t="array" ref="Q356">INDEX($L$11:$L$2636,MATCH(B356+J356,$L$11:$L$2636,0)+12)-1</f>
        <v>45697</v>
      </c>
    </row>
    <row r="357" spans="2:17" ht="15" customHeight="1" x14ac:dyDescent="0.25">
      <c r="B357" s="97">
        <v>45681</v>
      </c>
      <c r="C357" s="98" t="str">
        <f t="shared" si="23"/>
        <v>Friday</v>
      </c>
      <c r="D357" s="99" t="str">
        <f t="shared" si="24"/>
        <v>B</v>
      </c>
      <c r="E357" s="99" t="str">
        <f t="shared" si="24"/>
        <v>B</v>
      </c>
      <c r="F357" s="99" t="str">
        <f t="shared" si="24"/>
        <v>B</v>
      </c>
      <c r="G357" s="99" t="str">
        <f t="shared" si="24"/>
        <v>B</v>
      </c>
      <c r="H357" s="99" t="str">
        <f t="shared" si="25"/>
        <v>B</v>
      </c>
      <c r="I357" s="99">
        <f t="shared" si="26"/>
        <v>1</v>
      </c>
      <c r="J357" s="109">
        <f>IF(H357="B",0,MATCH("B",H358:$H$3985,0))</f>
        <v>0</v>
      </c>
      <c r="K357" s="84"/>
      <c r="L357" s="97">
        <v>45862</v>
      </c>
      <c r="M357" s="99" t="s">
        <v>69</v>
      </c>
      <c r="O357" s="97">
        <v>45681</v>
      </c>
      <c r="P357" s="97" cm="1">
        <f t="array" ref="P357">INDEX($L$11:$L$2636,MATCH(B357+J357,$L$11:$L$2636,0)+30)</f>
        <v>45723</v>
      </c>
      <c r="Q357" s="124" cm="1">
        <f t="array" ref="Q357">INDEX($L$11:$L$2636,MATCH(B357+J357,$L$11:$L$2636,0)+12)-1</f>
        <v>45698</v>
      </c>
    </row>
    <row r="358" spans="2:17" ht="15" customHeight="1" x14ac:dyDescent="0.25">
      <c r="B358" s="97">
        <v>45682</v>
      </c>
      <c r="C358" s="98" t="str">
        <f t="shared" si="23"/>
        <v>Saturday</v>
      </c>
      <c r="D358" s="99" t="str">
        <f t="shared" si="24"/>
        <v>W</v>
      </c>
      <c r="E358" s="99" t="str">
        <f t="shared" si="24"/>
        <v>W</v>
      </c>
      <c r="F358" s="99" t="str">
        <f t="shared" si="24"/>
        <v>W</v>
      </c>
      <c r="G358" s="99" t="str">
        <f t="shared" si="24"/>
        <v>W</v>
      </c>
      <c r="H358" s="99" t="str">
        <f t="shared" si="25"/>
        <v>W</v>
      </c>
      <c r="I358" s="99">
        <f t="shared" si="26"/>
        <v>0</v>
      </c>
      <c r="J358" s="109">
        <f>IF(H358="B",0,MATCH("B",H359:$H$3985,0))</f>
        <v>2</v>
      </c>
      <c r="K358" s="84"/>
      <c r="L358" s="97">
        <v>45866</v>
      </c>
      <c r="M358" s="99" t="s">
        <v>69</v>
      </c>
      <c r="O358" s="97">
        <v>45682</v>
      </c>
      <c r="P358" s="97" cm="1">
        <f t="array" ref="P358">INDEX($L$11:$L$2636,MATCH(B358+J358,$L$11:$L$2636,0)+30)</f>
        <v>45726</v>
      </c>
      <c r="Q358" s="124" cm="1">
        <f t="array" ref="Q358">INDEX($L$11:$L$2636,MATCH(B358+J358,$L$11:$L$2636,0)+12)-1</f>
        <v>45699</v>
      </c>
    </row>
    <row r="359" spans="2:17" ht="15" customHeight="1" x14ac:dyDescent="0.25">
      <c r="B359" s="97">
        <v>45683</v>
      </c>
      <c r="C359" s="98" t="str">
        <f t="shared" si="23"/>
        <v>Sunday</v>
      </c>
      <c r="D359" s="99" t="str">
        <f t="shared" si="24"/>
        <v>W</v>
      </c>
      <c r="E359" s="99" t="str">
        <f t="shared" si="24"/>
        <v>W</v>
      </c>
      <c r="F359" s="99" t="str">
        <f t="shared" si="24"/>
        <v>W</v>
      </c>
      <c r="G359" s="99" t="str">
        <f t="shared" si="24"/>
        <v>W</v>
      </c>
      <c r="H359" s="99" t="str">
        <f t="shared" si="25"/>
        <v>W</v>
      </c>
      <c r="I359" s="99">
        <f t="shared" si="26"/>
        <v>0</v>
      </c>
      <c r="J359" s="109">
        <f>IF(H359="B",0,MATCH("B",H360:$H$3985,0))</f>
        <v>1</v>
      </c>
      <c r="K359" s="84"/>
      <c r="L359" s="97">
        <v>45867</v>
      </c>
      <c r="M359" s="99" t="s">
        <v>69</v>
      </c>
      <c r="O359" s="97">
        <v>45683</v>
      </c>
      <c r="P359" s="97" cm="1">
        <f t="array" ref="P359">INDEX($L$11:$L$2636,MATCH(B359+J359,$L$11:$L$2636,0)+30)</f>
        <v>45726</v>
      </c>
      <c r="Q359" s="124" cm="1">
        <f t="array" ref="Q359">INDEX($L$11:$L$2636,MATCH(B359+J359,$L$11:$L$2636,0)+12)-1</f>
        <v>45699</v>
      </c>
    </row>
    <row r="360" spans="2:17" ht="15" customHeight="1" x14ac:dyDescent="0.25">
      <c r="B360" s="97">
        <v>45684</v>
      </c>
      <c r="C360" s="98" t="str">
        <f t="shared" si="23"/>
        <v>Monday</v>
      </c>
      <c r="D360" s="99" t="str">
        <f t="shared" si="24"/>
        <v>B</v>
      </c>
      <c r="E360" s="99" t="str">
        <f t="shared" si="24"/>
        <v>B</v>
      </c>
      <c r="F360" s="99" t="str">
        <f t="shared" si="24"/>
        <v>B</v>
      </c>
      <c r="G360" s="99" t="str">
        <f t="shared" si="24"/>
        <v>B</v>
      </c>
      <c r="H360" s="99" t="str">
        <f t="shared" si="25"/>
        <v>B</v>
      </c>
      <c r="I360" s="99">
        <f t="shared" si="26"/>
        <v>1</v>
      </c>
      <c r="J360" s="109">
        <f>IF(H360="B",0,MATCH("B",H361:$H$3985,0))</f>
        <v>0</v>
      </c>
      <c r="K360" s="84"/>
      <c r="L360" s="97">
        <v>45868</v>
      </c>
      <c r="M360" s="99" t="s">
        <v>69</v>
      </c>
      <c r="O360" s="97">
        <v>45684</v>
      </c>
      <c r="P360" s="97" cm="1">
        <f t="array" ref="P360">INDEX($L$11:$L$2636,MATCH(B360+J360,$L$11:$L$2636,0)+30)</f>
        <v>45726</v>
      </c>
      <c r="Q360" s="124" cm="1">
        <f t="array" ref="Q360">INDEX($L$11:$L$2636,MATCH(B360+J360,$L$11:$L$2636,0)+12)-1</f>
        <v>45699</v>
      </c>
    </row>
    <row r="361" spans="2:17" ht="15" customHeight="1" x14ac:dyDescent="0.25">
      <c r="B361" s="97">
        <v>45685</v>
      </c>
      <c r="C361" s="98" t="str">
        <f t="shared" si="23"/>
        <v>Tuesday</v>
      </c>
      <c r="D361" s="99" t="str">
        <f t="shared" si="24"/>
        <v>B</v>
      </c>
      <c r="E361" s="99" t="str">
        <f t="shared" si="24"/>
        <v>B</v>
      </c>
      <c r="F361" s="99" t="str">
        <f t="shared" si="24"/>
        <v>B</v>
      </c>
      <c r="G361" s="99" t="str">
        <f t="shared" si="24"/>
        <v>B</v>
      </c>
      <c r="H361" s="99" t="str">
        <f t="shared" si="25"/>
        <v>B</v>
      </c>
      <c r="I361" s="99">
        <f t="shared" si="26"/>
        <v>1</v>
      </c>
      <c r="J361" s="109">
        <f>IF(H361="B",0,MATCH("B",H362:$H$3985,0))</f>
        <v>0</v>
      </c>
      <c r="K361" s="84"/>
      <c r="L361" s="97">
        <v>45869</v>
      </c>
      <c r="M361" s="99" t="s">
        <v>69</v>
      </c>
      <c r="O361" s="97">
        <v>45685</v>
      </c>
      <c r="P361" s="97" cm="1">
        <f t="array" ref="P361">INDEX($L$11:$L$2636,MATCH(B361+J361,$L$11:$L$2636,0)+30)</f>
        <v>45727</v>
      </c>
      <c r="Q361" s="124" cm="1">
        <f t="array" ref="Q361">INDEX($L$11:$L$2636,MATCH(B361+J361,$L$11:$L$2636,0)+12)-1</f>
        <v>45700</v>
      </c>
    </row>
    <row r="362" spans="2:17" ht="15" customHeight="1" x14ac:dyDescent="0.25">
      <c r="B362" s="97">
        <v>45686</v>
      </c>
      <c r="C362" s="98" t="str">
        <f t="shared" si="23"/>
        <v>Wednesday</v>
      </c>
      <c r="D362" s="99" t="str">
        <f t="shared" si="24"/>
        <v>B</v>
      </c>
      <c r="E362" s="99" t="str">
        <f t="shared" si="24"/>
        <v>B</v>
      </c>
      <c r="F362" s="99" t="str">
        <f t="shared" si="24"/>
        <v>B</v>
      </c>
      <c r="G362" s="99" t="str">
        <f t="shared" si="24"/>
        <v>B</v>
      </c>
      <c r="H362" s="99" t="str">
        <f t="shared" si="25"/>
        <v>B</v>
      </c>
      <c r="I362" s="99">
        <f t="shared" si="26"/>
        <v>1</v>
      </c>
      <c r="J362" s="109">
        <f>IF(H362="B",0,MATCH("B",H363:$H$3985,0))</f>
        <v>0</v>
      </c>
      <c r="K362" s="84"/>
      <c r="L362" s="97">
        <v>45870</v>
      </c>
      <c r="M362" s="99" t="s">
        <v>69</v>
      </c>
      <c r="O362" s="97">
        <v>45686</v>
      </c>
      <c r="P362" s="97" cm="1">
        <f t="array" ref="P362">INDEX($L$11:$L$2636,MATCH(B362+J362,$L$11:$L$2636,0)+30)</f>
        <v>45728</v>
      </c>
      <c r="Q362" s="124" cm="1">
        <f t="array" ref="Q362">INDEX($L$11:$L$2636,MATCH(B362+J362,$L$11:$L$2636,0)+12)-1</f>
        <v>45701</v>
      </c>
    </row>
    <row r="363" spans="2:17" ht="15" customHeight="1" x14ac:dyDescent="0.25">
      <c r="B363" s="97">
        <v>45687</v>
      </c>
      <c r="C363" s="98" t="str">
        <f t="shared" si="23"/>
        <v>Thursday</v>
      </c>
      <c r="D363" s="99" t="str">
        <f t="shared" si="24"/>
        <v>B</v>
      </c>
      <c r="E363" s="99" t="str">
        <f t="shared" si="24"/>
        <v>B</v>
      </c>
      <c r="F363" s="99" t="str">
        <f t="shared" si="24"/>
        <v>B</v>
      </c>
      <c r="G363" s="99" t="str">
        <f t="shared" si="24"/>
        <v>B</v>
      </c>
      <c r="H363" s="99" t="str">
        <f t="shared" si="25"/>
        <v>B</v>
      </c>
      <c r="I363" s="99">
        <f t="shared" si="26"/>
        <v>1</v>
      </c>
      <c r="J363" s="109">
        <f>IF(H363="B",0,MATCH("B",H364:$H$3985,0))</f>
        <v>0</v>
      </c>
      <c r="K363" s="84"/>
      <c r="L363" s="97">
        <v>45873</v>
      </c>
      <c r="M363" s="99" t="s">
        <v>69</v>
      </c>
      <c r="O363" s="97">
        <v>45687</v>
      </c>
      <c r="P363" s="97" cm="1">
        <f t="array" ref="P363">INDEX($L$11:$L$2636,MATCH(B363+J363,$L$11:$L$2636,0)+30)</f>
        <v>45729</v>
      </c>
      <c r="Q363" s="124" cm="1">
        <f t="array" ref="Q363">INDEX($L$11:$L$2636,MATCH(B363+J363,$L$11:$L$2636,0)+12)-1</f>
        <v>45704</v>
      </c>
    </row>
    <row r="364" spans="2:17" ht="15" customHeight="1" x14ac:dyDescent="0.25">
      <c r="B364" s="97">
        <v>45688</v>
      </c>
      <c r="C364" s="98" t="str">
        <f t="shared" si="23"/>
        <v>Friday</v>
      </c>
      <c r="D364" s="99" t="str">
        <f t="shared" si="24"/>
        <v>B</v>
      </c>
      <c r="E364" s="99" t="str">
        <f t="shared" si="24"/>
        <v>B</v>
      </c>
      <c r="F364" s="99" t="str">
        <f t="shared" si="24"/>
        <v>B</v>
      </c>
      <c r="G364" s="99" t="str">
        <f t="shared" si="24"/>
        <v>B</v>
      </c>
      <c r="H364" s="99" t="str">
        <f t="shared" si="25"/>
        <v>B</v>
      </c>
      <c r="I364" s="99">
        <f t="shared" si="26"/>
        <v>1</v>
      </c>
      <c r="J364" s="109">
        <f>IF(H364="B",0,MATCH("B",H365:$H$3985,0))</f>
        <v>0</v>
      </c>
      <c r="K364" s="84"/>
      <c r="L364" s="97">
        <v>45874</v>
      </c>
      <c r="M364" s="99" t="s">
        <v>69</v>
      </c>
      <c r="O364" s="97">
        <v>45688</v>
      </c>
      <c r="P364" s="97" cm="1">
        <f t="array" ref="P364">INDEX($L$11:$L$2636,MATCH(B364+J364,$L$11:$L$2636,0)+30)</f>
        <v>45730</v>
      </c>
      <c r="Q364" s="124" cm="1">
        <f t="array" ref="Q364">INDEX($L$11:$L$2636,MATCH(B364+J364,$L$11:$L$2636,0)+12)-1</f>
        <v>45705</v>
      </c>
    </row>
    <row r="365" spans="2:17" ht="15" customHeight="1" x14ac:dyDescent="0.25">
      <c r="B365" s="97">
        <v>45689</v>
      </c>
      <c r="C365" s="98" t="str">
        <f t="shared" si="23"/>
        <v>Saturday</v>
      </c>
      <c r="D365" s="99" t="str">
        <f t="shared" si="24"/>
        <v>W</v>
      </c>
      <c r="E365" s="99" t="str">
        <f t="shared" si="24"/>
        <v>W</v>
      </c>
      <c r="F365" s="99" t="str">
        <f t="shared" si="24"/>
        <v>W</v>
      </c>
      <c r="G365" s="99" t="str">
        <f t="shared" si="24"/>
        <v>W</v>
      </c>
      <c r="H365" s="99" t="str">
        <f t="shared" si="25"/>
        <v>W</v>
      </c>
      <c r="I365" s="99">
        <f t="shared" si="26"/>
        <v>0</v>
      </c>
      <c r="J365" s="109">
        <f>IF(H365="B",0,MATCH("B",H366:$H$3985,0))</f>
        <v>2</v>
      </c>
      <c r="K365" s="84"/>
      <c r="L365" s="97">
        <v>45875</v>
      </c>
      <c r="M365" s="99" t="s">
        <v>69</v>
      </c>
      <c r="O365" s="97">
        <v>45689</v>
      </c>
      <c r="P365" s="97" cm="1">
        <f t="array" ref="P365">INDEX($L$11:$L$2636,MATCH(B365+J365,$L$11:$L$2636,0)+30)</f>
        <v>45733</v>
      </c>
      <c r="Q365" s="124" cm="1">
        <f t="array" ref="Q365">INDEX($L$11:$L$2636,MATCH(B365+J365,$L$11:$L$2636,0)+12)-1</f>
        <v>45706</v>
      </c>
    </row>
    <row r="366" spans="2:17" ht="15" customHeight="1" x14ac:dyDescent="0.25">
      <c r="B366" s="97">
        <v>45690</v>
      </c>
      <c r="C366" s="98" t="str">
        <f t="shared" si="23"/>
        <v>Sunday</v>
      </c>
      <c r="D366" s="99" t="str">
        <f t="shared" si="24"/>
        <v>W</v>
      </c>
      <c r="E366" s="99" t="str">
        <f t="shared" si="24"/>
        <v>W</v>
      </c>
      <c r="F366" s="99" t="str">
        <f t="shared" si="24"/>
        <v>W</v>
      </c>
      <c r="G366" s="99" t="str">
        <f t="shared" si="24"/>
        <v>W</v>
      </c>
      <c r="H366" s="99" t="str">
        <f t="shared" si="25"/>
        <v>W</v>
      </c>
      <c r="I366" s="99">
        <f t="shared" si="26"/>
        <v>0</v>
      </c>
      <c r="J366" s="109">
        <f>IF(H366="B",0,MATCH("B",H367:$H$3985,0))</f>
        <v>1</v>
      </c>
      <c r="K366" s="84"/>
      <c r="L366" s="97">
        <v>45876</v>
      </c>
      <c r="M366" s="99" t="s">
        <v>69</v>
      </c>
      <c r="O366" s="97">
        <v>45690</v>
      </c>
      <c r="P366" s="97" cm="1">
        <f t="array" ref="P366">INDEX($L$11:$L$2636,MATCH(B366+J366,$L$11:$L$2636,0)+30)</f>
        <v>45733</v>
      </c>
      <c r="Q366" s="124" cm="1">
        <f t="array" ref="Q366">INDEX($L$11:$L$2636,MATCH(B366+J366,$L$11:$L$2636,0)+12)-1</f>
        <v>45706</v>
      </c>
    </row>
    <row r="367" spans="2:17" ht="15" customHeight="1" x14ac:dyDescent="0.25">
      <c r="B367" s="97">
        <v>45691</v>
      </c>
      <c r="C367" s="98" t="str">
        <f t="shared" si="23"/>
        <v>Monday</v>
      </c>
      <c r="D367" s="99" t="str">
        <f t="shared" si="24"/>
        <v>B</v>
      </c>
      <c r="E367" s="99" t="str">
        <f t="shared" si="24"/>
        <v>B</v>
      </c>
      <c r="F367" s="99" t="str">
        <f t="shared" si="24"/>
        <v>B</v>
      </c>
      <c r="G367" s="99" t="str">
        <f t="shared" si="24"/>
        <v>B</v>
      </c>
      <c r="H367" s="99" t="str">
        <f t="shared" si="25"/>
        <v>B</v>
      </c>
      <c r="I367" s="99">
        <f t="shared" si="26"/>
        <v>1</v>
      </c>
      <c r="J367" s="109">
        <f>IF(H367="B",0,MATCH("B",H368:$H$3985,0))</f>
        <v>0</v>
      </c>
      <c r="K367" s="84"/>
      <c r="L367" s="97">
        <v>45877</v>
      </c>
      <c r="M367" s="99" t="s">
        <v>69</v>
      </c>
      <c r="O367" s="97">
        <v>45691</v>
      </c>
      <c r="P367" s="97" cm="1">
        <f t="array" ref="P367">INDEX($L$11:$L$2636,MATCH(B367+J367,$L$11:$L$2636,0)+30)</f>
        <v>45733</v>
      </c>
      <c r="Q367" s="124" cm="1">
        <f t="array" ref="Q367">INDEX($L$11:$L$2636,MATCH(B367+J367,$L$11:$L$2636,0)+12)-1</f>
        <v>45706</v>
      </c>
    </row>
    <row r="368" spans="2:17" ht="15" customHeight="1" x14ac:dyDescent="0.25">
      <c r="B368" s="97">
        <v>45692</v>
      </c>
      <c r="C368" s="98" t="str">
        <f t="shared" si="23"/>
        <v>Tuesday</v>
      </c>
      <c r="D368" s="99" t="str">
        <f t="shared" si="24"/>
        <v>B</v>
      </c>
      <c r="E368" s="99" t="str">
        <f t="shared" si="24"/>
        <v>B</v>
      </c>
      <c r="F368" s="99" t="str">
        <f t="shared" si="24"/>
        <v>B</v>
      </c>
      <c r="G368" s="99" t="str">
        <f t="shared" si="24"/>
        <v>B</v>
      </c>
      <c r="H368" s="99" t="str">
        <f t="shared" si="25"/>
        <v>B</v>
      </c>
      <c r="I368" s="99">
        <f t="shared" si="26"/>
        <v>1</v>
      </c>
      <c r="J368" s="109">
        <f>IF(H368="B",0,MATCH("B",H369:$H$3985,0))</f>
        <v>0</v>
      </c>
      <c r="K368" s="84"/>
      <c r="L368" s="97">
        <v>45880</v>
      </c>
      <c r="M368" s="99" t="s">
        <v>69</v>
      </c>
      <c r="O368" s="97">
        <v>45692</v>
      </c>
      <c r="P368" s="97" cm="1">
        <f t="array" ref="P368">INDEX($L$11:$L$2636,MATCH(B368+J368,$L$11:$L$2636,0)+30)</f>
        <v>45734</v>
      </c>
      <c r="Q368" s="124" cm="1">
        <f t="array" ref="Q368">INDEX($L$11:$L$2636,MATCH(B368+J368,$L$11:$L$2636,0)+12)-1</f>
        <v>45707</v>
      </c>
    </row>
    <row r="369" spans="2:17" ht="15" customHeight="1" x14ac:dyDescent="0.25">
      <c r="B369" s="97">
        <v>45693</v>
      </c>
      <c r="C369" s="98" t="str">
        <f t="shared" si="23"/>
        <v>Wednesday</v>
      </c>
      <c r="D369" s="99" t="str">
        <f t="shared" si="24"/>
        <v>B</v>
      </c>
      <c r="E369" s="99" t="str">
        <f t="shared" si="24"/>
        <v>B</v>
      </c>
      <c r="F369" s="99" t="str">
        <f t="shared" si="24"/>
        <v>B</v>
      </c>
      <c r="G369" s="99" t="str">
        <f t="shared" si="24"/>
        <v>B</v>
      </c>
      <c r="H369" s="99" t="str">
        <f t="shared" si="25"/>
        <v>B</v>
      </c>
      <c r="I369" s="99">
        <f t="shared" si="26"/>
        <v>1</v>
      </c>
      <c r="J369" s="109">
        <f>IF(H369="B",0,MATCH("B",H370:$H$3985,0))</f>
        <v>0</v>
      </c>
      <c r="K369" s="84"/>
      <c r="L369" s="97">
        <v>45881</v>
      </c>
      <c r="M369" s="99" t="s">
        <v>69</v>
      </c>
      <c r="O369" s="97">
        <v>45693</v>
      </c>
      <c r="P369" s="97" cm="1">
        <f t="array" ref="P369">INDEX($L$11:$L$2636,MATCH(B369+J369,$L$11:$L$2636,0)+30)</f>
        <v>45735</v>
      </c>
      <c r="Q369" s="124" cm="1">
        <f t="array" ref="Q369">INDEX($L$11:$L$2636,MATCH(B369+J369,$L$11:$L$2636,0)+12)-1</f>
        <v>45708</v>
      </c>
    </row>
    <row r="370" spans="2:17" ht="15" customHeight="1" x14ac:dyDescent="0.25">
      <c r="B370" s="97">
        <v>45694</v>
      </c>
      <c r="C370" s="98" t="str">
        <f t="shared" si="23"/>
        <v>Thursday</v>
      </c>
      <c r="D370" s="99" t="str">
        <f t="shared" si="24"/>
        <v>B</v>
      </c>
      <c r="E370" s="99" t="str">
        <f t="shared" si="24"/>
        <v>B</v>
      </c>
      <c r="F370" s="99" t="str">
        <f t="shared" si="24"/>
        <v>B</v>
      </c>
      <c r="G370" s="99" t="str">
        <f t="shared" si="24"/>
        <v>B</v>
      </c>
      <c r="H370" s="99" t="str">
        <f t="shared" si="25"/>
        <v>B</v>
      </c>
      <c r="I370" s="99">
        <f t="shared" si="26"/>
        <v>1</v>
      </c>
      <c r="J370" s="109">
        <f>IF(H370="B",0,MATCH("B",H371:$H$3985,0))</f>
        <v>0</v>
      </c>
      <c r="K370" s="84"/>
      <c r="L370" s="97">
        <v>45882</v>
      </c>
      <c r="M370" s="99" t="s">
        <v>69</v>
      </c>
      <c r="O370" s="97">
        <v>45694</v>
      </c>
      <c r="P370" s="97" cm="1">
        <f t="array" ref="P370">INDEX($L$11:$L$2636,MATCH(B370+J370,$L$11:$L$2636,0)+30)</f>
        <v>45736</v>
      </c>
      <c r="Q370" s="124" cm="1">
        <f t="array" ref="Q370">INDEX($L$11:$L$2636,MATCH(B370+J370,$L$11:$L$2636,0)+12)-1</f>
        <v>45711</v>
      </c>
    </row>
    <row r="371" spans="2:17" ht="15" customHeight="1" x14ac:dyDescent="0.25">
      <c r="B371" s="97">
        <v>45695</v>
      </c>
      <c r="C371" s="98" t="str">
        <f t="shared" si="23"/>
        <v>Friday</v>
      </c>
      <c r="D371" s="99" t="str">
        <f t="shared" si="24"/>
        <v>B</v>
      </c>
      <c r="E371" s="99" t="str">
        <f t="shared" si="24"/>
        <v>B</v>
      </c>
      <c r="F371" s="99" t="str">
        <f t="shared" si="24"/>
        <v>B</v>
      </c>
      <c r="G371" s="99" t="str">
        <f t="shared" si="24"/>
        <v>B</v>
      </c>
      <c r="H371" s="99" t="str">
        <f t="shared" si="25"/>
        <v>B</v>
      </c>
      <c r="I371" s="99">
        <f t="shared" si="26"/>
        <v>1</v>
      </c>
      <c r="J371" s="109">
        <f>IF(H371="B",0,MATCH("B",H372:$H$3985,0))</f>
        <v>0</v>
      </c>
      <c r="K371" s="84"/>
      <c r="L371" s="97">
        <v>45883</v>
      </c>
      <c r="M371" s="99" t="s">
        <v>69</v>
      </c>
      <c r="O371" s="97">
        <v>45695</v>
      </c>
      <c r="P371" s="97" cm="1">
        <f t="array" ref="P371">INDEX($L$11:$L$2636,MATCH(B371+J371,$L$11:$L$2636,0)+30)</f>
        <v>45737</v>
      </c>
      <c r="Q371" s="124" cm="1">
        <f t="array" ref="Q371">INDEX($L$11:$L$2636,MATCH(B371+J371,$L$11:$L$2636,0)+12)-1</f>
        <v>45712</v>
      </c>
    </row>
    <row r="372" spans="2:17" ht="15" customHeight="1" x14ac:dyDescent="0.25">
      <c r="B372" s="97">
        <v>45696</v>
      </c>
      <c r="C372" s="98" t="str">
        <f t="shared" si="23"/>
        <v>Saturday</v>
      </c>
      <c r="D372" s="99" t="str">
        <f t="shared" si="24"/>
        <v>W</v>
      </c>
      <c r="E372" s="99" t="str">
        <f t="shared" si="24"/>
        <v>W</v>
      </c>
      <c r="F372" s="99" t="str">
        <f t="shared" si="24"/>
        <v>W</v>
      </c>
      <c r="G372" s="99" t="str">
        <f t="shared" si="24"/>
        <v>W</v>
      </c>
      <c r="H372" s="99" t="str">
        <f t="shared" si="25"/>
        <v>W</v>
      </c>
      <c r="I372" s="99">
        <f t="shared" si="26"/>
        <v>0</v>
      </c>
      <c r="J372" s="109">
        <f>IF(H372="B",0,MATCH("B",H373:$H$3985,0))</f>
        <v>2</v>
      </c>
      <c r="K372" s="84"/>
      <c r="L372" s="97">
        <v>45887</v>
      </c>
      <c r="M372" s="99" t="s">
        <v>69</v>
      </c>
      <c r="O372" s="97">
        <v>45696</v>
      </c>
      <c r="P372" s="97" cm="1">
        <f t="array" ref="P372">INDEX($L$11:$L$2636,MATCH(B372+J372,$L$11:$L$2636,0)+30)</f>
        <v>45740</v>
      </c>
      <c r="Q372" s="124" cm="1">
        <f t="array" ref="Q372">INDEX($L$11:$L$2636,MATCH(B372+J372,$L$11:$L$2636,0)+12)-1</f>
        <v>45713</v>
      </c>
    </row>
    <row r="373" spans="2:17" ht="15" customHeight="1" x14ac:dyDescent="0.25">
      <c r="B373" s="97">
        <v>45697</v>
      </c>
      <c r="C373" s="98" t="str">
        <f t="shared" si="23"/>
        <v>Sunday</v>
      </c>
      <c r="D373" s="99" t="str">
        <f t="shared" si="24"/>
        <v>W</v>
      </c>
      <c r="E373" s="99" t="str">
        <f t="shared" si="24"/>
        <v>W</v>
      </c>
      <c r="F373" s="99" t="str">
        <f t="shared" si="24"/>
        <v>W</v>
      </c>
      <c r="G373" s="99" t="str">
        <f t="shared" si="24"/>
        <v>W</v>
      </c>
      <c r="H373" s="99" t="str">
        <f t="shared" si="25"/>
        <v>W</v>
      </c>
      <c r="I373" s="99">
        <f t="shared" si="26"/>
        <v>0</v>
      </c>
      <c r="J373" s="109">
        <f>IF(H373="B",0,MATCH("B",H374:$H$3985,0))</f>
        <v>1</v>
      </c>
      <c r="K373" s="84"/>
      <c r="L373" s="97">
        <v>45888</v>
      </c>
      <c r="M373" s="99" t="s">
        <v>69</v>
      </c>
      <c r="O373" s="97">
        <v>45697</v>
      </c>
      <c r="P373" s="97" cm="1">
        <f t="array" ref="P373">INDEX($L$11:$L$2636,MATCH(B373+J373,$L$11:$L$2636,0)+30)</f>
        <v>45740</v>
      </c>
      <c r="Q373" s="124" cm="1">
        <f t="array" ref="Q373">INDEX($L$11:$L$2636,MATCH(B373+J373,$L$11:$L$2636,0)+12)-1</f>
        <v>45713</v>
      </c>
    </row>
    <row r="374" spans="2:17" ht="15" customHeight="1" x14ac:dyDescent="0.25">
      <c r="B374" s="97">
        <v>45698</v>
      </c>
      <c r="C374" s="98" t="str">
        <f t="shared" si="23"/>
        <v>Monday</v>
      </c>
      <c r="D374" s="99" t="str">
        <f t="shared" si="24"/>
        <v>B</v>
      </c>
      <c r="E374" s="99" t="str">
        <f t="shared" si="24"/>
        <v>B</v>
      </c>
      <c r="F374" s="99" t="str">
        <f t="shared" si="24"/>
        <v>B</v>
      </c>
      <c r="G374" s="99" t="str">
        <f t="shared" si="24"/>
        <v>B</v>
      </c>
      <c r="H374" s="99" t="str">
        <f t="shared" si="25"/>
        <v>B</v>
      </c>
      <c r="I374" s="99">
        <f t="shared" si="26"/>
        <v>1</v>
      </c>
      <c r="J374" s="109">
        <f>IF(H374="B",0,MATCH("B",H375:$H$3985,0))</f>
        <v>0</v>
      </c>
      <c r="K374" s="84"/>
      <c r="L374" s="97">
        <v>45889</v>
      </c>
      <c r="M374" s="99" t="s">
        <v>69</v>
      </c>
      <c r="O374" s="97">
        <v>45698</v>
      </c>
      <c r="P374" s="97" cm="1">
        <f t="array" ref="P374">INDEX($L$11:$L$2636,MATCH(B374+J374,$L$11:$L$2636,0)+30)</f>
        <v>45740</v>
      </c>
      <c r="Q374" s="124" cm="1">
        <f t="array" ref="Q374">INDEX($L$11:$L$2636,MATCH(B374+J374,$L$11:$L$2636,0)+12)-1</f>
        <v>45713</v>
      </c>
    </row>
    <row r="375" spans="2:17" ht="15" customHeight="1" x14ac:dyDescent="0.25">
      <c r="B375" s="97">
        <v>45699</v>
      </c>
      <c r="C375" s="98" t="str">
        <f t="shared" si="23"/>
        <v>Tuesday</v>
      </c>
      <c r="D375" s="99" t="str">
        <f t="shared" si="24"/>
        <v>B</v>
      </c>
      <c r="E375" s="99" t="str">
        <f t="shared" si="24"/>
        <v>B</v>
      </c>
      <c r="F375" s="99" t="str">
        <f t="shared" si="24"/>
        <v>B</v>
      </c>
      <c r="G375" s="99" t="str">
        <f t="shared" si="24"/>
        <v>B</v>
      </c>
      <c r="H375" s="99" t="str">
        <f t="shared" si="25"/>
        <v>B</v>
      </c>
      <c r="I375" s="99">
        <f t="shared" si="26"/>
        <v>1</v>
      </c>
      <c r="J375" s="109">
        <f>IF(H375="B",0,MATCH("B",H376:$H$3985,0))</f>
        <v>0</v>
      </c>
      <c r="K375" s="84"/>
      <c r="L375" s="97">
        <v>45890</v>
      </c>
      <c r="M375" s="99" t="s">
        <v>69</v>
      </c>
      <c r="O375" s="97">
        <v>45699</v>
      </c>
      <c r="P375" s="97" cm="1">
        <f t="array" ref="P375">INDEX($L$11:$L$2636,MATCH(B375+J375,$L$11:$L$2636,0)+30)</f>
        <v>45741</v>
      </c>
      <c r="Q375" s="124" cm="1">
        <f t="array" ref="Q375">INDEX($L$11:$L$2636,MATCH(B375+J375,$L$11:$L$2636,0)+12)-1</f>
        <v>45714</v>
      </c>
    </row>
    <row r="376" spans="2:17" ht="15" customHeight="1" x14ac:dyDescent="0.25">
      <c r="B376" s="97">
        <v>45700</v>
      </c>
      <c r="C376" s="98" t="str">
        <f t="shared" si="23"/>
        <v>Wednesday</v>
      </c>
      <c r="D376" s="99" t="str">
        <f t="shared" si="24"/>
        <v>B</v>
      </c>
      <c r="E376" s="99" t="str">
        <f t="shared" si="24"/>
        <v>B</v>
      </c>
      <c r="F376" s="99" t="str">
        <f t="shared" si="24"/>
        <v>B</v>
      </c>
      <c r="G376" s="99" t="str">
        <f t="shared" si="24"/>
        <v>B</v>
      </c>
      <c r="H376" s="99" t="str">
        <f t="shared" si="25"/>
        <v>B</v>
      </c>
      <c r="I376" s="99">
        <f t="shared" si="26"/>
        <v>1</v>
      </c>
      <c r="J376" s="109">
        <f>IF(H376="B",0,MATCH("B",H377:$H$3985,0))</f>
        <v>0</v>
      </c>
      <c r="K376" s="84"/>
      <c r="L376" s="97">
        <v>45891</v>
      </c>
      <c r="M376" s="99" t="s">
        <v>69</v>
      </c>
      <c r="O376" s="97">
        <v>45700</v>
      </c>
      <c r="P376" s="97" cm="1">
        <f t="array" ref="P376">INDEX($L$11:$L$2636,MATCH(B376+J376,$L$11:$L$2636,0)+30)</f>
        <v>45742</v>
      </c>
      <c r="Q376" s="124" cm="1">
        <f t="array" ref="Q376">INDEX($L$11:$L$2636,MATCH(B376+J376,$L$11:$L$2636,0)+12)-1</f>
        <v>45715</v>
      </c>
    </row>
    <row r="377" spans="2:17" ht="15" customHeight="1" x14ac:dyDescent="0.25">
      <c r="B377" s="97">
        <v>45701</v>
      </c>
      <c r="C377" s="98" t="str">
        <f t="shared" si="23"/>
        <v>Thursday</v>
      </c>
      <c r="D377" s="99" t="str">
        <f t="shared" si="24"/>
        <v>B</v>
      </c>
      <c r="E377" s="99" t="str">
        <f t="shared" si="24"/>
        <v>B</v>
      </c>
      <c r="F377" s="99" t="str">
        <f t="shared" si="24"/>
        <v>B</v>
      </c>
      <c r="G377" s="99" t="str">
        <f t="shared" si="24"/>
        <v>B</v>
      </c>
      <c r="H377" s="99" t="str">
        <f t="shared" si="25"/>
        <v>B</v>
      </c>
      <c r="I377" s="99">
        <f t="shared" si="26"/>
        <v>1</v>
      </c>
      <c r="J377" s="109">
        <f>IF(H377="B",0,MATCH("B",H378:$H$3985,0))</f>
        <v>0</v>
      </c>
      <c r="K377" s="84"/>
      <c r="L377" s="97">
        <v>45895</v>
      </c>
      <c r="M377" s="99" t="s">
        <v>69</v>
      </c>
      <c r="O377" s="97">
        <v>45701</v>
      </c>
      <c r="P377" s="97" cm="1">
        <f t="array" ref="P377">INDEX($L$11:$L$2636,MATCH(B377+J377,$L$11:$L$2636,0)+30)</f>
        <v>45743</v>
      </c>
      <c r="Q377" s="124" cm="1">
        <f t="array" ref="Q377">INDEX($L$11:$L$2636,MATCH(B377+J377,$L$11:$L$2636,0)+12)-1</f>
        <v>45718</v>
      </c>
    </row>
    <row r="378" spans="2:17" ht="15" customHeight="1" x14ac:dyDescent="0.25">
      <c r="B378" s="97">
        <v>45702</v>
      </c>
      <c r="C378" s="98" t="str">
        <f t="shared" si="23"/>
        <v>Friday</v>
      </c>
      <c r="D378" s="99" t="str">
        <f t="shared" si="24"/>
        <v>B</v>
      </c>
      <c r="E378" s="99" t="str">
        <f t="shared" si="24"/>
        <v>B</v>
      </c>
      <c r="F378" s="99" t="str">
        <f t="shared" si="24"/>
        <v>B</v>
      </c>
      <c r="G378" s="99" t="str">
        <f t="shared" si="24"/>
        <v>B</v>
      </c>
      <c r="H378" s="99" t="str">
        <f t="shared" si="25"/>
        <v>B</v>
      </c>
      <c r="I378" s="99">
        <f t="shared" si="26"/>
        <v>1</v>
      </c>
      <c r="J378" s="109">
        <f>IF(H378="B",0,MATCH("B",H379:$H$3985,0))</f>
        <v>0</v>
      </c>
      <c r="K378" s="84"/>
      <c r="L378" s="97">
        <v>45896</v>
      </c>
      <c r="M378" s="99" t="s">
        <v>69</v>
      </c>
      <c r="O378" s="97">
        <v>45702</v>
      </c>
      <c r="P378" s="97" cm="1">
        <f t="array" ref="P378">INDEX($L$11:$L$2636,MATCH(B378+J378,$L$11:$L$2636,0)+30)</f>
        <v>45744</v>
      </c>
      <c r="Q378" s="124" cm="1">
        <f t="array" ref="Q378">INDEX($L$11:$L$2636,MATCH(B378+J378,$L$11:$L$2636,0)+12)-1</f>
        <v>45719</v>
      </c>
    </row>
    <row r="379" spans="2:17" ht="15" customHeight="1" x14ac:dyDescent="0.25">
      <c r="B379" s="97">
        <v>45703</v>
      </c>
      <c r="C379" s="98" t="str">
        <f t="shared" si="23"/>
        <v>Saturday</v>
      </c>
      <c r="D379" s="99" t="str">
        <f t="shared" si="24"/>
        <v>W</v>
      </c>
      <c r="E379" s="99" t="str">
        <f t="shared" si="24"/>
        <v>W</v>
      </c>
      <c r="F379" s="99" t="str">
        <f t="shared" si="24"/>
        <v>W</v>
      </c>
      <c r="G379" s="99" t="str">
        <f t="shared" si="24"/>
        <v>W</v>
      </c>
      <c r="H379" s="99" t="str">
        <f t="shared" si="25"/>
        <v>W</v>
      </c>
      <c r="I379" s="99">
        <f t="shared" si="26"/>
        <v>0</v>
      </c>
      <c r="J379" s="109">
        <f>IF(H379="B",0,MATCH("B",H380:$H$3985,0))</f>
        <v>2</v>
      </c>
      <c r="K379" s="84"/>
      <c r="L379" s="97">
        <v>45897</v>
      </c>
      <c r="M379" s="99" t="s">
        <v>69</v>
      </c>
      <c r="O379" s="97">
        <v>45703</v>
      </c>
      <c r="P379" s="97" cm="1">
        <f t="array" ref="P379">INDEX($L$11:$L$2636,MATCH(B379+J379,$L$11:$L$2636,0)+30)</f>
        <v>45747</v>
      </c>
      <c r="Q379" s="124" cm="1">
        <f t="array" ref="Q379">INDEX($L$11:$L$2636,MATCH(B379+J379,$L$11:$L$2636,0)+12)-1</f>
        <v>45720</v>
      </c>
    </row>
    <row r="380" spans="2:17" ht="15" customHeight="1" x14ac:dyDescent="0.25">
      <c r="B380" s="97">
        <v>45704</v>
      </c>
      <c r="C380" s="98" t="str">
        <f t="shared" si="23"/>
        <v>Sunday</v>
      </c>
      <c r="D380" s="99" t="str">
        <f t="shared" si="24"/>
        <v>W</v>
      </c>
      <c r="E380" s="99" t="str">
        <f t="shared" si="24"/>
        <v>W</v>
      </c>
      <c r="F380" s="99" t="str">
        <f t="shared" si="24"/>
        <v>W</v>
      </c>
      <c r="G380" s="99" t="str">
        <f t="shared" si="24"/>
        <v>W</v>
      </c>
      <c r="H380" s="99" t="str">
        <f t="shared" si="25"/>
        <v>W</v>
      </c>
      <c r="I380" s="99">
        <f t="shared" si="26"/>
        <v>0</v>
      </c>
      <c r="J380" s="109">
        <f>IF(H380="B",0,MATCH("B",H381:$H$3985,0))</f>
        <v>1</v>
      </c>
      <c r="K380" s="84"/>
      <c r="L380" s="97">
        <v>45898</v>
      </c>
      <c r="M380" s="99" t="s">
        <v>69</v>
      </c>
      <c r="O380" s="97">
        <v>45704</v>
      </c>
      <c r="P380" s="97" cm="1">
        <f t="array" ref="P380">INDEX($L$11:$L$2636,MATCH(B380+J380,$L$11:$L$2636,0)+30)</f>
        <v>45747</v>
      </c>
      <c r="Q380" s="124" cm="1">
        <f t="array" ref="Q380">INDEX($L$11:$L$2636,MATCH(B380+J380,$L$11:$L$2636,0)+12)-1</f>
        <v>45720</v>
      </c>
    </row>
    <row r="381" spans="2:17" ht="15" customHeight="1" x14ac:dyDescent="0.25">
      <c r="B381" s="97">
        <v>45705</v>
      </c>
      <c r="C381" s="98" t="str">
        <f t="shared" si="23"/>
        <v>Monday</v>
      </c>
      <c r="D381" s="99" t="str">
        <f t="shared" si="24"/>
        <v>B</v>
      </c>
      <c r="E381" s="99" t="str">
        <f t="shared" si="24"/>
        <v>B</v>
      </c>
      <c r="F381" s="99" t="str">
        <f t="shared" si="24"/>
        <v>B</v>
      </c>
      <c r="G381" s="99" t="str">
        <f t="shared" si="24"/>
        <v>B</v>
      </c>
      <c r="H381" s="99" t="str">
        <f t="shared" si="25"/>
        <v>B</v>
      </c>
      <c r="I381" s="99">
        <f t="shared" si="26"/>
        <v>1</v>
      </c>
      <c r="J381" s="109">
        <f>IF(H381="B",0,MATCH("B",H382:$H$3985,0))</f>
        <v>0</v>
      </c>
      <c r="K381" s="84"/>
      <c r="L381" s="97">
        <v>45901</v>
      </c>
      <c r="M381" s="99" t="s">
        <v>69</v>
      </c>
      <c r="O381" s="97">
        <v>45705</v>
      </c>
      <c r="P381" s="97" cm="1">
        <f t="array" ref="P381">INDEX($L$11:$L$2636,MATCH(B381+J381,$L$11:$L$2636,0)+30)</f>
        <v>45747</v>
      </c>
      <c r="Q381" s="124" cm="1">
        <f t="array" ref="Q381">INDEX($L$11:$L$2636,MATCH(B381+J381,$L$11:$L$2636,0)+12)-1</f>
        <v>45720</v>
      </c>
    </row>
    <row r="382" spans="2:17" ht="15" customHeight="1" x14ac:dyDescent="0.25">
      <c r="B382" s="97">
        <v>45706</v>
      </c>
      <c r="C382" s="98" t="str">
        <f t="shared" si="23"/>
        <v>Tuesday</v>
      </c>
      <c r="D382" s="99" t="str">
        <f t="shared" si="24"/>
        <v>B</v>
      </c>
      <c r="E382" s="99" t="str">
        <f t="shared" si="24"/>
        <v>B</v>
      </c>
      <c r="F382" s="99" t="str">
        <f t="shared" si="24"/>
        <v>B</v>
      </c>
      <c r="G382" s="99" t="str">
        <f t="shared" si="24"/>
        <v>B</v>
      </c>
      <c r="H382" s="99" t="str">
        <f t="shared" si="25"/>
        <v>B</v>
      </c>
      <c r="I382" s="99">
        <f t="shared" si="26"/>
        <v>1</v>
      </c>
      <c r="J382" s="109">
        <f>IF(H382="B",0,MATCH("B",H383:$H$3985,0))</f>
        <v>0</v>
      </c>
      <c r="K382" s="84"/>
      <c r="L382" s="97">
        <v>45902</v>
      </c>
      <c r="M382" s="99" t="s">
        <v>69</v>
      </c>
      <c r="O382" s="97">
        <v>45706</v>
      </c>
      <c r="P382" s="97" cm="1">
        <f t="array" ref="P382">INDEX($L$11:$L$2636,MATCH(B382+J382,$L$11:$L$2636,0)+30)</f>
        <v>45748</v>
      </c>
      <c r="Q382" s="124" cm="1">
        <f t="array" ref="Q382">INDEX($L$11:$L$2636,MATCH(B382+J382,$L$11:$L$2636,0)+12)-1</f>
        <v>45721</v>
      </c>
    </row>
    <row r="383" spans="2:17" ht="15" customHeight="1" x14ac:dyDescent="0.25">
      <c r="B383" s="97">
        <v>45707</v>
      </c>
      <c r="C383" s="98" t="str">
        <f t="shared" si="23"/>
        <v>Wednesday</v>
      </c>
      <c r="D383" s="99" t="str">
        <f t="shared" si="24"/>
        <v>B</v>
      </c>
      <c r="E383" s="99" t="str">
        <f t="shared" si="24"/>
        <v>B</v>
      </c>
      <c r="F383" s="99" t="str">
        <f t="shared" si="24"/>
        <v>B</v>
      </c>
      <c r="G383" s="99" t="str">
        <f t="shared" si="24"/>
        <v>B</v>
      </c>
      <c r="H383" s="99" t="str">
        <f t="shared" si="25"/>
        <v>B</v>
      </c>
      <c r="I383" s="99">
        <f t="shared" si="26"/>
        <v>1</v>
      </c>
      <c r="J383" s="109">
        <f>IF(H383="B",0,MATCH("B",H384:$H$3985,0))</f>
        <v>0</v>
      </c>
      <c r="K383" s="84"/>
      <c r="L383" s="97">
        <v>45903</v>
      </c>
      <c r="M383" s="99" t="s">
        <v>69</v>
      </c>
      <c r="O383" s="97">
        <v>45707</v>
      </c>
      <c r="P383" s="97" cm="1">
        <f t="array" ref="P383">INDEX($L$11:$L$2636,MATCH(B383+J383,$L$11:$L$2636,0)+30)</f>
        <v>45749</v>
      </c>
      <c r="Q383" s="124" cm="1">
        <f t="array" ref="Q383">INDEX($L$11:$L$2636,MATCH(B383+J383,$L$11:$L$2636,0)+12)-1</f>
        <v>45722</v>
      </c>
    </row>
    <row r="384" spans="2:17" ht="15" customHeight="1" x14ac:dyDescent="0.25">
      <c r="B384" s="97">
        <v>45708</v>
      </c>
      <c r="C384" s="98" t="str">
        <f t="shared" si="23"/>
        <v>Thursday</v>
      </c>
      <c r="D384" s="99" t="str">
        <f t="shared" si="24"/>
        <v>B</v>
      </c>
      <c r="E384" s="99" t="str">
        <f t="shared" si="24"/>
        <v>B</v>
      </c>
      <c r="F384" s="99" t="str">
        <f t="shared" si="24"/>
        <v>B</v>
      </c>
      <c r="G384" s="99" t="str">
        <f t="shared" si="24"/>
        <v>B</v>
      </c>
      <c r="H384" s="99" t="str">
        <f t="shared" si="25"/>
        <v>B</v>
      </c>
      <c r="I384" s="99">
        <f t="shared" si="26"/>
        <v>1</v>
      </c>
      <c r="J384" s="109">
        <f>IF(H384="B",0,MATCH("B",H385:$H$3985,0))</f>
        <v>0</v>
      </c>
      <c r="K384" s="84"/>
      <c r="L384" s="97">
        <v>45904</v>
      </c>
      <c r="M384" s="99" t="s">
        <v>69</v>
      </c>
      <c r="O384" s="97">
        <v>45708</v>
      </c>
      <c r="P384" s="97" cm="1">
        <f t="array" ref="P384">INDEX($L$11:$L$2636,MATCH(B384+J384,$L$11:$L$2636,0)+30)</f>
        <v>45750</v>
      </c>
      <c r="Q384" s="124" cm="1">
        <f t="array" ref="Q384">INDEX($L$11:$L$2636,MATCH(B384+J384,$L$11:$L$2636,0)+12)-1</f>
        <v>45725</v>
      </c>
    </row>
    <row r="385" spans="2:17" ht="15" customHeight="1" x14ac:dyDescent="0.25">
      <c r="B385" s="97">
        <v>45709</v>
      </c>
      <c r="C385" s="98" t="str">
        <f t="shared" si="23"/>
        <v>Friday</v>
      </c>
      <c r="D385" s="99" t="str">
        <f t="shared" si="24"/>
        <v>B</v>
      </c>
      <c r="E385" s="99" t="str">
        <f t="shared" si="24"/>
        <v>B</v>
      </c>
      <c r="F385" s="99" t="str">
        <f t="shared" si="24"/>
        <v>B</v>
      </c>
      <c r="G385" s="99" t="str">
        <f t="shared" si="24"/>
        <v>B</v>
      </c>
      <c r="H385" s="99" t="str">
        <f t="shared" si="25"/>
        <v>B</v>
      </c>
      <c r="I385" s="99">
        <f t="shared" si="26"/>
        <v>1</v>
      </c>
      <c r="J385" s="109">
        <f>IF(H385="B",0,MATCH("B",H386:$H$3985,0))</f>
        <v>0</v>
      </c>
      <c r="K385" s="84"/>
      <c r="L385" s="97">
        <v>45905</v>
      </c>
      <c r="M385" s="99" t="s">
        <v>69</v>
      </c>
      <c r="O385" s="97">
        <v>45709</v>
      </c>
      <c r="P385" s="97" cm="1">
        <f t="array" ref="P385">INDEX($L$11:$L$2636,MATCH(B385+J385,$L$11:$L$2636,0)+30)</f>
        <v>45751</v>
      </c>
      <c r="Q385" s="124" cm="1">
        <f t="array" ref="Q385">INDEX($L$11:$L$2636,MATCH(B385+J385,$L$11:$L$2636,0)+12)-1</f>
        <v>45726</v>
      </c>
    </row>
    <row r="386" spans="2:17" ht="15" customHeight="1" x14ac:dyDescent="0.25">
      <c r="B386" s="97">
        <v>45710</v>
      </c>
      <c r="C386" s="98" t="str">
        <f t="shared" si="23"/>
        <v>Saturday</v>
      </c>
      <c r="D386" s="99" t="str">
        <f t="shared" si="24"/>
        <v>W</v>
      </c>
      <c r="E386" s="99" t="str">
        <f t="shared" si="24"/>
        <v>W</v>
      </c>
      <c r="F386" s="99" t="str">
        <f t="shared" si="24"/>
        <v>W</v>
      </c>
      <c r="G386" s="99" t="str">
        <f t="shared" si="24"/>
        <v>W</v>
      </c>
      <c r="H386" s="99" t="str">
        <f t="shared" si="25"/>
        <v>W</v>
      </c>
      <c r="I386" s="99">
        <f t="shared" si="26"/>
        <v>0</v>
      </c>
      <c r="J386" s="109">
        <f>IF(H386="B",0,MATCH("B",H387:$H$3985,0))</f>
        <v>2</v>
      </c>
      <c r="K386" s="84"/>
      <c r="L386" s="97">
        <v>45908</v>
      </c>
      <c r="M386" s="99" t="s">
        <v>69</v>
      </c>
      <c r="O386" s="97">
        <v>45710</v>
      </c>
      <c r="P386" s="97" cm="1">
        <f t="array" ref="P386">INDEX($L$11:$L$2636,MATCH(B386+J386,$L$11:$L$2636,0)+30)</f>
        <v>45754</v>
      </c>
      <c r="Q386" s="124" cm="1">
        <f t="array" ref="Q386">INDEX($L$11:$L$2636,MATCH(B386+J386,$L$11:$L$2636,0)+12)-1</f>
        <v>45727</v>
      </c>
    </row>
    <row r="387" spans="2:17" ht="15" customHeight="1" x14ac:dyDescent="0.25">
      <c r="B387" s="97">
        <v>45711</v>
      </c>
      <c r="C387" s="98" t="str">
        <f t="shared" si="23"/>
        <v>Sunday</v>
      </c>
      <c r="D387" s="99" t="str">
        <f t="shared" si="24"/>
        <v>W</v>
      </c>
      <c r="E387" s="99" t="str">
        <f t="shared" si="24"/>
        <v>W</v>
      </c>
      <c r="F387" s="99" t="str">
        <f t="shared" si="24"/>
        <v>W</v>
      </c>
      <c r="G387" s="99" t="str">
        <f t="shared" si="24"/>
        <v>W</v>
      </c>
      <c r="H387" s="99" t="str">
        <f t="shared" si="25"/>
        <v>W</v>
      </c>
      <c r="I387" s="99">
        <f t="shared" si="26"/>
        <v>0</v>
      </c>
      <c r="J387" s="109">
        <f>IF(H387="B",0,MATCH("B",H388:$H$3985,0))</f>
        <v>1</v>
      </c>
      <c r="K387" s="84"/>
      <c r="L387" s="97">
        <v>45909</v>
      </c>
      <c r="M387" s="99" t="s">
        <v>69</v>
      </c>
      <c r="O387" s="97">
        <v>45711</v>
      </c>
      <c r="P387" s="97" cm="1">
        <f t="array" ref="P387">INDEX($L$11:$L$2636,MATCH(B387+J387,$L$11:$L$2636,0)+30)</f>
        <v>45754</v>
      </c>
      <c r="Q387" s="124" cm="1">
        <f t="array" ref="Q387">INDEX($L$11:$L$2636,MATCH(B387+J387,$L$11:$L$2636,0)+12)-1</f>
        <v>45727</v>
      </c>
    </row>
    <row r="388" spans="2:17" ht="15" customHeight="1" x14ac:dyDescent="0.25">
      <c r="B388" s="97">
        <v>45712</v>
      </c>
      <c r="C388" s="98" t="str">
        <f t="shared" si="23"/>
        <v>Monday</v>
      </c>
      <c r="D388" s="99" t="str">
        <f t="shared" si="24"/>
        <v>B</v>
      </c>
      <c r="E388" s="99" t="str">
        <f t="shared" si="24"/>
        <v>B</v>
      </c>
      <c r="F388" s="99" t="str">
        <f t="shared" si="24"/>
        <v>B</v>
      </c>
      <c r="G388" s="99" t="str">
        <f t="shared" si="24"/>
        <v>B</v>
      </c>
      <c r="H388" s="99" t="str">
        <f t="shared" si="25"/>
        <v>B</v>
      </c>
      <c r="I388" s="99">
        <f t="shared" si="26"/>
        <v>1</v>
      </c>
      <c r="J388" s="109">
        <f>IF(H388="B",0,MATCH("B",H389:$H$3985,0))</f>
        <v>0</v>
      </c>
      <c r="K388" s="84"/>
      <c r="L388" s="97">
        <v>45910</v>
      </c>
      <c r="M388" s="99" t="s">
        <v>69</v>
      </c>
      <c r="O388" s="97">
        <v>45712</v>
      </c>
      <c r="P388" s="97" cm="1">
        <f t="array" ref="P388">INDEX($L$11:$L$2636,MATCH(B388+J388,$L$11:$L$2636,0)+30)</f>
        <v>45754</v>
      </c>
      <c r="Q388" s="124" cm="1">
        <f t="array" ref="Q388">INDEX($L$11:$L$2636,MATCH(B388+J388,$L$11:$L$2636,0)+12)-1</f>
        <v>45727</v>
      </c>
    </row>
    <row r="389" spans="2:17" ht="15" customHeight="1" x14ac:dyDescent="0.25">
      <c r="B389" s="97">
        <v>45713</v>
      </c>
      <c r="C389" s="98" t="str">
        <f t="shared" si="23"/>
        <v>Tuesday</v>
      </c>
      <c r="D389" s="99" t="str">
        <f t="shared" si="24"/>
        <v>B</v>
      </c>
      <c r="E389" s="99" t="str">
        <f t="shared" si="24"/>
        <v>B</v>
      </c>
      <c r="F389" s="99" t="str">
        <f t="shared" si="24"/>
        <v>B</v>
      </c>
      <c r="G389" s="99" t="str">
        <f t="shared" si="24"/>
        <v>B</v>
      </c>
      <c r="H389" s="99" t="str">
        <f t="shared" si="25"/>
        <v>B</v>
      </c>
      <c r="I389" s="99">
        <f t="shared" si="26"/>
        <v>1</v>
      </c>
      <c r="J389" s="109">
        <f>IF(H389="B",0,MATCH("B",H390:$H$3985,0))</f>
        <v>0</v>
      </c>
      <c r="K389" s="84"/>
      <c r="L389" s="97">
        <v>45912</v>
      </c>
      <c r="M389" s="99" t="s">
        <v>69</v>
      </c>
      <c r="O389" s="97">
        <v>45713</v>
      </c>
      <c r="P389" s="97" cm="1">
        <f t="array" ref="P389">INDEX($L$11:$L$2636,MATCH(B389+J389,$L$11:$L$2636,0)+30)</f>
        <v>45755</v>
      </c>
      <c r="Q389" s="124" cm="1">
        <f t="array" ref="Q389">INDEX($L$11:$L$2636,MATCH(B389+J389,$L$11:$L$2636,0)+12)-1</f>
        <v>45728</v>
      </c>
    </row>
    <row r="390" spans="2:17" ht="15" customHeight="1" x14ac:dyDescent="0.25">
      <c r="B390" s="97">
        <v>45714</v>
      </c>
      <c r="C390" s="98" t="str">
        <f t="shared" si="23"/>
        <v>Wednesday</v>
      </c>
      <c r="D390" s="99" t="str">
        <f t="shared" si="24"/>
        <v>B</v>
      </c>
      <c r="E390" s="99" t="str">
        <f t="shared" si="24"/>
        <v>B</v>
      </c>
      <c r="F390" s="99" t="str">
        <f t="shared" si="24"/>
        <v>B</v>
      </c>
      <c r="G390" s="99" t="str">
        <f t="shared" si="24"/>
        <v>B</v>
      </c>
      <c r="H390" s="99" t="str">
        <f t="shared" si="25"/>
        <v>B</v>
      </c>
      <c r="I390" s="99">
        <f t="shared" si="26"/>
        <v>1</v>
      </c>
      <c r="J390" s="109">
        <f>IF(H390="B",0,MATCH("B",H391:$H$3985,0))</f>
        <v>0</v>
      </c>
      <c r="K390" s="84"/>
      <c r="L390" s="97">
        <v>45915</v>
      </c>
      <c r="M390" s="99" t="s">
        <v>69</v>
      </c>
      <c r="O390" s="97">
        <v>45714</v>
      </c>
      <c r="P390" s="97" cm="1">
        <f t="array" ref="P390">INDEX($L$11:$L$2636,MATCH(B390+J390,$L$11:$L$2636,0)+30)</f>
        <v>45756</v>
      </c>
      <c r="Q390" s="124" cm="1">
        <f t="array" ref="Q390">INDEX($L$11:$L$2636,MATCH(B390+J390,$L$11:$L$2636,0)+12)-1</f>
        <v>45729</v>
      </c>
    </row>
    <row r="391" spans="2:17" ht="15" customHeight="1" x14ac:dyDescent="0.25">
      <c r="B391" s="97">
        <v>45715</v>
      </c>
      <c r="C391" s="98" t="str">
        <f t="shared" si="23"/>
        <v>Thursday</v>
      </c>
      <c r="D391" s="99" t="str">
        <f t="shared" si="24"/>
        <v>B</v>
      </c>
      <c r="E391" s="99" t="str">
        <f t="shared" si="24"/>
        <v>B</v>
      </c>
      <c r="F391" s="99" t="str">
        <f t="shared" si="24"/>
        <v>B</v>
      </c>
      <c r="G391" s="99" t="str">
        <f t="shared" si="24"/>
        <v>B</v>
      </c>
      <c r="H391" s="99" t="str">
        <f t="shared" si="25"/>
        <v>B</v>
      </c>
      <c r="I391" s="99">
        <f t="shared" si="26"/>
        <v>1</v>
      </c>
      <c r="J391" s="109">
        <f>IF(H391="B",0,MATCH("B",H392:$H$3985,0))</f>
        <v>0</v>
      </c>
      <c r="K391" s="84"/>
      <c r="L391" s="97">
        <v>45916</v>
      </c>
      <c r="M391" s="99" t="s">
        <v>69</v>
      </c>
      <c r="O391" s="97">
        <v>45715</v>
      </c>
      <c r="P391" s="97" cm="1">
        <f t="array" ref="P391">INDEX($L$11:$L$2636,MATCH(B391+J391,$L$11:$L$2636,0)+30)</f>
        <v>45757</v>
      </c>
      <c r="Q391" s="124" cm="1">
        <f t="array" ref="Q391">INDEX($L$11:$L$2636,MATCH(B391+J391,$L$11:$L$2636,0)+12)-1</f>
        <v>45732</v>
      </c>
    </row>
    <row r="392" spans="2:17" ht="15" customHeight="1" x14ac:dyDescent="0.25">
      <c r="B392" s="97">
        <v>45716</v>
      </c>
      <c r="C392" s="98" t="str">
        <f t="shared" si="23"/>
        <v>Friday</v>
      </c>
      <c r="D392" s="99" t="str">
        <f t="shared" si="24"/>
        <v>B</v>
      </c>
      <c r="E392" s="99" t="str">
        <f t="shared" si="24"/>
        <v>B</v>
      </c>
      <c r="F392" s="99" t="str">
        <f t="shared" si="24"/>
        <v>B</v>
      </c>
      <c r="G392" s="99" t="str">
        <f t="shared" si="24"/>
        <v>B</v>
      </c>
      <c r="H392" s="99" t="str">
        <f t="shared" si="25"/>
        <v>B</v>
      </c>
      <c r="I392" s="99">
        <f t="shared" si="26"/>
        <v>1</v>
      </c>
      <c r="J392" s="109">
        <f>IF(H392="B",0,MATCH("B",H393:$H$3985,0))</f>
        <v>0</v>
      </c>
      <c r="K392" s="84"/>
      <c r="L392" s="97">
        <v>45917</v>
      </c>
      <c r="M392" s="99" t="s">
        <v>69</v>
      </c>
      <c r="O392" s="97">
        <v>45716</v>
      </c>
      <c r="P392" s="97" cm="1">
        <f t="array" ref="P392">INDEX($L$11:$L$2636,MATCH(B392+J392,$L$11:$L$2636,0)+30)</f>
        <v>45758</v>
      </c>
      <c r="Q392" s="124" cm="1">
        <f t="array" ref="Q392">INDEX($L$11:$L$2636,MATCH(B392+J392,$L$11:$L$2636,0)+12)-1</f>
        <v>45733</v>
      </c>
    </row>
    <row r="393" spans="2:17" ht="15" customHeight="1" x14ac:dyDescent="0.25">
      <c r="B393" s="97">
        <v>45717</v>
      </c>
      <c r="C393" s="98" t="str">
        <f t="shared" si="23"/>
        <v>Saturday</v>
      </c>
      <c r="D393" s="99" t="str">
        <f t="shared" si="24"/>
        <v>W</v>
      </c>
      <c r="E393" s="99" t="str">
        <f t="shared" si="24"/>
        <v>W</v>
      </c>
      <c r="F393" s="99" t="str">
        <f t="shared" si="24"/>
        <v>W</v>
      </c>
      <c r="G393" s="99" t="str">
        <f t="shared" si="24"/>
        <v>W</v>
      </c>
      <c r="H393" s="99" t="str">
        <f t="shared" si="25"/>
        <v>W</v>
      </c>
      <c r="I393" s="99">
        <f t="shared" si="26"/>
        <v>0</v>
      </c>
      <c r="J393" s="109">
        <f>IF(H393="B",0,MATCH("B",H394:$H$3985,0))</f>
        <v>2</v>
      </c>
      <c r="K393" s="84"/>
      <c r="L393" s="97">
        <v>45918</v>
      </c>
      <c r="M393" s="99" t="s">
        <v>69</v>
      </c>
      <c r="O393" s="97">
        <v>45717</v>
      </c>
      <c r="P393" s="97" cm="1">
        <f t="array" ref="P393">INDEX($L$11:$L$2636,MATCH(B393+J393,$L$11:$L$2636,0)+30)</f>
        <v>45761</v>
      </c>
      <c r="Q393" s="124" cm="1">
        <f t="array" ref="Q393">INDEX($L$11:$L$2636,MATCH(B393+J393,$L$11:$L$2636,0)+12)-1</f>
        <v>45734</v>
      </c>
    </row>
    <row r="394" spans="2:17" ht="15" customHeight="1" x14ac:dyDescent="0.25">
      <c r="B394" s="97">
        <v>45718</v>
      </c>
      <c r="C394" s="98" t="str">
        <f t="shared" si="23"/>
        <v>Sunday</v>
      </c>
      <c r="D394" s="99" t="str">
        <f t="shared" si="24"/>
        <v>W</v>
      </c>
      <c r="E394" s="99" t="str">
        <f t="shared" si="24"/>
        <v>W</v>
      </c>
      <c r="F394" s="99" t="str">
        <f t="shared" si="24"/>
        <v>W</v>
      </c>
      <c r="G394" s="99" t="str">
        <f t="shared" si="24"/>
        <v>W</v>
      </c>
      <c r="H394" s="99" t="str">
        <f t="shared" si="25"/>
        <v>W</v>
      </c>
      <c r="I394" s="99">
        <f t="shared" si="26"/>
        <v>0</v>
      </c>
      <c r="J394" s="109">
        <f>IF(H394="B",0,MATCH("B",H395:$H$3985,0))</f>
        <v>1</v>
      </c>
      <c r="K394" s="84"/>
      <c r="L394" s="97">
        <v>45919</v>
      </c>
      <c r="M394" s="99" t="s">
        <v>69</v>
      </c>
      <c r="O394" s="97">
        <v>45718</v>
      </c>
      <c r="P394" s="97" cm="1">
        <f t="array" ref="P394">INDEX($L$11:$L$2636,MATCH(B394+J394,$L$11:$L$2636,0)+30)</f>
        <v>45761</v>
      </c>
      <c r="Q394" s="124" cm="1">
        <f t="array" ref="Q394">INDEX($L$11:$L$2636,MATCH(B394+J394,$L$11:$L$2636,0)+12)-1</f>
        <v>45734</v>
      </c>
    </row>
    <row r="395" spans="2:17" ht="15" customHeight="1" x14ac:dyDescent="0.25">
      <c r="B395" s="97">
        <v>45719</v>
      </c>
      <c r="C395" s="98" t="str">
        <f t="shared" si="23"/>
        <v>Monday</v>
      </c>
      <c r="D395" s="99" t="str">
        <f t="shared" si="24"/>
        <v>B</v>
      </c>
      <c r="E395" s="99" t="str">
        <f t="shared" si="24"/>
        <v>B</v>
      </c>
      <c r="F395" s="99" t="str">
        <f t="shared" si="24"/>
        <v>B</v>
      </c>
      <c r="G395" s="99" t="str">
        <f t="shared" si="24"/>
        <v>B</v>
      </c>
      <c r="H395" s="99" t="str">
        <f t="shared" si="25"/>
        <v>B</v>
      </c>
      <c r="I395" s="99">
        <f t="shared" si="26"/>
        <v>1</v>
      </c>
      <c r="J395" s="109">
        <f>IF(H395="B",0,MATCH("B",H396:$H$3985,0))</f>
        <v>0</v>
      </c>
      <c r="K395" s="84"/>
      <c r="L395" s="97">
        <v>45922</v>
      </c>
      <c r="M395" s="99" t="s">
        <v>69</v>
      </c>
      <c r="O395" s="97">
        <v>45719</v>
      </c>
      <c r="P395" s="97" cm="1">
        <f t="array" ref="P395">INDEX($L$11:$L$2636,MATCH(B395+J395,$L$11:$L$2636,0)+30)</f>
        <v>45761</v>
      </c>
      <c r="Q395" s="124" cm="1">
        <f t="array" ref="Q395">INDEX($L$11:$L$2636,MATCH(B395+J395,$L$11:$L$2636,0)+12)-1</f>
        <v>45734</v>
      </c>
    </row>
    <row r="396" spans="2:17" ht="15" customHeight="1" x14ac:dyDescent="0.25">
      <c r="B396" s="97">
        <v>45720</v>
      </c>
      <c r="C396" s="98" t="str">
        <f t="shared" ref="C396:C459" si="28">TEXT(WEEKDAY(B396),"dddd")</f>
        <v>Tuesday</v>
      </c>
      <c r="D396" s="99" t="str">
        <f t="shared" ref="D396:G459" si="29">IF(WEEKDAY($B396,2)&lt;6,"B","W")</f>
        <v>B</v>
      </c>
      <c r="E396" s="99" t="str">
        <f t="shared" si="29"/>
        <v>B</v>
      </c>
      <c r="F396" s="99" t="str">
        <f t="shared" si="29"/>
        <v>B</v>
      </c>
      <c r="G396" s="99" t="str">
        <f t="shared" si="29"/>
        <v>B</v>
      </c>
      <c r="H396" s="99" t="str">
        <f t="shared" ref="H396:H459" si="30">IF(OR(D396="P",E396="P",F396="P",G396="P"),"P",D396)</f>
        <v>B</v>
      </c>
      <c r="I396" s="99">
        <f t="shared" ref="I396:I459" si="31">IF(H396="B",1,0)</f>
        <v>1</v>
      </c>
      <c r="J396" s="109">
        <f>IF(H396="B",0,MATCH("B",H397:$H$3985,0))</f>
        <v>0</v>
      </c>
      <c r="K396" s="84"/>
      <c r="L396" s="97">
        <v>45923</v>
      </c>
      <c r="M396" s="99" t="s">
        <v>69</v>
      </c>
      <c r="O396" s="97">
        <v>45720</v>
      </c>
      <c r="P396" s="97" cm="1">
        <f t="array" ref="P396">INDEX($L$11:$L$2636,MATCH(B396+J396,$L$11:$L$2636,0)+30)</f>
        <v>45762</v>
      </c>
      <c r="Q396" s="124" cm="1">
        <f t="array" ref="Q396">INDEX($L$11:$L$2636,MATCH(B396+J396,$L$11:$L$2636,0)+12)-1</f>
        <v>45735</v>
      </c>
    </row>
    <row r="397" spans="2:17" ht="15" customHeight="1" x14ac:dyDescent="0.25">
      <c r="B397" s="97">
        <v>45721</v>
      </c>
      <c r="C397" s="98" t="str">
        <f t="shared" si="28"/>
        <v>Wednesday</v>
      </c>
      <c r="D397" s="99" t="str">
        <f t="shared" si="29"/>
        <v>B</v>
      </c>
      <c r="E397" s="99" t="str">
        <f t="shared" si="29"/>
        <v>B</v>
      </c>
      <c r="F397" s="99" t="str">
        <f t="shared" si="29"/>
        <v>B</v>
      </c>
      <c r="G397" s="99" t="str">
        <f t="shared" si="29"/>
        <v>B</v>
      </c>
      <c r="H397" s="99" t="str">
        <f t="shared" si="30"/>
        <v>B</v>
      </c>
      <c r="I397" s="99">
        <f t="shared" si="31"/>
        <v>1</v>
      </c>
      <c r="J397" s="109">
        <f>IF(H397="B",0,MATCH("B",H398:$H$3985,0))</f>
        <v>0</v>
      </c>
      <c r="K397" s="84"/>
      <c r="L397" s="97">
        <v>45925</v>
      </c>
      <c r="M397" s="99" t="s">
        <v>69</v>
      </c>
      <c r="O397" s="97">
        <v>45721</v>
      </c>
      <c r="P397" s="97" cm="1">
        <f t="array" ref="P397">INDEX($L$11:$L$2636,MATCH(B397+J397,$L$11:$L$2636,0)+30)</f>
        <v>45763</v>
      </c>
      <c r="Q397" s="124" cm="1">
        <f t="array" ref="Q397">INDEX($L$11:$L$2636,MATCH(B397+J397,$L$11:$L$2636,0)+12)-1</f>
        <v>45736</v>
      </c>
    </row>
    <row r="398" spans="2:17" ht="15" customHeight="1" x14ac:dyDescent="0.25">
      <c r="B398" s="97">
        <v>45722</v>
      </c>
      <c r="C398" s="98" t="str">
        <f t="shared" si="28"/>
        <v>Thursday</v>
      </c>
      <c r="D398" s="99" t="str">
        <f t="shared" si="29"/>
        <v>B</v>
      </c>
      <c r="E398" s="99" t="str">
        <f t="shared" si="29"/>
        <v>B</v>
      </c>
      <c r="F398" s="99" t="str">
        <f t="shared" si="29"/>
        <v>B</v>
      </c>
      <c r="G398" s="99" t="str">
        <f t="shared" si="29"/>
        <v>B</v>
      </c>
      <c r="H398" s="99" t="str">
        <f t="shared" si="30"/>
        <v>B</v>
      </c>
      <c r="I398" s="99">
        <f t="shared" si="31"/>
        <v>1</v>
      </c>
      <c r="J398" s="109">
        <f>IF(H398="B",0,MATCH("B",H399:$H$3985,0))</f>
        <v>0</v>
      </c>
      <c r="K398" s="84"/>
      <c r="L398" s="97">
        <v>45926</v>
      </c>
      <c r="M398" s="99" t="s">
        <v>69</v>
      </c>
      <c r="O398" s="97">
        <v>45722</v>
      </c>
      <c r="P398" s="97" cm="1">
        <f t="array" ref="P398">INDEX($L$11:$L$2636,MATCH(B398+J398,$L$11:$L$2636,0)+30)</f>
        <v>45769</v>
      </c>
      <c r="Q398" s="124" cm="1">
        <f t="array" ref="Q398">INDEX($L$11:$L$2636,MATCH(B398+J398,$L$11:$L$2636,0)+12)-1</f>
        <v>45739</v>
      </c>
    </row>
    <row r="399" spans="2:17" ht="15" customHeight="1" x14ac:dyDescent="0.25">
      <c r="B399" s="97">
        <v>45723</v>
      </c>
      <c r="C399" s="98" t="str">
        <f t="shared" si="28"/>
        <v>Friday</v>
      </c>
      <c r="D399" s="99" t="str">
        <f t="shared" si="29"/>
        <v>B</v>
      </c>
      <c r="E399" s="99" t="str">
        <f t="shared" si="29"/>
        <v>B</v>
      </c>
      <c r="F399" s="99" t="str">
        <f t="shared" si="29"/>
        <v>B</v>
      </c>
      <c r="G399" s="99" t="str">
        <f t="shared" si="29"/>
        <v>B</v>
      </c>
      <c r="H399" s="99" t="str">
        <f t="shared" si="30"/>
        <v>B</v>
      </c>
      <c r="I399" s="99">
        <f t="shared" si="31"/>
        <v>1</v>
      </c>
      <c r="J399" s="109">
        <f>IF(H399="B",0,MATCH("B",H400:$H$3985,0))</f>
        <v>0</v>
      </c>
      <c r="K399" s="84"/>
      <c r="L399" s="97">
        <v>45929</v>
      </c>
      <c r="M399" s="99" t="s">
        <v>69</v>
      </c>
      <c r="O399" s="97">
        <v>45723</v>
      </c>
      <c r="P399" s="97" cm="1">
        <f t="array" ref="P399">INDEX($L$11:$L$2636,MATCH(B399+J399,$L$11:$L$2636,0)+30)</f>
        <v>45770</v>
      </c>
      <c r="Q399" s="124" cm="1">
        <f t="array" ref="Q399">INDEX($L$11:$L$2636,MATCH(B399+J399,$L$11:$L$2636,0)+12)-1</f>
        <v>45740</v>
      </c>
    </row>
    <row r="400" spans="2:17" ht="15" customHeight="1" x14ac:dyDescent="0.25">
      <c r="B400" s="97">
        <v>45724</v>
      </c>
      <c r="C400" s="98" t="str">
        <f t="shared" si="28"/>
        <v>Saturday</v>
      </c>
      <c r="D400" s="99" t="str">
        <f t="shared" si="29"/>
        <v>W</v>
      </c>
      <c r="E400" s="99" t="str">
        <f t="shared" si="29"/>
        <v>W</v>
      </c>
      <c r="F400" s="99" t="str">
        <f t="shared" si="29"/>
        <v>W</v>
      </c>
      <c r="G400" s="99" t="str">
        <f t="shared" si="29"/>
        <v>W</v>
      </c>
      <c r="H400" s="99" t="str">
        <f t="shared" si="30"/>
        <v>W</v>
      </c>
      <c r="I400" s="99">
        <f t="shared" si="31"/>
        <v>0</v>
      </c>
      <c r="J400" s="109">
        <f>IF(H400="B",0,MATCH("B",H401:$H$3985,0))</f>
        <v>2</v>
      </c>
      <c r="K400" s="84"/>
      <c r="L400" s="97">
        <v>45930</v>
      </c>
      <c r="M400" s="99" t="s">
        <v>69</v>
      </c>
      <c r="O400" s="97">
        <v>45724</v>
      </c>
      <c r="P400" s="97" cm="1">
        <f t="array" ref="P400">INDEX($L$11:$L$2636,MATCH(B400+J400,$L$11:$L$2636,0)+30)</f>
        <v>45771</v>
      </c>
      <c r="Q400" s="124" cm="1">
        <f t="array" ref="Q400">INDEX($L$11:$L$2636,MATCH(B400+J400,$L$11:$L$2636,0)+12)-1</f>
        <v>45741</v>
      </c>
    </row>
    <row r="401" spans="2:17" ht="15" customHeight="1" x14ac:dyDescent="0.25">
      <c r="B401" s="97">
        <v>45725</v>
      </c>
      <c r="C401" s="98" t="str">
        <f t="shared" si="28"/>
        <v>Sunday</v>
      </c>
      <c r="D401" s="99" t="str">
        <f t="shared" si="29"/>
        <v>W</v>
      </c>
      <c r="E401" s="99" t="str">
        <f t="shared" si="29"/>
        <v>W</v>
      </c>
      <c r="F401" s="99" t="str">
        <f t="shared" si="29"/>
        <v>W</v>
      </c>
      <c r="G401" s="99" t="str">
        <f t="shared" si="29"/>
        <v>W</v>
      </c>
      <c r="H401" s="99" t="str">
        <f t="shared" si="30"/>
        <v>W</v>
      </c>
      <c r="I401" s="99">
        <f t="shared" si="31"/>
        <v>0</v>
      </c>
      <c r="J401" s="109">
        <f>IF(H401="B",0,MATCH("B",H402:$H$3985,0))</f>
        <v>1</v>
      </c>
      <c r="K401" s="84"/>
      <c r="L401" s="97">
        <v>45931</v>
      </c>
      <c r="M401" s="99" t="s">
        <v>69</v>
      </c>
      <c r="O401" s="97">
        <v>45725</v>
      </c>
      <c r="P401" s="97" cm="1">
        <f t="array" ref="P401">INDEX($L$11:$L$2636,MATCH(B401+J401,$L$11:$L$2636,0)+30)</f>
        <v>45771</v>
      </c>
      <c r="Q401" s="124" cm="1">
        <f t="array" ref="Q401">INDEX($L$11:$L$2636,MATCH(B401+J401,$L$11:$L$2636,0)+12)-1</f>
        <v>45741</v>
      </c>
    </row>
    <row r="402" spans="2:17" ht="15" customHeight="1" x14ac:dyDescent="0.25">
      <c r="B402" s="97">
        <v>45726</v>
      </c>
      <c r="C402" s="98" t="str">
        <f t="shared" si="28"/>
        <v>Monday</v>
      </c>
      <c r="D402" s="99" t="str">
        <f t="shared" si="29"/>
        <v>B</v>
      </c>
      <c r="E402" s="99" t="str">
        <f t="shared" si="29"/>
        <v>B</v>
      </c>
      <c r="F402" s="99" t="str">
        <f t="shared" si="29"/>
        <v>B</v>
      </c>
      <c r="G402" s="99" t="str">
        <f t="shared" si="29"/>
        <v>B</v>
      </c>
      <c r="H402" s="99" t="str">
        <f t="shared" si="30"/>
        <v>B</v>
      </c>
      <c r="I402" s="99">
        <f t="shared" si="31"/>
        <v>1</v>
      </c>
      <c r="J402" s="109">
        <f>IF(H402="B",0,MATCH("B",H403:$H$3985,0))</f>
        <v>0</v>
      </c>
      <c r="K402" s="84"/>
      <c r="L402" s="97">
        <v>45932</v>
      </c>
      <c r="M402" s="99" t="s">
        <v>69</v>
      </c>
      <c r="O402" s="97">
        <v>45726</v>
      </c>
      <c r="P402" s="97" cm="1">
        <f t="array" ref="P402">INDEX($L$11:$L$2636,MATCH(B402+J402,$L$11:$L$2636,0)+30)</f>
        <v>45771</v>
      </c>
      <c r="Q402" s="124" cm="1">
        <f t="array" ref="Q402">INDEX($L$11:$L$2636,MATCH(B402+J402,$L$11:$L$2636,0)+12)-1</f>
        <v>45741</v>
      </c>
    </row>
    <row r="403" spans="2:17" ht="15" customHeight="1" x14ac:dyDescent="0.25">
      <c r="B403" s="97">
        <v>45727</v>
      </c>
      <c r="C403" s="98" t="str">
        <f t="shared" si="28"/>
        <v>Tuesday</v>
      </c>
      <c r="D403" s="99" t="str">
        <f t="shared" si="29"/>
        <v>B</v>
      </c>
      <c r="E403" s="99" t="str">
        <f t="shared" si="29"/>
        <v>B</v>
      </c>
      <c r="F403" s="99" t="str">
        <f t="shared" si="29"/>
        <v>B</v>
      </c>
      <c r="G403" s="99" t="str">
        <f t="shared" si="29"/>
        <v>B</v>
      </c>
      <c r="H403" s="99" t="str">
        <f t="shared" si="30"/>
        <v>B</v>
      </c>
      <c r="I403" s="99">
        <f t="shared" si="31"/>
        <v>1</v>
      </c>
      <c r="J403" s="109">
        <f>IF(H403="B",0,MATCH("B",H404:$H$3985,0))</f>
        <v>0</v>
      </c>
      <c r="K403" s="84"/>
      <c r="L403" s="97">
        <v>45933</v>
      </c>
      <c r="M403" s="99" t="s">
        <v>69</v>
      </c>
      <c r="O403" s="97">
        <v>45727</v>
      </c>
      <c r="P403" s="97" cm="1">
        <f t="array" ref="P403">INDEX($L$11:$L$2636,MATCH(B403+J403,$L$11:$L$2636,0)+30)</f>
        <v>45772</v>
      </c>
      <c r="Q403" s="124" cm="1">
        <f t="array" ref="Q403">INDEX($L$11:$L$2636,MATCH(B403+J403,$L$11:$L$2636,0)+12)-1</f>
        <v>45742</v>
      </c>
    </row>
    <row r="404" spans="2:17" ht="15" customHeight="1" x14ac:dyDescent="0.25">
      <c r="B404" s="97">
        <v>45728</v>
      </c>
      <c r="C404" s="98" t="str">
        <f t="shared" si="28"/>
        <v>Wednesday</v>
      </c>
      <c r="D404" s="99" t="str">
        <f t="shared" si="29"/>
        <v>B</v>
      </c>
      <c r="E404" s="99" t="str">
        <f t="shared" si="29"/>
        <v>B</v>
      </c>
      <c r="F404" s="99" t="str">
        <f t="shared" si="29"/>
        <v>B</v>
      </c>
      <c r="G404" s="99" t="str">
        <f t="shared" si="29"/>
        <v>B</v>
      </c>
      <c r="H404" s="99" t="str">
        <f t="shared" si="30"/>
        <v>B</v>
      </c>
      <c r="I404" s="99">
        <f t="shared" si="31"/>
        <v>1</v>
      </c>
      <c r="J404" s="109">
        <f>IF(H404="B",0,MATCH("B",H405:$H$3985,0))</f>
        <v>0</v>
      </c>
      <c r="K404" s="84"/>
      <c r="L404" s="97">
        <v>45936</v>
      </c>
      <c r="M404" s="99" t="s">
        <v>69</v>
      </c>
      <c r="O404" s="97">
        <v>45728</v>
      </c>
      <c r="P404" s="97" cm="1">
        <f t="array" ref="P404">INDEX($L$11:$L$2636,MATCH(B404+J404,$L$11:$L$2636,0)+30)</f>
        <v>45775</v>
      </c>
      <c r="Q404" s="124" cm="1">
        <f t="array" ref="Q404">INDEX($L$11:$L$2636,MATCH(B404+J404,$L$11:$L$2636,0)+12)-1</f>
        <v>45743</v>
      </c>
    </row>
    <row r="405" spans="2:17" ht="15" customHeight="1" x14ac:dyDescent="0.25">
      <c r="B405" s="97">
        <v>45729</v>
      </c>
      <c r="C405" s="98" t="str">
        <f t="shared" si="28"/>
        <v>Thursday</v>
      </c>
      <c r="D405" s="99" t="str">
        <f t="shared" si="29"/>
        <v>B</v>
      </c>
      <c r="E405" s="99" t="str">
        <f t="shared" si="29"/>
        <v>B</v>
      </c>
      <c r="F405" s="99" t="str">
        <f t="shared" si="29"/>
        <v>B</v>
      </c>
      <c r="G405" s="99" t="str">
        <f t="shared" si="29"/>
        <v>B</v>
      </c>
      <c r="H405" s="99" t="str">
        <f t="shared" si="30"/>
        <v>B</v>
      </c>
      <c r="I405" s="99">
        <f t="shared" si="31"/>
        <v>1</v>
      </c>
      <c r="J405" s="109">
        <f>IF(H405="B",0,MATCH("B",H406:$H$3985,0))</f>
        <v>0</v>
      </c>
      <c r="K405" s="84"/>
      <c r="L405" s="97">
        <v>45937</v>
      </c>
      <c r="M405" s="99" t="s">
        <v>69</v>
      </c>
      <c r="O405" s="97">
        <v>45729</v>
      </c>
      <c r="P405" s="97" cm="1">
        <f t="array" ref="P405">INDEX($L$11:$L$2636,MATCH(B405+J405,$L$11:$L$2636,0)+30)</f>
        <v>45776</v>
      </c>
      <c r="Q405" s="124" cm="1">
        <f t="array" ref="Q405">INDEX($L$11:$L$2636,MATCH(B405+J405,$L$11:$L$2636,0)+12)-1</f>
        <v>45746</v>
      </c>
    </row>
    <row r="406" spans="2:17" ht="15" customHeight="1" x14ac:dyDescent="0.25">
      <c r="B406" s="97">
        <v>45730</v>
      </c>
      <c r="C406" s="98" t="str">
        <f t="shared" si="28"/>
        <v>Friday</v>
      </c>
      <c r="D406" s="99" t="str">
        <f t="shared" si="29"/>
        <v>B</v>
      </c>
      <c r="E406" s="99" t="str">
        <f t="shared" si="29"/>
        <v>B</v>
      </c>
      <c r="F406" s="99" t="str">
        <f t="shared" si="29"/>
        <v>B</v>
      </c>
      <c r="G406" s="99" t="str">
        <f t="shared" si="29"/>
        <v>B</v>
      </c>
      <c r="H406" s="99" t="str">
        <f t="shared" si="30"/>
        <v>B</v>
      </c>
      <c r="I406" s="99">
        <f t="shared" si="31"/>
        <v>1</v>
      </c>
      <c r="J406" s="109">
        <f>IF(H406="B",0,MATCH("B",H407:$H$3985,0))</f>
        <v>0</v>
      </c>
      <c r="K406" s="84"/>
      <c r="L406" s="97">
        <v>45938</v>
      </c>
      <c r="M406" s="99" t="s">
        <v>69</v>
      </c>
      <c r="O406" s="97">
        <v>45730</v>
      </c>
      <c r="P406" s="97" cm="1">
        <f t="array" ref="P406">INDEX($L$11:$L$2636,MATCH(B406+J406,$L$11:$L$2636,0)+30)</f>
        <v>45777</v>
      </c>
      <c r="Q406" s="124" cm="1">
        <f t="array" ref="Q406">INDEX($L$11:$L$2636,MATCH(B406+J406,$L$11:$L$2636,0)+12)-1</f>
        <v>45747</v>
      </c>
    </row>
    <row r="407" spans="2:17" ht="15" customHeight="1" x14ac:dyDescent="0.25">
      <c r="B407" s="97">
        <v>45731</v>
      </c>
      <c r="C407" s="98" t="str">
        <f t="shared" si="28"/>
        <v>Saturday</v>
      </c>
      <c r="D407" s="99" t="str">
        <f t="shared" si="29"/>
        <v>W</v>
      </c>
      <c r="E407" s="99" t="str">
        <f t="shared" si="29"/>
        <v>W</v>
      </c>
      <c r="F407" s="99" t="str">
        <f t="shared" si="29"/>
        <v>W</v>
      </c>
      <c r="G407" s="99" t="str">
        <f t="shared" si="29"/>
        <v>W</v>
      </c>
      <c r="H407" s="99" t="str">
        <f t="shared" si="30"/>
        <v>W</v>
      </c>
      <c r="I407" s="99">
        <f t="shared" si="31"/>
        <v>0</v>
      </c>
      <c r="J407" s="109">
        <f>IF(H407="B",0,MATCH("B",H408:$H$3985,0))</f>
        <v>2</v>
      </c>
      <c r="K407" s="84"/>
      <c r="L407" s="97">
        <v>45939</v>
      </c>
      <c r="M407" s="99" t="s">
        <v>69</v>
      </c>
      <c r="O407" s="97">
        <v>45731</v>
      </c>
      <c r="P407" s="97" cm="1">
        <f t="array" ref="P407">INDEX($L$11:$L$2636,MATCH(B407+J407,$L$11:$L$2636,0)+30)</f>
        <v>45783</v>
      </c>
      <c r="Q407" s="124" cm="1">
        <f t="array" ref="Q407">INDEX($L$11:$L$2636,MATCH(B407+J407,$L$11:$L$2636,0)+12)-1</f>
        <v>45748</v>
      </c>
    </row>
    <row r="408" spans="2:17" ht="15" customHeight="1" x14ac:dyDescent="0.25">
      <c r="B408" s="97">
        <v>45732</v>
      </c>
      <c r="C408" s="98" t="str">
        <f t="shared" si="28"/>
        <v>Sunday</v>
      </c>
      <c r="D408" s="99" t="str">
        <f t="shared" si="29"/>
        <v>W</v>
      </c>
      <c r="E408" s="99" t="str">
        <f t="shared" si="29"/>
        <v>W</v>
      </c>
      <c r="F408" s="99" t="str">
        <f t="shared" si="29"/>
        <v>W</v>
      </c>
      <c r="G408" s="99" t="str">
        <f t="shared" si="29"/>
        <v>W</v>
      </c>
      <c r="H408" s="99" t="str">
        <f t="shared" si="30"/>
        <v>W</v>
      </c>
      <c r="I408" s="99">
        <f t="shared" si="31"/>
        <v>0</v>
      </c>
      <c r="J408" s="109">
        <f>IF(H408="B",0,MATCH("B",H409:$H$3985,0))</f>
        <v>1</v>
      </c>
      <c r="K408" s="84"/>
      <c r="L408" s="97">
        <v>45940</v>
      </c>
      <c r="M408" s="99" t="s">
        <v>69</v>
      </c>
      <c r="O408" s="97">
        <v>45732</v>
      </c>
      <c r="P408" s="97" cm="1">
        <f t="array" ref="P408">INDEX($L$11:$L$2636,MATCH(B408+J408,$L$11:$L$2636,0)+30)</f>
        <v>45783</v>
      </c>
      <c r="Q408" s="124" cm="1">
        <f t="array" ref="Q408">INDEX($L$11:$L$2636,MATCH(B408+J408,$L$11:$L$2636,0)+12)-1</f>
        <v>45748</v>
      </c>
    </row>
    <row r="409" spans="2:17" ht="15" customHeight="1" x14ac:dyDescent="0.25">
      <c r="B409" s="97">
        <v>45733</v>
      </c>
      <c r="C409" s="98" t="str">
        <f t="shared" si="28"/>
        <v>Monday</v>
      </c>
      <c r="D409" s="99" t="str">
        <f t="shared" si="29"/>
        <v>B</v>
      </c>
      <c r="E409" s="99" t="str">
        <f t="shared" si="29"/>
        <v>B</v>
      </c>
      <c r="F409" s="99" t="str">
        <f t="shared" si="29"/>
        <v>B</v>
      </c>
      <c r="G409" s="99" t="str">
        <f t="shared" si="29"/>
        <v>B</v>
      </c>
      <c r="H409" s="99" t="str">
        <f t="shared" si="30"/>
        <v>B</v>
      </c>
      <c r="I409" s="99">
        <f t="shared" si="31"/>
        <v>1</v>
      </c>
      <c r="J409" s="109">
        <f>IF(H409="B",0,MATCH("B",H410:$H$3985,0))</f>
        <v>0</v>
      </c>
      <c r="K409" s="84"/>
      <c r="L409" s="97">
        <v>45943</v>
      </c>
      <c r="M409" s="99" t="s">
        <v>69</v>
      </c>
      <c r="O409" s="97">
        <v>45733</v>
      </c>
      <c r="P409" s="97" cm="1">
        <f t="array" ref="P409">INDEX($L$11:$L$2636,MATCH(B409+J409,$L$11:$L$2636,0)+30)</f>
        <v>45783</v>
      </c>
      <c r="Q409" s="124" cm="1">
        <f t="array" ref="Q409">INDEX($L$11:$L$2636,MATCH(B409+J409,$L$11:$L$2636,0)+12)-1</f>
        <v>45748</v>
      </c>
    </row>
    <row r="410" spans="2:17" ht="15" customHeight="1" x14ac:dyDescent="0.25">
      <c r="B410" s="97">
        <v>45734</v>
      </c>
      <c r="C410" s="98" t="str">
        <f t="shared" si="28"/>
        <v>Tuesday</v>
      </c>
      <c r="D410" s="99" t="str">
        <f t="shared" si="29"/>
        <v>B</v>
      </c>
      <c r="E410" s="99" t="str">
        <f t="shared" si="29"/>
        <v>B</v>
      </c>
      <c r="F410" s="99" t="str">
        <f t="shared" si="29"/>
        <v>B</v>
      </c>
      <c r="G410" s="99" t="str">
        <f t="shared" si="29"/>
        <v>B</v>
      </c>
      <c r="H410" s="99" t="str">
        <f t="shared" si="30"/>
        <v>B</v>
      </c>
      <c r="I410" s="99">
        <f t="shared" si="31"/>
        <v>1</v>
      </c>
      <c r="J410" s="109">
        <f>IF(H410="B",0,MATCH("B",H411:$H$3985,0))</f>
        <v>0</v>
      </c>
      <c r="K410" s="84"/>
      <c r="L410" s="97">
        <v>45944</v>
      </c>
      <c r="M410" s="99" t="s">
        <v>69</v>
      </c>
      <c r="O410" s="97">
        <v>45734</v>
      </c>
      <c r="P410" s="97" cm="1">
        <f t="array" ref="P410">INDEX($L$11:$L$2636,MATCH(B410+J410,$L$11:$L$2636,0)+30)</f>
        <v>45784</v>
      </c>
      <c r="Q410" s="124" cm="1">
        <f t="array" ref="Q410">INDEX($L$11:$L$2636,MATCH(B410+J410,$L$11:$L$2636,0)+12)-1</f>
        <v>45749</v>
      </c>
    </row>
    <row r="411" spans="2:17" ht="15" customHeight="1" x14ac:dyDescent="0.25">
      <c r="B411" s="97">
        <v>45735</v>
      </c>
      <c r="C411" s="98" t="str">
        <f t="shared" si="28"/>
        <v>Wednesday</v>
      </c>
      <c r="D411" s="99" t="str">
        <f t="shared" si="29"/>
        <v>B</v>
      </c>
      <c r="E411" s="99" t="str">
        <f t="shared" si="29"/>
        <v>B</v>
      </c>
      <c r="F411" s="99" t="str">
        <f t="shared" si="29"/>
        <v>B</v>
      </c>
      <c r="G411" s="99" t="str">
        <f t="shared" si="29"/>
        <v>B</v>
      </c>
      <c r="H411" s="99" t="str">
        <f t="shared" si="30"/>
        <v>B</v>
      </c>
      <c r="I411" s="99">
        <f t="shared" si="31"/>
        <v>1</v>
      </c>
      <c r="J411" s="109">
        <f>IF(H411="B",0,MATCH("B",H412:$H$3985,0))</f>
        <v>0</v>
      </c>
      <c r="K411" s="84"/>
      <c r="L411" s="97">
        <v>45945</v>
      </c>
      <c r="M411" s="99" t="s">
        <v>69</v>
      </c>
      <c r="O411" s="97">
        <v>45735</v>
      </c>
      <c r="P411" s="97" cm="1">
        <f t="array" ref="P411">INDEX($L$11:$L$2636,MATCH(B411+J411,$L$11:$L$2636,0)+30)</f>
        <v>45785</v>
      </c>
      <c r="Q411" s="124" cm="1">
        <f t="array" ref="Q411">INDEX($L$11:$L$2636,MATCH(B411+J411,$L$11:$L$2636,0)+12)-1</f>
        <v>45750</v>
      </c>
    </row>
    <row r="412" spans="2:17" ht="15" customHeight="1" x14ac:dyDescent="0.25">
      <c r="B412" s="97">
        <v>45736</v>
      </c>
      <c r="C412" s="98" t="str">
        <f t="shared" si="28"/>
        <v>Thursday</v>
      </c>
      <c r="D412" s="99" t="str">
        <f t="shared" si="29"/>
        <v>B</v>
      </c>
      <c r="E412" s="99" t="str">
        <f t="shared" si="29"/>
        <v>B</v>
      </c>
      <c r="F412" s="99" t="str">
        <f t="shared" si="29"/>
        <v>B</v>
      </c>
      <c r="G412" s="99" t="str">
        <f t="shared" si="29"/>
        <v>B</v>
      </c>
      <c r="H412" s="99" t="str">
        <f t="shared" si="30"/>
        <v>B</v>
      </c>
      <c r="I412" s="99">
        <f t="shared" si="31"/>
        <v>1</v>
      </c>
      <c r="J412" s="109">
        <f>IF(H412="B",0,MATCH("B",H413:$H$3985,0))</f>
        <v>0</v>
      </c>
      <c r="K412" s="84"/>
      <c r="L412" s="97">
        <v>45946</v>
      </c>
      <c r="M412" s="99" t="s">
        <v>69</v>
      </c>
      <c r="O412" s="97">
        <v>45736</v>
      </c>
      <c r="P412" s="97" cm="1">
        <f t="array" ref="P412">INDEX($L$11:$L$2636,MATCH(B412+J412,$L$11:$L$2636,0)+30)</f>
        <v>45786</v>
      </c>
      <c r="Q412" s="124" cm="1">
        <f t="array" ref="Q412">INDEX($L$11:$L$2636,MATCH(B412+J412,$L$11:$L$2636,0)+12)-1</f>
        <v>45753</v>
      </c>
    </row>
    <row r="413" spans="2:17" ht="15" customHeight="1" x14ac:dyDescent="0.25">
      <c r="B413" s="97">
        <v>45737</v>
      </c>
      <c r="C413" s="98" t="str">
        <f t="shared" si="28"/>
        <v>Friday</v>
      </c>
      <c r="D413" s="99" t="str">
        <f t="shared" si="29"/>
        <v>B</v>
      </c>
      <c r="E413" s="99" t="str">
        <f t="shared" si="29"/>
        <v>B</v>
      </c>
      <c r="F413" s="99" t="str">
        <f t="shared" si="29"/>
        <v>B</v>
      </c>
      <c r="G413" s="99" t="str">
        <f t="shared" si="29"/>
        <v>B</v>
      </c>
      <c r="H413" s="99" t="str">
        <f t="shared" si="30"/>
        <v>B</v>
      </c>
      <c r="I413" s="99">
        <f t="shared" si="31"/>
        <v>1</v>
      </c>
      <c r="J413" s="109">
        <f>IF(H413="B",0,MATCH("B",H414:$H$3985,0))</f>
        <v>0</v>
      </c>
      <c r="K413" s="84"/>
      <c r="L413" s="97">
        <v>45947</v>
      </c>
      <c r="M413" s="99" t="s">
        <v>69</v>
      </c>
      <c r="O413" s="97">
        <v>45737</v>
      </c>
      <c r="P413" s="97" cm="1">
        <f t="array" ref="P413">INDEX($L$11:$L$2636,MATCH(B413+J413,$L$11:$L$2636,0)+30)</f>
        <v>45789</v>
      </c>
      <c r="Q413" s="124" cm="1">
        <f t="array" ref="Q413">INDEX($L$11:$L$2636,MATCH(B413+J413,$L$11:$L$2636,0)+12)-1</f>
        <v>45754</v>
      </c>
    </row>
    <row r="414" spans="2:17" ht="15" customHeight="1" x14ac:dyDescent="0.25">
      <c r="B414" s="97">
        <v>45738</v>
      </c>
      <c r="C414" s="98" t="str">
        <f t="shared" si="28"/>
        <v>Saturday</v>
      </c>
      <c r="D414" s="99" t="str">
        <f t="shared" si="29"/>
        <v>W</v>
      </c>
      <c r="E414" s="99" t="str">
        <f t="shared" si="29"/>
        <v>W</v>
      </c>
      <c r="F414" s="99" t="str">
        <f t="shared" si="29"/>
        <v>W</v>
      </c>
      <c r="G414" s="99" t="str">
        <f t="shared" si="29"/>
        <v>W</v>
      </c>
      <c r="H414" s="99" t="str">
        <f t="shared" si="30"/>
        <v>W</v>
      </c>
      <c r="I414" s="99">
        <f t="shared" si="31"/>
        <v>0</v>
      </c>
      <c r="J414" s="109">
        <f>IF(H414="B",0,MATCH("B",H415:$H$3985,0))</f>
        <v>2</v>
      </c>
      <c r="K414" s="84"/>
      <c r="L414" s="97">
        <v>45950</v>
      </c>
      <c r="M414" s="99" t="s">
        <v>69</v>
      </c>
      <c r="O414" s="97">
        <v>45738</v>
      </c>
      <c r="P414" s="97" cm="1">
        <f t="array" ref="P414">INDEX($L$11:$L$2636,MATCH(B414+J414,$L$11:$L$2636,0)+30)</f>
        <v>45790</v>
      </c>
      <c r="Q414" s="124" cm="1">
        <f t="array" ref="Q414">INDEX($L$11:$L$2636,MATCH(B414+J414,$L$11:$L$2636,0)+12)-1</f>
        <v>45755</v>
      </c>
    </row>
    <row r="415" spans="2:17" ht="15" customHeight="1" x14ac:dyDescent="0.25">
      <c r="B415" s="97">
        <v>45739</v>
      </c>
      <c r="C415" s="98" t="str">
        <f t="shared" si="28"/>
        <v>Sunday</v>
      </c>
      <c r="D415" s="99" t="str">
        <f t="shared" si="29"/>
        <v>W</v>
      </c>
      <c r="E415" s="99" t="str">
        <f t="shared" si="29"/>
        <v>W</v>
      </c>
      <c r="F415" s="99" t="str">
        <f t="shared" si="29"/>
        <v>W</v>
      </c>
      <c r="G415" s="99" t="str">
        <f t="shared" si="29"/>
        <v>W</v>
      </c>
      <c r="H415" s="99" t="str">
        <f t="shared" si="30"/>
        <v>W</v>
      </c>
      <c r="I415" s="99">
        <f t="shared" si="31"/>
        <v>0</v>
      </c>
      <c r="J415" s="109">
        <f>IF(H415="B",0,MATCH("B",H416:$H$3985,0))</f>
        <v>1</v>
      </c>
      <c r="K415" s="84"/>
      <c r="L415" s="97">
        <v>45951</v>
      </c>
      <c r="M415" s="99" t="s">
        <v>69</v>
      </c>
      <c r="O415" s="97">
        <v>45739</v>
      </c>
      <c r="P415" s="97" cm="1">
        <f t="array" ref="P415">INDEX($L$11:$L$2636,MATCH(B415+J415,$L$11:$L$2636,0)+30)</f>
        <v>45790</v>
      </c>
      <c r="Q415" s="124" cm="1">
        <f t="array" ref="Q415">INDEX($L$11:$L$2636,MATCH(B415+J415,$L$11:$L$2636,0)+12)-1</f>
        <v>45755</v>
      </c>
    </row>
    <row r="416" spans="2:17" ht="15" customHeight="1" x14ac:dyDescent="0.25">
      <c r="B416" s="97">
        <v>45740</v>
      </c>
      <c r="C416" s="98" t="str">
        <f t="shared" si="28"/>
        <v>Monday</v>
      </c>
      <c r="D416" s="99" t="str">
        <f t="shared" si="29"/>
        <v>B</v>
      </c>
      <c r="E416" s="99" t="str">
        <f t="shared" si="29"/>
        <v>B</v>
      </c>
      <c r="F416" s="99" t="str">
        <f t="shared" si="29"/>
        <v>B</v>
      </c>
      <c r="G416" s="99" t="str">
        <f t="shared" si="29"/>
        <v>B</v>
      </c>
      <c r="H416" s="99" t="str">
        <f t="shared" si="30"/>
        <v>B</v>
      </c>
      <c r="I416" s="99">
        <f t="shared" si="31"/>
        <v>1</v>
      </c>
      <c r="J416" s="109">
        <f>IF(H416="B",0,MATCH("B",H417:$H$3985,0))</f>
        <v>0</v>
      </c>
      <c r="K416" s="84"/>
      <c r="L416" s="97">
        <v>45952</v>
      </c>
      <c r="M416" s="99" t="s">
        <v>69</v>
      </c>
      <c r="O416" s="97">
        <v>45740</v>
      </c>
      <c r="P416" s="97" cm="1">
        <f t="array" ref="P416">INDEX($L$11:$L$2636,MATCH(B416+J416,$L$11:$L$2636,0)+30)</f>
        <v>45790</v>
      </c>
      <c r="Q416" s="124" cm="1">
        <f t="array" ref="Q416">INDEX($L$11:$L$2636,MATCH(B416+J416,$L$11:$L$2636,0)+12)-1</f>
        <v>45755</v>
      </c>
    </row>
    <row r="417" spans="2:17" ht="15" customHeight="1" x14ac:dyDescent="0.25">
      <c r="B417" s="97">
        <v>45741</v>
      </c>
      <c r="C417" s="98" t="str">
        <f t="shared" si="28"/>
        <v>Tuesday</v>
      </c>
      <c r="D417" s="99" t="str">
        <f t="shared" si="29"/>
        <v>B</v>
      </c>
      <c r="E417" s="99" t="str">
        <f t="shared" si="29"/>
        <v>B</v>
      </c>
      <c r="F417" s="99" t="str">
        <f t="shared" si="29"/>
        <v>B</v>
      </c>
      <c r="G417" s="99" t="str">
        <f t="shared" si="29"/>
        <v>B</v>
      </c>
      <c r="H417" s="99" t="str">
        <f t="shared" si="30"/>
        <v>B</v>
      </c>
      <c r="I417" s="99">
        <f t="shared" si="31"/>
        <v>1</v>
      </c>
      <c r="J417" s="109">
        <f>IF(H417="B",0,MATCH("B",H418:$H$3985,0))</f>
        <v>0</v>
      </c>
      <c r="K417" s="84"/>
      <c r="L417" s="97">
        <v>45953</v>
      </c>
      <c r="M417" s="99" t="s">
        <v>69</v>
      </c>
      <c r="O417" s="97">
        <v>45741</v>
      </c>
      <c r="P417" s="97" cm="1">
        <f t="array" ref="P417">INDEX($L$11:$L$2636,MATCH(B417+J417,$L$11:$L$2636,0)+30)</f>
        <v>45791</v>
      </c>
      <c r="Q417" s="124" cm="1">
        <f t="array" ref="Q417">INDEX($L$11:$L$2636,MATCH(B417+J417,$L$11:$L$2636,0)+12)-1</f>
        <v>45756</v>
      </c>
    </row>
    <row r="418" spans="2:17" ht="15" customHeight="1" x14ac:dyDescent="0.25">
      <c r="B418" s="97">
        <v>45742</v>
      </c>
      <c r="C418" s="98" t="str">
        <f t="shared" si="28"/>
        <v>Wednesday</v>
      </c>
      <c r="D418" s="99" t="str">
        <f t="shared" si="29"/>
        <v>B</v>
      </c>
      <c r="E418" s="99" t="str">
        <f t="shared" si="29"/>
        <v>B</v>
      </c>
      <c r="F418" s="99" t="str">
        <f t="shared" si="29"/>
        <v>B</v>
      </c>
      <c r="G418" s="99" t="str">
        <f t="shared" si="29"/>
        <v>B</v>
      </c>
      <c r="H418" s="99" t="str">
        <f t="shared" si="30"/>
        <v>B</v>
      </c>
      <c r="I418" s="99">
        <f t="shared" si="31"/>
        <v>1</v>
      </c>
      <c r="J418" s="109">
        <f>IF(H418="B",0,MATCH("B",H419:$H$3985,0))</f>
        <v>0</v>
      </c>
      <c r="K418" s="84"/>
      <c r="L418" s="97">
        <v>45954</v>
      </c>
      <c r="M418" s="99" t="s">
        <v>69</v>
      </c>
      <c r="O418" s="97">
        <v>45742</v>
      </c>
      <c r="P418" s="97" cm="1">
        <f t="array" ref="P418">INDEX($L$11:$L$2636,MATCH(B418+J418,$L$11:$L$2636,0)+30)</f>
        <v>45793</v>
      </c>
      <c r="Q418" s="124" cm="1">
        <f t="array" ref="Q418">INDEX($L$11:$L$2636,MATCH(B418+J418,$L$11:$L$2636,0)+12)-1</f>
        <v>45757</v>
      </c>
    </row>
    <row r="419" spans="2:17" ht="15" customHeight="1" x14ac:dyDescent="0.25">
      <c r="B419" s="97">
        <v>45743</v>
      </c>
      <c r="C419" s="98" t="str">
        <f t="shared" si="28"/>
        <v>Thursday</v>
      </c>
      <c r="D419" s="99" t="str">
        <f t="shared" si="29"/>
        <v>B</v>
      </c>
      <c r="E419" s="99" t="str">
        <f t="shared" si="29"/>
        <v>B</v>
      </c>
      <c r="F419" s="99" t="str">
        <f t="shared" si="29"/>
        <v>B</v>
      </c>
      <c r="G419" s="99" t="str">
        <f t="shared" si="29"/>
        <v>B</v>
      </c>
      <c r="H419" s="99" t="str">
        <f t="shared" si="30"/>
        <v>B</v>
      </c>
      <c r="I419" s="99">
        <f t="shared" si="31"/>
        <v>1</v>
      </c>
      <c r="J419" s="109">
        <f>IF(H419="B",0,MATCH("B",H420:$H$3985,0))</f>
        <v>0</v>
      </c>
      <c r="K419" s="84"/>
      <c r="L419" s="97">
        <v>45957</v>
      </c>
      <c r="M419" s="99" t="s">
        <v>69</v>
      </c>
      <c r="O419" s="97">
        <v>45743</v>
      </c>
      <c r="P419" s="97" cm="1">
        <f t="array" ref="P419">INDEX($L$11:$L$2636,MATCH(B419+J419,$L$11:$L$2636,0)+30)</f>
        <v>45796</v>
      </c>
      <c r="Q419" s="124" cm="1">
        <f t="array" ref="Q419">INDEX($L$11:$L$2636,MATCH(B419+J419,$L$11:$L$2636,0)+12)-1</f>
        <v>45760</v>
      </c>
    </row>
    <row r="420" spans="2:17" ht="15" customHeight="1" x14ac:dyDescent="0.25">
      <c r="B420" s="97">
        <v>45744</v>
      </c>
      <c r="C420" s="98" t="str">
        <f t="shared" si="28"/>
        <v>Friday</v>
      </c>
      <c r="D420" s="99" t="str">
        <f t="shared" si="29"/>
        <v>B</v>
      </c>
      <c r="E420" s="99" t="str">
        <f t="shared" si="29"/>
        <v>B</v>
      </c>
      <c r="F420" s="99" t="str">
        <f t="shared" si="29"/>
        <v>B</v>
      </c>
      <c r="G420" s="99" t="str">
        <f t="shared" si="29"/>
        <v>B</v>
      </c>
      <c r="H420" s="99" t="str">
        <f t="shared" si="30"/>
        <v>B</v>
      </c>
      <c r="I420" s="99">
        <f t="shared" si="31"/>
        <v>1</v>
      </c>
      <c r="J420" s="109">
        <f>IF(H420="B",0,MATCH("B",H421:$H$3985,0))</f>
        <v>0</v>
      </c>
      <c r="K420" s="84"/>
      <c r="L420" s="97">
        <v>45958</v>
      </c>
      <c r="M420" s="99" t="s">
        <v>69</v>
      </c>
      <c r="O420" s="97">
        <v>45744</v>
      </c>
      <c r="P420" s="97" cm="1">
        <f t="array" ref="P420">INDEX($L$11:$L$2636,MATCH(B420+J420,$L$11:$L$2636,0)+30)</f>
        <v>45797</v>
      </c>
      <c r="Q420" s="124" cm="1">
        <f t="array" ref="Q420">INDEX($L$11:$L$2636,MATCH(B420+J420,$L$11:$L$2636,0)+12)-1</f>
        <v>45761</v>
      </c>
    </row>
    <row r="421" spans="2:17" ht="15" customHeight="1" x14ac:dyDescent="0.25">
      <c r="B421" s="97">
        <v>45745</v>
      </c>
      <c r="C421" s="98" t="str">
        <f t="shared" si="28"/>
        <v>Saturday</v>
      </c>
      <c r="D421" s="99" t="str">
        <f t="shared" si="29"/>
        <v>W</v>
      </c>
      <c r="E421" s="99" t="str">
        <f t="shared" si="29"/>
        <v>W</v>
      </c>
      <c r="F421" s="99" t="str">
        <f t="shared" si="29"/>
        <v>W</v>
      </c>
      <c r="G421" s="99" t="str">
        <f t="shared" si="29"/>
        <v>W</v>
      </c>
      <c r="H421" s="99" t="str">
        <f t="shared" si="30"/>
        <v>W</v>
      </c>
      <c r="I421" s="99">
        <f t="shared" si="31"/>
        <v>0</v>
      </c>
      <c r="J421" s="109">
        <f>IF(H421="B",0,MATCH("B",H422:$H$3985,0))</f>
        <v>2</v>
      </c>
      <c r="K421" s="84"/>
      <c r="L421" s="97">
        <v>45959</v>
      </c>
      <c r="M421" s="99" t="s">
        <v>69</v>
      </c>
      <c r="O421" s="97">
        <v>45745</v>
      </c>
      <c r="P421" s="97" cm="1">
        <f t="array" ref="P421">INDEX($L$11:$L$2636,MATCH(B421+J421,$L$11:$L$2636,0)+30)</f>
        <v>45798</v>
      </c>
      <c r="Q421" s="124" cm="1">
        <f t="array" ref="Q421">INDEX($L$11:$L$2636,MATCH(B421+J421,$L$11:$L$2636,0)+12)-1</f>
        <v>45762</v>
      </c>
    </row>
    <row r="422" spans="2:17" ht="15" customHeight="1" x14ac:dyDescent="0.25">
      <c r="B422" s="97">
        <v>45746</v>
      </c>
      <c r="C422" s="98" t="str">
        <f t="shared" si="28"/>
        <v>Sunday</v>
      </c>
      <c r="D422" s="99" t="str">
        <f t="shared" si="29"/>
        <v>W</v>
      </c>
      <c r="E422" s="99" t="str">
        <f t="shared" si="29"/>
        <v>W</v>
      </c>
      <c r="F422" s="99" t="str">
        <f t="shared" si="29"/>
        <v>W</v>
      </c>
      <c r="G422" s="99" t="str">
        <f t="shared" si="29"/>
        <v>W</v>
      </c>
      <c r="H422" s="99" t="str">
        <f t="shared" si="30"/>
        <v>W</v>
      </c>
      <c r="I422" s="99">
        <f t="shared" si="31"/>
        <v>0</v>
      </c>
      <c r="J422" s="109">
        <f>IF(H422="B",0,MATCH("B",H423:$H$3985,0))</f>
        <v>1</v>
      </c>
      <c r="K422" s="84"/>
      <c r="L422" s="97">
        <v>45960</v>
      </c>
      <c r="M422" s="99" t="s">
        <v>69</v>
      </c>
      <c r="O422" s="97">
        <v>45746</v>
      </c>
      <c r="P422" s="97" cm="1">
        <f t="array" ref="P422">INDEX($L$11:$L$2636,MATCH(B422+J422,$L$11:$L$2636,0)+30)</f>
        <v>45798</v>
      </c>
      <c r="Q422" s="124" cm="1">
        <f t="array" ref="Q422">INDEX($L$11:$L$2636,MATCH(B422+J422,$L$11:$L$2636,0)+12)-1</f>
        <v>45762</v>
      </c>
    </row>
    <row r="423" spans="2:17" ht="15" customHeight="1" x14ac:dyDescent="0.25">
      <c r="B423" s="97">
        <v>45747</v>
      </c>
      <c r="C423" s="98" t="str">
        <f t="shared" si="28"/>
        <v>Monday</v>
      </c>
      <c r="D423" s="99" t="str">
        <f t="shared" si="29"/>
        <v>B</v>
      </c>
      <c r="E423" s="99" t="str">
        <f t="shared" si="29"/>
        <v>B</v>
      </c>
      <c r="F423" s="99" t="str">
        <f t="shared" si="29"/>
        <v>B</v>
      </c>
      <c r="G423" s="99" t="str">
        <f t="shared" si="29"/>
        <v>B</v>
      </c>
      <c r="H423" s="99" t="str">
        <f t="shared" si="30"/>
        <v>B</v>
      </c>
      <c r="I423" s="99">
        <f t="shared" si="31"/>
        <v>1</v>
      </c>
      <c r="J423" s="109">
        <f>IF(H423="B",0,MATCH("B",H424:$H$3985,0))</f>
        <v>0</v>
      </c>
      <c r="K423" s="84"/>
      <c r="L423" s="97">
        <v>45961</v>
      </c>
      <c r="M423" s="99" t="s">
        <v>69</v>
      </c>
      <c r="O423" s="97">
        <v>45747</v>
      </c>
      <c r="P423" s="97" cm="1">
        <f t="array" ref="P423">INDEX($L$11:$L$2636,MATCH(B423+J423,$L$11:$L$2636,0)+30)</f>
        <v>45798</v>
      </c>
      <c r="Q423" s="124" cm="1">
        <f t="array" ref="Q423">INDEX($L$11:$L$2636,MATCH(B423+J423,$L$11:$L$2636,0)+12)-1</f>
        <v>45762</v>
      </c>
    </row>
    <row r="424" spans="2:17" ht="15" customHeight="1" x14ac:dyDescent="0.25">
      <c r="B424" s="97">
        <v>45748</v>
      </c>
      <c r="C424" s="98" t="str">
        <f t="shared" si="28"/>
        <v>Tuesday</v>
      </c>
      <c r="D424" s="99" t="str">
        <f t="shared" si="29"/>
        <v>B</v>
      </c>
      <c r="E424" s="99" t="str">
        <f t="shared" si="29"/>
        <v>B</v>
      </c>
      <c r="F424" s="99" t="str">
        <f t="shared" si="29"/>
        <v>B</v>
      </c>
      <c r="G424" s="99" t="str">
        <f t="shared" si="29"/>
        <v>B</v>
      </c>
      <c r="H424" s="99" t="str">
        <f t="shared" si="30"/>
        <v>B</v>
      </c>
      <c r="I424" s="99">
        <f t="shared" si="31"/>
        <v>1</v>
      </c>
      <c r="J424" s="109">
        <f>IF(H424="B",0,MATCH("B",H425:$H$3985,0))</f>
        <v>0</v>
      </c>
      <c r="K424" s="84"/>
      <c r="L424" s="97">
        <v>45964</v>
      </c>
      <c r="M424" s="99" t="s">
        <v>69</v>
      </c>
      <c r="O424" s="97">
        <v>45748</v>
      </c>
      <c r="P424" s="97" cm="1">
        <f t="array" ref="P424">INDEX($L$11:$L$2636,MATCH(B424+J424,$L$11:$L$2636,0)+30)</f>
        <v>45799</v>
      </c>
      <c r="Q424" s="124" cm="1">
        <f t="array" ref="Q424">INDEX($L$11:$L$2636,MATCH(B424+J424,$L$11:$L$2636,0)+12)-1</f>
        <v>45768</v>
      </c>
    </row>
    <row r="425" spans="2:17" ht="15" customHeight="1" x14ac:dyDescent="0.25">
      <c r="B425" s="97">
        <v>45749</v>
      </c>
      <c r="C425" s="98" t="str">
        <f t="shared" si="28"/>
        <v>Wednesday</v>
      </c>
      <c r="D425" s="99" t="str">
        <f t="shared" si="29"/>
        <v>B</v>
      </c>
      <c r="E425" s="99" t="str">
        <f t="shared" si="29"/>
        <v>B</v>
      </c>
      <c r="F425" s="99" t="str">
        <f t="shared" si="29"/>
        <v>B</v>
      </c>
      <c r="G425" s="99" t="str">
        <f t="shared" si="29"/>
        <v>B</v>
      </c>
      <c r="H425" s="99" t="str">
        <f t="shared" si="30"/>
        <v>B</v>
      </c>
      <c r="I425" s="99">
        <f t="shared" si="31"/>
        <v>1</v>
      </c>
      <c r="J425" s="109">
        <f>IF(H425="B",0,MATCH("B",H426:$H$3985,0))</f>
        <v>0</v>
      </c>
      <c r="K425" s="84"/>
      <c r="L425" s="97">
        <v>45965</v>
      </c>
      <c r="M425" s="99" t="s">
        <v>69</v>
      </c>
      <c r="O425" s="97">
        <v>45749</v>
      </c>
      <c r="P425" s="97" cm="1">
        <f t="array" ref="P425">INDEX($L$11:$L$2636,MATCH(B425+J425,$L$11:$L$2636,0)+30)</f>
        <v>45800</v>
      </c>
      <c r="Q425" s="124" cm="1">
        <f t="array" ref="Q425">INDEX($L$11:$L$2636,MATCH(B425+J425,$L$11:$L$2636,0)+12)-1</f>
        <v>45769</v>
      </c>
    </row>
    <row r="426" spans="2:17" ht="15" customHeight="1" x14ac:dyDescent="0.25">
      <c r="B426" s="97">
        <v>45750</v>
      </c>
      <c r="C426" s="98" t="str">
        <f t="shared" si="28"/>
        <v>Thursday</v>
      </c>
      <c r="D426" s="99" t="str">
        <f t="shared" si="29"/>
        <v>B</v>
      </c>
      <c r="E426" s="99" t="str">
        <f t="shared" si="29"/>
        <v>B</v>
      </c>
      <c r="F426" s="99" t="str">
        <f t="shared" si="29"/>
        <v>B</v>
      </c>
      <c r="G426" s="99" t="str">
        <f t="shared" si="29"/>
        <v>B</v>
      </c>
      <c r="H426" s="99" t="str">
        <f t="shared" si="30"/>
        <v>B</v>
      </c>
      <c r="I426" s="99">
        <f t="shared" si="31"/>
        <v>1</v>
      </c>
      <c r="J426" s="109">
        <f>IF(H426="B",0,MATCH("B",H427:$H$3985,0))</f>
        <v>0</v>
      </c>
      <c r="K426" s="84"/>
      <c r="L426" s="97">
        <v>45966</v>
      </c>
      <c r="M426" s="99" t="s">
        <v>69</v>
      </c>
      <c r="O426" s="97">
        <v>45750</v>
      </c>
      <c r="P426" s="97" cm="1">
        <f t="array" ref="P426">INDEX($L$11:$L$2636,MATCH(B426+J426,$L$11:$L$2636,0)+30)</f>
        <v>45804</v>
      </c>
      <c r="Q426" s="124" cm="1">
        <f t="array" ref="Q426">INDEX($L$11:$L$2636,MATCH(B426+J426,$L$11:$L$2636,0)+12)-1</f>
        <v>45770</v>
      </c>
    </row>
    <row r="427" spans="2:17" ht="15" customHeight="1" x14ac:dyDescent="0.25">
      <c r="B427" s="97">
        <v>45751</v>
      </c>
      <c r="C427" s="98" t="str">
        <f t="shared" si="28"/>
        <v>Friday</v>
      </c>
      <c r="D427" s="99" t="str">
        <f t="shared" si="29"/>
        <v>B</v>
      </c>
      <c r="E427" s="99" t="str">
        <f t="shared" si="29"/>
        <v>B</v>
      </c>
      <c r="F427" s="99" t="str">
        <f t="shared" si="29"/>
        <v>B</v>
      </c>
      <c r="G427" s="99" t="str">
        <f t="shared" si="29"/>
        <v>B</v>
      </c>
      <c r="H427" s="99" t="str">
        <f t="shared" si="30"/>
        <v>B</v>
      </c>
      <c r="I427" s="99">
        <f t="shared" si="31"/>
        <v>1</v>
      </c>
      <c r="J427" s="109">
        <f>IF(H427="B",0,MATCH("B",H428:$H$3985,0))</f>
        <v>0</v>
      </c>
      <c r="K427" s="84"/>
      <c r="L427" s="97">
        <v>45967</v>
      </c>
      <c r="M427" s="99" t="s">
        <v>69</v>
      </c>
      <c r="O427" s="97">
        <v>45751</v>
      </c>
      <c r="P427" s="97" cm="1">
        <f t="array" ref="P427">INDEX($L$11:$L$2636,MATCH(B427+J427,$L$11:$L$2636,0)+30)</f>
        <v>45805</v>
      </c>
      <c r="Q427" s="124" cm="1">
        <f t="array" ref="Q427">INDEX($L$11:$L$2636,MATCH(B427+J427,$L$11:$L$2636,0)+12)-1</f>
        <v>45771</v>
      </c>
    </row>
    <row r="428" spans="2:17" ht="15" customHeight="1" x14ac:dyDescent="0.25">
      <c r="B428" s="97">
        <v>45752</v>
      </c>
      <c r="C428" s="98" t="str">
        <f t="shared" si="28"/>
        <v>Saturday</v>
      </c>
      <c r="D428" s="99" t="str">
        <f t="shared" si="29"/>
        <v>W</v>
      </c>
      <c r="E428" s="99" t="str">
        <f t="shared" si="29"/>
        <v>W</v>
      </c>
      <c r="F428" s="99" t="str">
        <f t="shared" si="29"/>
        <v>W</v>
      </c>
      <c r="G428" s="99" t="str">
        <f t="shared" si="29"/>
        <v>W</v>
      </c>
      <c r="H428" s="99" t="str">
        <f t="shared" si="30"/>
        <v>W</v>
      </c>
      <c r="I428" s="99">
        <f t="shared" si="31"/>
        <v>0</v>
      </c>
      <c r="J428" s="109">
        <f>IF(H428="B",0,MATCH("B",H429:$H$3985,0))</f>
        <v>2</v>
      </c>
      <c r="K428" s="84"/>
      <c r="L428" s="97">
        <v>45968</v>
      </c>
      <c r="M428" s="99" t="s">
        <v>69</v>
      </c>
      <c r="O428" s="97">
        <v>45752</v>
      </c>
      <c r="P428" s="97" cm="1">
        <f t="array" ref="P428">INDEX($L$11:$L$2636,MATCH(B428+J428,$L$11:$L$2636,0)+30)</f>
        <v>45806</v>
      </c>
      <c r="Q428" s="124" cm="1">
        <f t="array" ref="Q428">INDEX($L$11:$L$2636,MATCH(B428+J428,$L$11:$L$2636,0)+12)-1</f>
        <v>45774</v>
      </c>
    </row>
    <row r="429" spans="2:17" ht="15" customHeight="1" x14ac:dyDescent="0.25">
      <c r="B429" s="97">
        <v>45753</v>
      </c>
      <c r="C429" s="98" t="str">
        <f t="shared" si="28"/>
        <v>Sunday</v>
      </c>
      <c r="D429" s="99" t="str">
        <f t="shared" si="29"/>
        <v>W</v>
      </c>
      <c r="E429" s="99" t="str">
        <f t="shared" si="29"/>
        <v>W</v>
      </c>
      <c r="F429" s="99" t="str">
        <f t="shared" si="29"/>
        <v>W</v>
      </c>
      <c r="G429" s="99" t="str">
        <f t="shared" si="29"/>
        <v>W</v>
      </c>
      <c r="H429" s="99" t="str">
        <f t="shared" si="30"/>
        <v>W</v>
      </c>
      <c r="I429" s="99">
        <f t="shared" si="31"/>
        <v>0</v>
      </c>
      <c r="J429" s="109">
        <f>IF(H429="B",0,MATCH("B",H430:$H$3985,0))</f>
        <v>1</v>
      </c>
      <c r="K429" s="84"/>
      <c r="L429" s="97">
        <v>45971</v>
      </c>
      <c r="M429" s="99" t="s">
        <v>69</v>
      </c>
      <c r="O429" s="97">
        <v>45753</v>
      </c>
      <c r="P429" s="97" cm="1">
        <f t="array" ref="P429">INDEX($L$11:$L$2636,MATCH(B429+J429,$L$11:$L$2636,0)+30)</f>
        <v>45806</v>
      </c>
      <c r="Q429" s="124" cm="1">
        <f t="array" ref="Q429">INDEX($L$11:$L$2636,MATCH(B429+J429,$L$11:$L$2636,0)+12)-1</f>
        <v>45774</v>
      </c>
    </row>
    <row r="430" spans="2:17" ht="15" customHeight="1" x14ac:dyDescent="0.25">
      <c r="B430" s="97">
        <v>45754</v>
      </c>
      <c r="C430" s="98" t="str">
        <f t="shared" si="28"/>
        <v>Monday</v>
      </c>
      <c r="D430" s="99" t="str">
        <f t="shared" si="29"/>
        <v>B</v>
      </c>
      <c r="E430" s="99" t="str">
        <f t="shared" si="29"/>
        <v>B</v>
      </c>
      <c r="F430" s="99" t="str">
        <f t="shared" si="29"/>
        <v>B</v>
      </c>
      <c r="G430" s="99" t="str">
        <f t="shared" si="29"/>
        <v>B</v>
      </c>
      <c r="H430" s="99" t="str">
        <f t="shared" si="30"/>
        <v>B</v>
      </c>
      <c r="I430" s="99">
        <f t="shared" si="31"/>
        <v>1</v>
      </c>
      <c r="J430" s="109">
        <f>IF(H430="B",0,MATCH("B",H431:$H$3985,0))</f>
        <v>0</v>
      </c>
      <c r="K430" s="84"/>
      <c r="L430" s="97">
        <v>45972</v>
      </c>
      <c r="M430" s="99" t="s">
        <v>69</v>
      </c>
      <c r="O430" s="97">
        <v>45754</v>
      </c>
      <c r="P430" s="97" cm="1">
        <f t="array" ref="P430">INDEX($L$11:$L$2636,MATCH(B430+J430,$L$11:$L$2636,0)+30)</f>
        <v>45806</v>
      </c>
      <c r="Q430" s="124" cm="1">
        <f t="array" ref="Q430">INDEX($L$11:$L$2636,MATCH(B430+J430,$L$11:$L$2636,0)+12)-1</f>
        <v>45774</v>
      </c>
    </row>
    <row r="431" spans="2:17" ht="15" customHeight="1" x14ac:dyDescent="0.25">
      <c r="B431" s="97">
        <v>45755</v>
      </c>
      <c r="C431" s="98" t="str">
        <f t="shared" si="28"/>
        <v>Tuesday</v>
      </c>
      <c r="D431" s="99" t="str">
        <f t="shared" si="29"/>
        <v>B</v>
      </c>
      <c r="E431" s="99" t="str">
        <f t="shared" si="29"/>
        <v>B</v>
      </c>
      <c r="F431" s="99" t="str">
        <f t="shared" si="29"/>
        <v>B</v>
      </c>
      <c r="G431" s="99" t="str">
        <f t="shared" si="29"/>
        <v>B</v>
      </c>
      <c r="H431" s="99" t="str">
        <f t="shared" si="30"/>
        <v>B</v>
      </c>
      <c r="I431" s="99">
        <f t="shared" si="31"/>
        <v>1</v>
      </c>
      <c r="J431" s="109">
        <f>IF(H431="B",0,MATCH("B",H432:$H$3985,0))</f>
        <v>0</v>
      </c>
      <c r="K431" s="84"/>
      <c r="L431" s="97">
        <v>45973</v>
      </c>
      <c r="M431" s="99" t="s">
        <v>69</v>
      </c>
      <c r="O431" s="97">
        <v>45755</v>
      </c>
      <c r="P431" s="97" cm="1">
        <f t="array" ref="P431">INDEX($L$11:$L$2636,MATCH(B431+J431,$L$11:$L$2636,0)+30)</f>
        <v>45807</v>
      </c>
      <c r="Q431" s="124" cm="1">
        <f t="array" ref="Q431">INDEX($L$11:$L$2636,MATCH(B431+J431,$L$11:$L$2636,0)+12)-1</f>
        <v>45775</v>
      </c>
    </row>
    <row r="432" spans="2:17" ht="15" customHeight="1" x14ac:dyDescent="0.25">
      <c r="B432" s="97">
        <v>45756</v>
      </c>
      <c r="C432" s="98" t="str">
        <f t="shared" si="28"/>
        <v>Wednesday</v>
      </c>
      <c r="D432" s="99" t="str">
        <f t="shared" si="29"/>
        <v>B</v>
      </c>
      <c r="E432" s="99" t="str">
        <f t="shared" si="29"/>
        <v>B</v>
      </c>
      <c r="F432" s="99" t="str">
        <f t="shared" si="29"/>
        <v>B</v>
      </c>
      <c r="G432" s="99" t="str">
        <f t="shared" si="29"/>
        <v>B</v>
      </c>
      <c r="H432" s="99" t="str">
        <f t="shared" si="30"/>
        <v>B</v>
      </c>
      <c r="I432" s="99">
        <f t="shared" si="31"/>
        <v>1</v>
      </c>
      <c r="J432" s="109">
        <f>IF(H432="B",0,MATCH("B",H433:$H$3985,0))</f>
        <v>0</v>
      </c>
      <c r="K432" s="84"/>
      <c r="L432" s="97">
        <v>45974</v>
      </c>
      <c r="M432" s="99" t="s">
        <v>69</v>
      </c>
      <c r="O432" s="97">
        <v>45756</v>
      </c>
      <c r="P432" s="97" cm="1">
        <f t="array" ref="P432">INDEX($L$11:$L$2636,MATCH(B432+J432,$L$11:$L$2636,0)+30)</f>
        <v>45810</v>
      </c>
      <c r="Q432" s="124" cm="1">
        <f t="array" ref="Q432">INDEX($L$11:$L$2636,MATCH(B432+J432,$L$11:$L$2636,0)+12)-1</f>
        <v>45776</v>
      </c>
    </row>
    <row r="433" spans="2:17" ht="15" customHeight="1" x14ac:dyDescent="0.25">
      <c r="B433" s="97">
        <v>45757</v>
      </c>
      <c r="C433" s="98" t="str">
        <f t="shared" si="28"/>
        <v>Thursday</v>
      </c>
      <c r="D433" s="99" t="str">
        <f t="shared" si="29"/>
        <v>B</v>
      </c>
      <c r="E433" s="99" t="str">
        <f t="shared" si="29"/>
        <v>B</v>
      </c>
      <c r="F433" s="99" t="str">
        <f t="shared" si="29"/>
        <v>B</v>
      </c>
      <c r="G433" s="99" t="str">
        <f t="shared" si="29"/>
        <v>B</v>
      </c>
      <c r="H433" s="99" t="str">
        <f t="shared" si="30"/>
        <v>B</v>
      </c>
      <c r="I433" s="99">
        <f t="shared" si="31"/>
        <v>1</v>
      </c>
      <c r="J433" s="109">
        <f>IF(H433="B",0,MATCH("B",H434:$H$3985,0))</f>
        <v>0</v>
      </c>
      <c r="K433" s="84"/>
      <c r="L433" s="97">
        <v>45975</v>
      </c>
      <c r="M433" s="99" t="s">
        <v>69</v>
      </c>
      <c r="O433" s="97">
        <v>45757</v>
      </c>
      <c r="P433" s="97" cm="1">
        <f t="array" ref="P433">INDEX($L$11:$L$2636,MATCH(B433+J433,$L$11:$L$2636,0)+30)</f>
        <v>45811</v>
      </c>
      <c r="Q433" s="124" cm="1">
        <f t="array" ref="Q433">INDEX($L$11:$L$2636,MATCH(B433+J433,$L$11:$L$2636,0)+12)-1</f>
        <v>45782</v>
      </c>
    </row>
    <row r="434" spans="2:17" ht="15" customHeight="1" x14ac:dyDescent="0.25">
      <c r="B434" s="97">
        <v>45758</v>
      </c>
      <c r="C434" s="98" t="str">
        <f t="shared" si="28"/>
        <v>Friday</v>
      </c>
      <c r="D434" s="99" t="str">
        <f t="shared" si="29"/>
        <v>B</v>
      </c>
      <c r="E434" s="99" t="str">
        <f t="shared" si="29"/>
        <v>B</v>
      </c>
      <c r="F434" s="99" t="str">
        <f t="shared" si="29"/>
        <v>B</v>
      </c>
      <c r="G434" s="99" t="str">
        <f t="shared" si="29"/>
        <v>B</v>
      </c>
      <c r="H434" s="99" t="str">
        <f t="shared" si="30"/>
        <v>B</v>
      </c>
      <c r="I434" s="99">
        <f t="shared" si="31"/>
        <v>1</v>
      </c>
      <c r="J434" s="109">
        <f>IF(H434="B",0,MATCH("B",H435:$H$3985,0))</f>
        <v>0</v>
      </c>
      <c r="K434" s="84"/>
      <c r="L434" s="97">
        <v>45978</v>
      </c>
      <c r="M434" s="99" t="s">
        <v>69</v>
      </c>
      <c r="O434" s="97">
        <v>45758</v>
      </c>
      <c r="P434" s="97" cm="1">
        <f t="array" ref="P434">INDEX($L$11:$L$2636,MATCH(B434+J434,$L$11:$L$2636,0)+30)</f>
        <v>45812</v>
      </c>
      <c r="Q434" s="124" cm="1">
        <f t="array" ref="Q434">INDEX($L$11:$L$2636,MATCH(B434+J434,$L$11:$L$2636,0)+12)-1</f>
        <v>45783</v>
      </c>
    </row>
    <row r="435" spans="2:17" ht="15" customHeight="1" x14ac:dyDescent="0.25">
      <c r="B435" s="97">
        <v>45759</v>
      </c>
      <c r="C435" s="98" t="str">
        <f t="shared" si="28"/>
        <v>Saturday</v>
      </c>
      <c r="D435" s="99" t="str">
        <f t="shared" si="29"/>
        <v>W</v>
      </c>
      <c r="E435" s="99" t="str">
        <f t="shared" si="29"/>
        <v>W</v>
      </c>
      <c r="F435" s="99" t="str">
        <f t="shared" si="29"/>
        <v>W</v>
      </c>
      <c r="G435" s="99" t="str">
        <f t="shared" si="29"/>
        <v>W</v>
      </c>
      <c r="H435" s="99" t="str">
        <f t="shared" si="30"/>
        <v>W</v>
      </c>
      <c r="I435" s="99">
        <f t="shared" si="31"/>
        <v>0</v>
      </c>
      <c r="J435" s="109">
        <f>IF(H435="B",0,MATCH("B",H436:$H$3985,0))</f>
        <v>2</v>
      </c>
      <c r="K435" s="84"/>
      <c r="L435" s="97">
        <v>45979</v>
      </c>
      <c r="M435" s="99" t="s">
        <v>69</v>
      </c>
      <c r="O435" s="97">
        <v>45759</v>
      </c>
      <c r="P435" s="97" cm="1">
        <f t="array" ref="P435">INDEX($L$11:$L$2636,MATCH(B435+J435,$L$11:$L$2636,0)+30)</f>
        <v>45813</v>
      </c>
      <c r="Q435" s="124" cm="1">
        <f t="array" ref="Q435">INDEX($L$11:$L$2636,MATCH(B435+J435,$L$11:$L$2636,0)+12)-1</f>
        <v>45784</v>
      </c>
    </row>
    <row r="436" spans="2:17" ht="15" customHeight="1" x14ac:dyDescent="0.25">
      <c r="B436" s="97">
        <v>45760</v>
      </c>
      <c r="C436" s="98" t="str">
        <f t="shared" si="28"/>
        <v>Sunday</v>
      </c>
      <c r="D436" s="99" t="str">
        <f t="shared" si="29"/>
        <v>W</v>
      </c>
      <c r="E436" s="99" t="str">
        <f t="shared" si="29"/>
        <v>W</v>
      </c>
      <c r="F436" s="99" t="str">
        <f t="shared" si="29"/>
        <v>W</v>
      </c>
      <c r="G436" s="99" t="str">
        <f t="shared" si="29"/>
        <v>W</v>
      </c>
      <c r="H436" s="99" t="str">
        <f t="shared" si="30"/>
        <v>W</v>
      </c>
      <c r="I436" s="99">
        <f t="shared" si="31"/>
        <v>0</v>
      </c>
      <c r="J436" s="109">
        <f>IF(H436="B",0,MATCH("B",H437:$H$3985,0))</f>
        <v>1</v>
      </c>
      <c r="K436" s="84"/>
      <c r="L436" s="97">
        <v>45980</v>
      </c>
      <c r="M436" s="99" t="s">
        <v>69</v>
      </c>
      <c r="O436" s="97">
        <v>45760</v>
      </c>
      <c r="P436" s="97" cm="1">
        <f t="array" ref="P436">INDEX($L$11:$L$2636,MATCH(B436+J436,$L$11:$L$2636,0)+30)</f>
        <v>45813</v>
      </c>
      <c r="Q436" s="124" cm="1">
        <f t="array" ref="Q436">INDEX($L$11:$L$2636,MATCH(B436+J436,$L$11:$L$2636,0)+12)-1</f>
        <v>45784</v>
      </c>
    </row>
    <row r="437" spans="2:17" ht="15" customHeight="1" x14ac:dyDescent="0.25">
      <c r="B437" s="97">
        <v>45761</v>
      </c>
      <c r="C437" s="98" t="str">
        <f t="shared" si="28"/>
        <v>Monday</v>
      </c>
      <c r="D437" s="99" t="str">
        <f t="shared" si="29"/>
        <v>B</v>
      </c>
      <c r="E437" s="99" t="str">
        <f t="shared" si="29"/>
        <v>B</v>
      </c>
      <c r="F437" s="99" t="str">
        <f t="shared" si="29"/>
        <v>B</v>
      </c>
      <c r="G437" s="99" t="str">
        <f t="shared" si="29"/>
        <v>B</v>
      </c>
      <c r="H437" s="99" t="str">
        <f t="shared" si="30"/>
        <v>B</v>
      </c>
      <c r="I437" s="99">
        <f t="shared" si="31"/>
        <v>1</v>
      </c>
      <c r="J437" s="109">
        <f>IF(H437="B",0,MATCH("B",H438:$H$3985,0))</f>
        <v>0</v>
      </c>
      <c r="K437" s="84"/>
      <c r="L437" s="97">
        <v>45981</v>
      </c>
      <c r="M437" s="99" t="s">
        <v>69</v>
      </c>
      <c r="O437" s="97">
        <v>45761</v>
      </c>
      <c r="P437" s="97" cm="1">
        <f t="array" ref="P437">INDEX($L$11:$L$2636,MATCH(B437+J437,$L$11:$L$2636,0)+30)</f>
        <v>45813</v>
      </c>
      <c r="Q437" s="124" cm="1">
        <f t="array" ref="Q437">INDEX($L$11:$L$2636,MATCH(B437+J437,$L$11:$L$2636,0)+12)-1</f>
        <v>45784</v>
      </c>
    </row>
    <row r="438" spans="2:17" ht="15" customHeight="1" x14ac:dyDescent="0.25">
      <c r="B438" s="97">
        <v>45762</v>
      </c>
      <c r="C438" s="98" t="str">
        <f t="shared" si="28"/>
        <v>Tuesday</v>
      </c>
      <c r="D438" s="99" t="str">
        <f t="shared" si="29"/>
        <v>B</v>
      </c>
      <c r="E438" s="99" t="str">
        <f t="shared" si="29"/>
        <v>B</v>
      </c>
      <c r="F438" s="99" t="str">
        <f t="shared" si="29"/>
        <v>B</v>
      </c>
      <c r="G438" s="99" t="str">
        <f t="shared" si="29"/>
        <v>B</v>
      </c>
      <c r="H438" s="99" t="str">
        <f t="shared" si="30"/>
        <v>B</v>
      </c>
      <c r="I438" s="99">
        <f t="shared" si="31"/>
        <v>1</v>
      </c>
      <c r="J438" s="109">
        <f>IF(H438="B",0,MATCH("B",H439:$H$3985,0))</f>
        <v>0</v>
      </c>
      <c r="K438" s="84"/>
      <c r="L438" s="97">
        <v>45982</v>
      </c>
      <c r="M438" s="99" t="s">
        <v>69</v>
      </c>
      <c r="O438" s="97">
        <v>45762</v>
      </c>
      <c r="P438" s="97" cm="1">
        <f t="array" ref="P438">INDEX($L$11:$L$2636,MATCH(B438+J438,$L$11:$L$2636,0)+30)</f>
        <v>45814</v>
      </c>
      <c r="Q438" s="124" cm="1">
        <f t="array" ref="Q438">INDEX($L$11:$L$2636,MATCH(B438+J438,$L$11:$L$2636,0)+12)-1</f>
        <v>45785</v>
      </c>
    </row>
    <row r="439" spans="2:17" ht="15" customHeight="1" x14ac:dyDescent="0.25">
      <c r="B439" s="97">
        <v>45763</v>
      </c>
      <c r="C439" s="98" t="str">
        <f t="shared" si="28"/>
        <v>Wednesday</v>
      </c>
      <c r="D439" s="99" t="str">
        <f t="shared" si="29"/>
        <v>B</v>
      </c>
      <c r="E439" s="99" t="str">
        <f t="shared" si="29"/>
        <v>B</v>
      </c>
      <c r="F439" s="99" t="str">
        <f t="shared" si="29"/>
        <v>B</v>
      </c>
      <c r="G439" s="99" t="str">
        <f t="shared" si="29"/>
        <v>B</v>
      </c>
      <c r="H439" s="99" t="str">
        <f t="shared" si="30"/>
        <v>B</v>
      </c>
      <c r="I439" s="99">
        <f t="shared" si="31"/>
        <v>1</v>
      </c>
      <c r="J439" s="109">
        <f>IF(H439="B",0,MATCH("B",H440:$H$3985,0))</f>
        <v>0</v>
      </c>
      <c r="K439" s="84"/>
      <c r="L439" s="97">
        <v>45985</v>
      </c>
      <c r="M439" s="99" t="s">
        <v>69</v>
      </c>
      <c r="O439" s="97">
        <v>45763</v>
      </c>
      <c r="P439" s="97" cm="1">
        <f t="array" ref="P439">INDEX($L$11:$L$2636,MATCH(B439+J439,$L$11:$L$2636,0)+30)</f>
        <v>45818</v>
      </c>
      <c r="Q439" s="124" cm="1">
        <f t="array" ref="Q439">INDEX($L$11:$L$2636,MATCH(B439+J439,$L$11:$L$2636,0)+12)-1</f>
        <v>45788</v>
      </c>
    </row>
    <row r="440" spans="2:17" ht="15" customHeight="1" x14ac:dyDescent="0.25">
      <c r="B440" s="97">
        <v>45764</v>
      </c>
      <c r="C440" s="98" t="str">
        <f t="shared" si="28"/>
        <v>Thursday</v>
      </c>
      <c r="D440" s="99" t="str">
        <f t="shared" si="29"/>
        <v>B</v>
      </c>
      <c r="E440" s="99" t="str">
        <f t="shared" si="29"/>
        <v>B</v>
      </c>
      <c r="F440" s="99" t="s">
        <v>71</v>
      </c>
      <c r="G440" s="99" t="str">
        <f t="shared" si="29"/>
        <v>B</v>
      </c>
      <c r="H440" s="99" t="str">
        <f t="shared" si="30"/>
        <v>P</v>
      </c>
      <c r="I440" s="99">
        <f t="shared" si="31"/>
        <v>0</v>
      </c>
      <c r="J440" s="109">
        <f>IF(H440="B",0,MATCH("B",H441:$H$3985,0))</f>
        <v>5</v>
      </c>
      <c r="K440" s="84"/>
      <c r="L440" s="97">
        <v>45986</v>
      </c>
      <c r="M440" s="99" t="s">
        <v>69</v>
      </c>
      <c r="O440" s="97">
        <v>45764</v>
      </c>
      <c r="P440" s="97" cm="1">
        <f t="array" ref="P440">INDEX($L$11:$L$2636,MATCH(B440+J440,$L$11:$L$2636,0)+30)</f>
        <v>45819</v>
      </c>
      <c r="Q440" s="124" cm="1">
        <f t="array" ref="Q440">INDEX($L$11:$L$2636,MATCH(B440+J440,$L$11:$L$2636,0)+12)-1</f>
        <v>45789</v>
      </c>
    </row>
    <row r="441" spans="2:17" ht="15" customHeight="1" x14ac:dyDescent="0.25">
      <c r="B441" s="97">
        <v>45765</v>
      </c>
      <c r="C441" s="98" t="str">
        <f t="shared" si="28"/>
        <v>Friday</v>
      </c>
      <c r="D441" s="99" t="s">
        <v>71</v>
      </c>
      <c r="E441" s="99" t="s">
        <v>71</v>
      </c>
      <c r="F441" s="99" t="s">
        <v>71</v>
      </c>
      <c r="G441" s="99" t="str">
        <f t="shared" si="29"/>
        <v>B</v>
      </c>
      <c r="H441" s="99" t="str">
        <f t="shared" si="30"/>
        <v>P</v>
      </c>
      <c r="I441" s="99">
        <f t="shared" si="31"/>
        <v>0</v>
      </c>
      <c r="J441" s="109">
        <f>IF(H441="B",0,MATCH("B",H442:$H$3985,0))</f>
        <v>4</v>
      </c>
      <c r="K441" s="84"/>
      <c r="L441" s="97">
        <v>45987</v>
      </c>
      <c r="M441" s="99" t="s">
        <v>69</v>
      </c>
      <c r="O441" s="97">
        <v>45765</v>
      </c>
      <c r="P441" s="97" cm="1">
        <f t="array" ref="P441">INDEX($L$11:$L$2636,MATCH(B441+J441,$L$11:$L$2636,0)+30)</f>
        <v>45819</v>
      </c>
      <c r="Q441" s="124" cm="1">
        <f t="array" ref="Q441">INDEX($L$11:$L$2636,MATCH(B441+J441,$L$11:$L$2636,0)+12)-1</f>
        <v>45789</v>
      </c>
    </row>
    <row r="442" spans="2:17" ht="15" customHeight="1" x14ac:dyDescent="0.25">
      <c r="B442" s="97">
        <v>45766</v>
      </c>
      <c r="C442" s="98" t="str">
        <f t="shared" si="28"/>
        <v>Saturday</v>
      </c>
      <c r="D442" s="99" t="str">
        <f t="shared" si="29"/>
        <v>W</v>
      </c>
      <c r="E442" s="99" t="str">
        <f t="shared" si="29"/>
        <v>W</v>
      </c>
      <c r="F442" s="99" t="str">
        <f t="shared" si="29"/>
        <v>W</v>
      </c>
      <c r="G442" s="99" t="str">
        <f t="shared" si="29"/>
        <v>W</v>
      </c>
      <c r="H442" s="99" t="str">
        <f t="shared" si="30"/>
        <v>W</v>
      </c>
      <c r="I442" s="99">
        <f t="shared" si="31"/>
        <v>0</v>
      </c>
      <c r="J442" s="109">
        <f>IF(H442="B",0,MATCH("B",H443:$H$3985,0))</f>
        <v>3</v>
      </c>
      <c r="K442" s="84"/>
      <c r="L442" s="97">
        <v>45988</v>
      </c>
      <c r="M442" s="99" t="s">
        <v>69</v>
      </c>
      <c r="O442" s="97">
        <v>45766</v>
      </c>
      <c r="P442" s="97" cm="1">
        <f t="array" ref="P442">INDEX($L$11:$L$2636,MATCH(B442+J442,$L$11:$L$2636,0)+30)</f>
        <v>45819</v>
      </c>
      <c r="Q442" s="124" cm="1">
        <f t="array" ref="Q442">INDEX($L$11:$L$2636,MATCH(B442+J442,$L$11:$L$2636,0)+12)-1</f>
        <v>45789</v>
      </c>
    </row>
    <row r="443" spans="2:17" ht="15" customHeight="1" x14ac:dyDescent="0.25">
      <c r="B443" s="97">
        <v>45767</v>
      </c>
      <c r="C443" s="98" t="str">
        <f t="shared" si="28"/>
        <v>Sunday</v>
      </c>
      <c r="D443" s="99" t="str">
        <f t="shared" si="29"/>
        <v>W</v>
      </c>
      <c r="E443" s="99" t="str">
        <f t="shared" si="29"/>
        <v>W</v>
      </c>
      <c r="F443" s="99" t="str">
        <f t="shared" si="29"/>
        <v>W</v>
      </c>
      <c r="G443" s="99" t="str">
        <f t="shared" si="29"/>
        <v>W</v>
      </c>
      <c r="H443" s="99" t="str">
        <f t="shared" si="30"/>
        <v>W</v>
      </c>
      <c r="I443" s="99">
        <f t="shared" si="31"/>
        <v>0</v>
      </c>
      <c r="J443" s="109">
        <f>IF(H443="B",0,MATCH("B",H444:$H$3985,0))</f>
        <v>2</v>
      </c>
      <c r="K443" s="84"/>
      <c r="L443" s="97">
        <v>45989</v>
      </c>
      <c r="M443" s="99" t="s">
        <v>69</v>
      </c>
      <c r="O443" s="97">
        <v>45767</v>
      </c>
      <c r="P443" s="97" cm="1">
        <f t="array" ref="P443">INDEX($L$11:$L$2636,MATCH(B443+J443,$L$11:$L$2636,0)+30)</f>
        <v>45819</v>
      </c>
      <c r="Q443" s="124" cm="1">
        <f t="array" ref="Q443">INDEX($L$11:$L$2636,MATCH(B443+J443,$L$11:$L$2636,0)+12)-1</f>
        <v>45789</v>
      </c>
    </row>
    <row r="444" spans="2:17" ht="15" customHeight="1" x14ac:dyDescent="0.25">
      <c r="B444" s="97">
        <v>45768</v>
      </c>
      <c r="C444" s="98" t="str">
        <f t="shared" si="28"/>
        <v>Monday</v>
      </c>
      <c r="D444" s="99" t="s">
        <v>71</v>
      </c>
      <c r="E444" s="99" t="s">
        <v>71</v>
      </c>
      <c r="F444" s="99" t="str">
        <f t="shared" si="29"/>
        <v>B</v>
      </c>
      <c r="G444" s="99" t="str">
        <f t="shared" si="29"/>
        <v>B</v>
      </c>
      <c r="H444" s="99" t="str">
        <f t="shared" si="30"/>
        <v>P</v>
      </c>
      <c r="I444" s="99">
        <f t="shared" si="31"/>
        <v>0</v>
      </c>
      <c r="J444" s="109">
        <f>IF(H444="B",0,MATCH("B",H445:$H$3985,0))</f>
        <v>1</v>
      </c>
      <c r="K444" s="84"/>
      <c r="L444" s="97">
        <v>45992</v>
      </c>
      <c r="M444" s="99" t="s">
        <v>69</v>
      </c>
      <c r="O444" s="97">
        <v>45768</v>
      </c>
      <c r="P444" s="97" cm="1">
        <f t="array" ref="P444">INDEX($L$11:$L$2636,MATCH(B444+J444,$L$11:$L$2636,0)+30)</f>
        <v>45819</v>
      </c>
      <c r="Q444" s="124" cm="1">
        <f t="array" ref="Q444">INDEX($L$11:$L$2636,MATCH(B444+J444,$L$11:$L$2636,0)+12)-1</f>
        <v>45789</v>
      </c>
    </row>
    <row r="445" spans="2:17" ht="15" customHeight="1" x14ac:dyDescent="0.25">
      <c r="B445" s="97">
        <v>45769</v>
      </c>
      <c r="C445" s="98" t="str">
        <f t="shared" si="28"/>
        <v>Tuesday</v>
      </c>
      <c r="D445" s="99" t="str">
        <f t="shared" si="29"/>
        <v>B</v>
      </c>
      <c r="E445" s="99" t="str">
        <f t="shared" si="29"/>
        <v>B</v>
      </c>
      <c r="F445" s="99" t="str">
        <f t="shared" si="29"/>
        <v>B</v>
      </c>
      <c r="G445" s="99" t="str">
        <f t="shared" si="29"/>
        <v>B</v>
      </c>
      <c r="H445" s="99" t="str">
        <f t="shared" si="30"/>
        <v>B</v>
      </c>
      <c r="I445" s="99">
        <f t="shared" si="31"/>
        <v>1</v>
      </c>
      <c r="J445" s="109">
        <f>IF(H445="B",0,MATCH("B",H446:$H$3985,0))</f>
        <v>0</v>
      </c>
      <c r="K445" s="84"/>
      <c r="L445" s="97">
        <v>45993</v>
      </c>
      <c r="M445" s="99" t="s">
        <v>69</v>
      </c>
      <c r="O445" s="97">
        <v>45769</v>
      </c>
      <c r="P445" s="97" cm="1">
        <f t="array" ref="P445">INDEX($L$11:$L$2636,MATCH(B445+J445,$L$11:$L$2636,0)+30)</f>
        <v>45819</v>
      </c>
      <c r="Q445" s="124" cm="1">
        <f t="array" ref="Q445">INDEX($L$11:$L$2636,MATCH(B445+J445,$L$11:$L$2636,0)+12)-1</f>
        <v>45789</v>
      </c>
    </row>
    <row r="446" spans="2:17" ht="15" customHeight="1" x14ac:dyDescent="0.25">
      <c r="B446" s="97">
        <v>45770</v>
      </c>
      <c r="C446" s="98" t="str">
        <f t="shared" si="28"/>
        <v>Wednesday</v>
      </c>
      <c r="D446" s="99" t="str">
        <f t="shared" si="29"/>
        <v>B</v>
      </c>
      <c r="E446" s="99" t="str">
        <f t="shared" si="29"/>
        <v>B</v>
      </c>
      <c r="F446" s="99" t="str">
        <f t="shared" si="29"/>
        <v>B</v>
      </c>
      <c r="G446" s="99" t="str">
        <f t="shared" si="29"/>
        <v>B</v>
      </c>
      <c r="H446" s="99" t="str">
        <f t="shared" si="30"/>
        <v>B</v>
      </c>
      <c r="I446" s="99">
        <f t="shared" si="31"/>
        <v>1</v>
      </c>
      <c r="J446" s="109">
        <f>IF(H446="B",0,MATCH("B",H447:$H$3985,0))</f>
        <v>0</v>
      </c>
      <c r="K446" s="84"/>
      <c r="L446" s="97">
        <v>45994</v>
      </c>
      <c r="M446" s="99" t="s">
        <v>69</v>
      </c>
      <c r="O446" s="97">
        <v>45770</v>
      </c>
      <c r="P446" s="97" cm="1">
        <f t="array" ref="P446">INDEX($L$11:$L$2636,MATCH(B446+J446,$L$11:$L$2636,0)+30)</f>
        <v>45820</v>
      </c>
      <c r="Q446" s="124" cm="1">
        <f t="array" ref="Q446">INDEX($L$11:$L$2636,MATCH(B446+J446,$L$11:$L$2636,0)+12)-1</f>
        <v>45790</v>
      </c>
    </row>
    <row r="447" spans="2:17" ht="15" customHeight="1" x14ac:dyDescent="0.25">
      <c r="B447" s="97">
        <v>45771</v>
      </c>
      <c r="C447" s="98" t="str">
        <f t="shared" si="28"/>
        <v>Thursday</v>
      </c>
      <c r="D447" s="99" t="str">
        <f t="shared" si="29"/>
        <v>B</v>
      </c>
      <c r="E447" s="99" t="str">
        <f t="shared" si="29"/>
        <v>B</v>
      </c>
      <c r="F447" s="99" t="str">
        <f t="shared" si="29"/>
        <v>B</v>
      </c>
      <c r="G447" s="99" t="str">
        <f t="shared" si="29"/>
        <v>B</v>
      </c>
      <c r="H447" s="99" t="str">
        <f t="shared" si="30"/>
        <v>B</v>
      </c>
      <c r="I447" s="99">
        <f t="shared" si="31"/>
        <v>1</v>
      </c>
      <c r="J447" s="109">
        <f>IF(H447="B",0,MATCH("B",H448:$H$3985,0))</f>
        <v>0</v>
      </c>
      <c r="K447" s="84"/>
      <c r="L447" s="97">
        <v>45995</v>
      </c>
      <c r="M447" s="99" t="s">
        <v>69</v>
      </c>
      <c r="O447" s="97">
        <v>45771</v>
      </c>
      <c r="P447" s="97" cm="1">
        <f t="array" ref="P447">INDEX($L$11:$L$2636,MATCH(B447+J447,$L$11:$L$2636,0)+30)</f>
        <v>45821</v>
      </c>
      <c r="Q447" s="124" cm="1">
        <f t="array" ref="Q447">INDEX($L$11:$L$2636,MATCH(B447+J447,$L$11:$L$2636,0)+12)-1</f>
        <v>45792</v>
      </c>
    </row>
    <row r="448" spans="2:17" ht="15" customHeight="1" x14ac:dyDescent="0.25">
      <c r="B448" s="97">
        <v>45772</v>
      </c>
      <c r="C448" s="98" t="str">
        <f t="shared" si="28"/>
        <v>Friday</v>
      </c>
      <c r="D448" s="99" t="str">
        <f t="shared" si="29"/>
        <v>B</v>
      </c>
      <c r="E448" s="99" t="str">
        <f t="shared" si="29"/>
        <v>B</v>
      </c>
      <c r="F448" s="99" t="str">
        <f t="shared" si="29"/>
        <v>B</v>
      </c>
      <c r="G448" s="99" t="str">
        <f t="shared" si="29"/>
        <v>B</v>
      </c>
      <c r="H448" s="99" t="str">
        <f t="shared" si="30"/>
        <v>B</v>
      </c>
      <c r="I448" s="99">
        <f t="shared" si="31"/>
        <v>1</v>
      </c>
      <c r="J448" s="109">
        <f>IF(H448="B",0,MATCH("B",H449:$H$3985,0))</f>
        <v>0</v>
      </c>
      <c r="K448" s="84"/>
      <c r="L448" s="97">
        <v>45996</v>
      </c>
      <c r="M448" s="99" t="s">
        <v>69</v>
      </c>
      <c r="O448" s="97">
        <v>45772</v>
      </c>
      <c r="P448" s="97" cm="1">
        <f t="array" ref="P448">INDEX($L$11:$L$2636,MATCH(B448+J448,$L$11:$L$2636,0)+30)</f>
        <v>45824</v>
      </c>
      <c r="Q448" s="124" cm="1">
        <f t="array" ref="Q448">INDEX($L$11:$L$2636,MATCH(B448+J448,$L$11:$L$2636,0)+12)-1</f>
        <v>45795</v>
      </c>
    </row>
    <row r="449" spans="2:17" ht="15" customHeight="1" x14ac:dyDescent="0.25">
      <c r="B449" s="97">
        <v>45773</v>
      </c>
      <c r="C449" s="98" t="str">
        <f t="shared" si="28"/>
        <v>Saturday</v>
      </c>
      <c r="D449" s="99" t="str">
        <f t="shared" si="29"/>
        <v>W</v>
      </c>
      <c r="E449" s="99" t="str">
        <f t="shared" si="29"/>
        <v>W</v>
      </c>
      <c r="F449" s="99" t="str">
        <f t="shared" si="29"/>
        <v>W</v>
      </c>
      <c r="G449" s="99" t="str">
        <f t="shared" si="29"/>
        <v>W</v>
      </c>
      <c r="H449" s="99" t="str">
        <f t="shared" si="30"/>
        <v>W</v>
      </c>
      <c r="I449" s="99">
        <f t="shared" si="31"/>
        <v>0</v>
      </c>
      <c r="J449" s="109">
        <f>IF(H449="B",0,MATCH("B",H450:$H$3985,0))</f>
        <v>2</v>
      </c>
      <c r="K449" s="84"/>
      <c r="L449" s="97">
        <v>46000</v>
      </c>
      <c r="M449" s="99" t="s">
        <v>69</v>
      </c>
      <c r="O449" s="97">
        <v>45773</v>
      </c>
      <c r="P449" s="97" cm="1">
        <f t="array" ref="P449">INDEX($L$11:$L$2636,MATCH(B449+J449,$L$11:$L$2636,0)+30)</f>
        <v>45825</v>
      </c>
      <c r="Q449" s="124" cm="1">
        <f t="array" ref="Q449">INDEX($L$11:$L$2636,MATCH(B449+J449,$L$11:$L$2636,0)+12)-1</f>
        <v>45796</v>
      </c>
    </row>
    <row r="450" spans="2:17" ht="15" customHeight="1" x14ac:dyDescent="0.25">
      <c r="B450" s="97">
        <v>45774</v>
      </c>
      <c r="C450" s="98" t="str">
        <f t="shared" si="28"/>
        <v>Sunday</v>
      </c>
      <c r="D450" s="99" t="str">
        <f t="shared" si="29"/>
        <v>W</v>
      </c>
      <c r="E450" s="99" t="str">
        <f t="shared" si="29"/>
        <v>W</v>
      </c>
      <c r="F450" s="99" t="str">
        <f t="shared" si="29"/>
        <v>W</v>
      </c>
      <c r="G450" s="99" t="str">
        <f t="shared" si="29"/>
        <v>W</v>
      </c>
      <c r="H450" s="99" t="str">
        <f t="shared" si="30"/>
        <v>W</v>
      </c>
      <c r="I450" s="99">
        <f t="shared" si="31"/>
        <v>0</v>
      </c>
      <c r="J450" s="109">
        <f>IF(H450="B",0,MATCH("B",H451:$H$3985,0))</f>
        <v>1</v>
      </c>
      <c r="K450" s="84"/>
      <c r="L450" s="97">
        <v>46001</v>
      </c>
      <c r="M450" s="99" t="s">
        <v>69</v>
      </c>
      <c r="O450" s="97">
        <v>45774</v>
      </c>
      <c r="P450" s="97" cm="1">
        <f t="array" ref="P450">INDEX($L$11:$L$2636,MATCH(B450+J450,$L$11:$L$2636,0)+30)</f>
        <v>45825</v>
      </c>
      <c r="Q450" s="124" cm="1">
        <f t="array" ref="Q450">INDEX($L$11:$L$2636,MATCH(B450+J450,$L$11:$L$2636,0)+12)-1</f>
        <v>45796</v>
      </c>
    </row>
    <row r="451" spans="2:17" ht="15" customHeight="1" x14ac:dyDescent="0.25">
      <c r="B451" s="97">
        <v>45775</v>
      </c>
      <c r="C451" s="98" t="str">
        <f t="shared" si="28"/>
        <v>Monday</v>
      </c>
      <c r="D451" s="99" t="str">
        <f t="shared" si="29"/>
        <v>B</v>
      </c>
      <c r="E451" s="99" t="str">
        <f t="shared" si="29"/>
        <v>B</v>
      </c>
      <c r="F451" s="99" t="str">
        <f t="shared" si="29"/>
        <v>B</v>
      </c>
      <c r="G451" s="99" t="str">
        <f t="shared" si="29"/>
        <v>B</v>
      </c>
      <c r="H451" s="99" t="str">
        <f t="shared" si="30"/>
        <v>B</v>
      </c>
      <c r="I451" s="99">
        <f t="shared" si="31"/>
        <v>1</v>
      </c>
      <c r="J451" s="109">
        <f>IF(H451="B",0,MATCH("B",H452:$H$3985,0))</f>
        <v>0</v>
      </c>
      <c r="K451" s="84"/>
      <c r="L451" s="97">
        <v>46002</v>
      </c>
      <c r="M451" s="99" t="s">
        <v>69</v>
      </c>
      <c r="O451" s="97">
        <v>45775</v>
      </c>
      <c r="P451" s="97" cm="1">
        <f t="array" ref="P451">INDEX($L$11:$L$2636,MATCH(B451+J451,$L$11:$L$2636,0)+30)</f>
        <v>45825</v>
      </c>
      <c r="Q451" s="124" cm="1">
        <f t="array" ref="Q451">INDEX($L$11:$L$2636,MATCH(B451+J451,$L$11:$L$2636,0)+12)-1</f>
        <v>45796</v>
      </c>
    </row>
    <row r="452" spans="2:17" ht="15" customHeight="1" x14ac:dyDescent="0.25">
      <c r="B452" s="97">
        <v>45776</v>
      </c>
      <c r="C452" s="98" t="str">
        <f t="shared" si="28"/>
        <v>Tuesday</v>
      </c>
      <c r="D452" s="99" t="str">
        <f t="shared" si="29"/>
        <v>B</v>
      </c>
      <c r="E452" s="99" t="str">
        <f t="shared" si="29"/>
        <v>B</v>
      </c>
      <c r="F452" s="99" t="str">
        <f t="shared" si="29"/>
        <v>B</v>
      </c>
      <c r="G452" s="99" t="str">
        <f t="shared" si="29"/>
        <v>B</v>
      </c>
      <c r="H452" s="99" t="str">
        <f t="shared" si="30"/>
        <v>B</v>
      </c>
      <c r="I452" s="99">
        <f t="shared" si="31"/>
        <v>1</v>
      </c>
      <c r="J452" s="109">
        <f>IF(H452="B",0,MATCH("B",H453:$H$3985,0))</f>
        <v>0</v>
      </c>
      <c r="K452" s="84"/>
      <c r="L452" s="97">
        <v>46003</v>
      </c>
      <c r="M452" s="99" t="s">
        <v>69</v>
      </c>
      <c r="O452" s="97">
        <v>45776</v>
      </c>
      <c r="P452" s="97" cm="1">
        <f t="array" ref="P452">INDEX($L$11:$L$2636,MATCH(B452+J452,$L$11:$L$2636,0)+30)</f>
        <v>45826</v>
      </c>
      <c r="Q452" s="124" cm="1">
        <f t="array" ref="Q452">INDEX($L$11:$L$2636,MATCH(B452+J452,$L$11:$L$2636,0)+12)-1</f>
        <v>45797</v>
      </c>
    </row>
    <row r="453" spans="2:17" ht="15" customHeight="1" x14ac:dyDescent="0.25">
      <c r="B453" s="97">
        <v>45777</v>
      </c>
      <c r="C453" s="98" t="str">
        <f t="shared" si="28"/>
        <v>Wednesday</v>
      </c>
      <c r="D453" s="99" t="str">
        <f t="shared" si="29"/>
        <v>B</v>
      </c>
      <c r="E453" s="99" t="str">
        <f t="shared" si="29"/>
        <v>B</v>
      </c>
      <c r="F453" s="99" t="str">
        <f t="shared" si="29"/>
        <v>B</v>
      </c>
      <c r="G453" s="99" t="str">
        <f t="shared" si="29"/>
        <v>B</v>
      </c>
      <c r="H453" s="99" t="str">
        <f t="shared" si="30"/>
        <v>B</v>
      </c>
      <c r="I453" s="99">
        <f t="shared" si="31"/>
        <v>1</v>
      </c>
      <c r="J453" s="109">
        <f>IF(H453="B",0,MATCH("B",H454:$H$3985,0))</f>
        <v>0</v>
      </c>
      <c r="K453" s="84"/>
      <c r="L453" s="97">
        <v>46006</v>
      </c>
      <c r="M453" s="99" t="s">
        <v>69</v>
      </c>
      <c r="O453" s="97">
        <v>45777</v>
      </c>
      <c r="P453" s="97" cm="1">
        <f t="array" ref="P453">INDEX($L$11:$L$2636,MATCH(B453+J453,$L$11:$L$2636,0)+30)</f>
        <v>45827</v>
      </c>
      <c r="Q453" s="124" cm="1">
        <f t="array" ref="Q453">INDEX($L$11:$L$2636,MATCH(B453+J453,$L$11:$L$2636,0)+12)-1</f>
        <v>45798</v>
      </c>
    </row>
    <row r="454" spans="2:17" ht="15" customHeight="1" x14ac:dyDescent="0.25">
      <c r="B454" s="97">
        <v>45778</v>
      </c>
      <c r="C454" s="98" t="str">
        <f t="shared" si="28"/>
        <v>Thursday</v>
      </c>
      <c r="D454" s="99" t="str">
        <f t="shared" si="29"/>
        <v>B</v>
      </c>
      <c r="E454" s="99" t="s">
        <v>71</v>
      </c>
      <c r="F454" s="99" t="s">
        <v>71</v>
      </c>
      <c r="G454" s="99" t="str">
        <f t="shared" si="29"/>
        <v>B</v>
      </c>
      <c r="H454" s="99" t="str">
        <f t="shared" si="30"/>
        <v>P</v>
      </c>
      <c r="I454" s="99">
        <f t="shared" si="31"/>
        <v>0</v>
      </c>
      <c r="J454" s="109">
        <f>IF(H454="B",0,MATCH("B",H455:$H$3985,0))</f>
        <v>5</v>
      </c>
      <c r="K454" s="84"/>
      <c r="L454" s="97">
        <v>46007</v>
      </c>
      <c r="M454" s="99" t="s">
        <v>69</v>
      </c>
      <c r="O454" s="97">
        <v>45778</v>
      </c>
      <c r="P454" s="97" cm="1">
        <f t="array" ref="P454">INDEX($L$11:$L$2636,MATCH(B454+J454,$L$11:$L$2636,0)+30)</f>
        <v>45828</v>
      </c>
      <c r="Q454" s="124" cm="1">
        <f t="array" ref="Q454">INDEX($L$11:$L$2636,MATCH(B454+J454,$L$11:$L$2636,0)+12)-1</f>
        <v>45799</v>
      </c>
    </row>
    <row r="455" spans="2:17" ht="15" customHeight="1" x14ac:dyDescent="0.25">
      <c r="B455" s="97">
        <v>45779</v>
      </c>
      <c r="C455" s="98" t="str">
        <f t="shared" si="28"/>
        <v>Friday</v>
      </c>
      <c r="D455" s="99" t="str">
        <f t="shared" si="29"/>
        <v>B</v>
      </c>
      <c r="E455" s="99" t="str">
        <f t="shared" si="29"/>
        <v>B</v>
      </c>
      <c r="F455" s="99" t="s">
        <v>71</v>
      </c>
      <c r="G455" s="99" t="str">
        <f t="shared" si="29"/>
        <v>B</v>
      </c>
      <c r="H455" s="99" t="str">
        <f t="shared" si="30"/>
        <v>P</v>
      </c>
      <c r="I455" s="99">
        <f t="shared" si="31"/>
        <v>0</v>
      </c>
      <c r="J455" s="109">
        <f>IF(H455="B",0,MATCH("B",H456:$H$3985,0))</f>
        <v>4</v>
      </c>
      <c r="K455" s="84"/>
      <c r="L455" s="97">
        <v>46008</v>
      </c>
      <c r="M455" s="99" t="s">
        <v>69</v>
      </c>
      <c r="O455" s="97">
        <v>45779</v>
      </c>
      <c r="P455" s="97" cm="1">
        <f t="array" ref="P455">INDEX($L$11:$L$2636,MATCH(B455+J455,$L$11:$L$2636,0)+30)</f>
        <v>45828</v>
      </c>
      <c r="Q455" s="124" cm="1">
        <f t="array" ref="Q455">INDEX($L$11:$L$2636,MATCH(B455+J455,$L$11:$L$2636,0)+12)-1</f>
        <v>45799</v>
      </c>
    </row>
    <row r="456" spans="2:17" ht="15" customHeight="1" x14ac:dyDescent="0.25">
      <c r="B456" s="97">
        <v>45780</v>
      </c>
      <c r="C456" s="98" t="str">
        <f t="shared" si="28"/>
        <v>Saturday</v>
      </c>
      <c r="D456" s="99" t="str">
        <f t="shared" si="29"/>
        <v>W</v>
      </c>
      <c r="E456" s="99" t="str">
        <f t="shared" si="29"/>
        <v>W</v>
      </c>
      <c r="F456" s="99" t="str">
        <f t="shared" si="29"/>
        <v>W</v>
      </c>
      <c r="G456" s="99" t="str">
        <f t="shared" si="29"/>
        <v>W</v>
      </c>
      <c r="H456" s="99" t="str">
        <f t="shared" si="30"/>
        <v>W</v>
      </c>
      <c r="I456" s="99">
        <f t="shared" si="31"/>
        <v>0</v>
      </c>
      <c r="J456" s="109">
        <f>IF(H456="B",0,MATCH("B",H457:$H$3985,0))</f>
        <v>3</v>
      </c>
      <c r="K456" s="84"/>
      <c r="L456" s="97">
        <v>46009</v>
      </c>
      <c r="M456" s="99" t="s">
        <v>69</v>
      </c>
      <c r="O456" s="97">
        <v>45780</v>
      </c>
      <c r="P456" s="97" cm="1">
        <f t="array" ref="P456">INDEX($L$11:$L$2636,MATCH(B456+J456,$L$11:$L$2636,0)+30)</f>
        <v>45828</v>
      </c>
      <c r="Q456" s="124" cm="1">
        <f t="array" ref="Q456">INDEX($L$11:$L$2636,MATCH(B456+J456,$L$11:$L$2636,0)+12)-1</f>
        <v>45799</v>
      </c>
    </row>
    <row r="457" spans="2:17" ht="15" customHeight="1" x14ac:dyDescent="0.25">
      <c r="B457" s="97">
        <v>45781</v>
      </c>
      <c r="C457" s="98" t="str">
        <f t="shared" si="28"/>
        <v>Sunday</v>
      </c>
      <c r="D457" s="99" t="str">
        <f t="shared" si="29"/>
        <v>W</v>
      </c>
      <c r="E457" s="99" t="str">
        <f t="shared" si="29"/>
        <v>W</v>
      </c>
      <c r="F457" s="99" t="str">
        <f t="shared" si="29"/>
        <v>W</v>
      </c>
      <c r="G457" s="99" t="str">
        <f t="shared" si="29"/>
        <v>W</v>
      </c>
      <c r="H457" s="99" t="str">
        <f t="shared" si="30"/>
        <v>W</v>
      </c>
      <c r="I457" s="99">
        <f t="shared" si="31"/>
        <v>0</v>
      </c>
      <c r="J457" s="109">
        <f>IF(H457="B",0,MATCH("B",H458:$H$3985,0))</f>
        <v>2</v>
      </c>
      <c r="K457" s="84"/>
      <c r="L457" s="97">
        <v>46010</v>
      </c>
      <c r="M457" s="99" t="s">
        <v>69</v>
      </c>
      <c r="O457" s="97">
        <v>45781</v>
      </c>
      <c r="P457" s="97" cm="1">
        <f t="array" ref="P457">INDEX($L$11:$L$2636,MATCH(B457+J457,$L$11:$L$2636,0)+30)</f>
        <v>45828</v>
      </c>
      <c r="Q457" s="124" cm="1">
        <f t="array" ref="Q457">INDEX($L$11:$L$2636,MATCH(B457+J457,$L$11:$L$2636,0)+12)-1</f>
        <v>45799</v>
      </c>
    </row>
    <row r="458" spans="2:17" ht="15" customHeight="1" x14ac:dyDescent="0.25">
      <c r="B458" s="97">
        <v>45782</v>
      </c>
      <c r="C458" s="98" t="str">
        <f t="shared" si="28"/>
        <v>Monday</v>
      </c>
      <c r="D458" s="99" t="s">
        <v>71</v>
      </c>
      <c r="E458" s="99" t="str">
        <f t="shared" si="29"/>
        <v>B</v>
      </c>
      <c r="F458" s="99" t="str">
        <f t="shared" si="29"/>
        <v>B</v>
      </c>
      <c r="G458" s="99" t="str">
        <f t="shared" si="29"/>
        <v>B</v>
      </c>
      <c r="H458" s="99" t="str">
        <f t="shared" si="30"/>
        <v>P</v>
      </c>
      <c r="I458" s="99">
        <f t="shared" si="31"/>
        <v>0</v>
      </c>
      <c r="J458" s="109">
        <f>IF(H458="B",0,MATCH("B",H459:$H$3985,0))</f>
        <v>1</v>
      </c>
      <c r="K458" s="84"/>
      <c r="L458" s="97">
        <v>46013</v>
      </c>
      <c r="M458" s="99" t="s">
        <v>69</v>
      </c>
      <c r="O458" s="97">
        <v>45782</v>
      </c>
      <c r="P458" s="97" cm="1">
        <f t="array" ref="P458">INDEX($L$11:$L$2636,MATCH(B458+J458,$L$11:$L$2636,0)+30)</f>
        <v>45828</v>
      </c>
      <c r="Q458" s="124" cm="1">
        <f t="array" ref="Q458">INDEX($L$11:$L$2636,MATCH(B458+J458,$L$11:$L$2636,0)+12)-1</f>
        <v>45799</v>
      </c>
    </row>
    <row r="459" spans="2:17" ht="15" customHeight="1" x14ac:dyDescent="0.25">
      <c r="B459" s="97">
        <v>45783</v>
      </c>
      <c r="C459" s="98" t="str">
        <f t="shared" si="28"/>
        <v>Tuesday</v>
      </c>
      <c r="D459" s="99" t="str">
        <f t="shared" si="29"/>
        <v>B</v>
      </c>
      <c r="E459" s="99" t="str">
        <f t="shared" si="29"/>
        <v>B</v>
      </c>
      <c r="F459" s="99" t="str">
        <f t="shared" si="29"/>
        <v>B</v>
      </c>
      <c r="G459" s="99" t="str">
        <f t="shared" si="29"/>
        <v>B</v>
      </c>
      <c r="H459" s="99" t="str">
        <f t="shared" si="30"/>
        <v>B</v>
      </c>
      <c r="I459" s="99">
        <f t="shared" si="31"/>
        <v>1</v>
      </c>
      <c r="J459" s="109">
        <f>IF(H459="B",0,MATCH("B",H460:$H$3985,0))</f>
        <v>0</v>
      </c>
      <c r="K459" s="84"/>
      <c r="L459" s="97">
        <v>46014</v>
      </c>
      <c r="M459" s="99" t="s">
        <v>69</v>
      </c>
      <c r="O459" s="97">
        <v>45783</v>
      </c>
      <c r="P459" s="97" cm="1">
        <f t="array" ref="P459">INDEX($L$11:$L$2636,MATCH(B459+J459,$L$11:$L$2636,0)+30)</f>
        <v>45828</v>
      </c>
      <c r="Q459" s="124" cm="1">
        <f t="array" ref="Q459">INDEX($L$11:$L$2636,MATCH(B459+J459,$L$11:$L$2636,0)+12)-1</f>
        <v>45799</v>
      </c>
    </row>
    <row r="460" spans="2:17" ht="15" customHeight="1" x14ac:dyDescent="0.25">
      <c r="B460" s="97">
        <v>45784</v>
      </c>
      <c r="C460" s="98" t="str">
        <f t="shared" ref="C460:C523" si="32">TEXT(WEEKDAY(B460),"dddd")</f>
        <v>Wednesday</v>
      </c>
      <c r="D460" s="99" t="str">
        <f t="shared" ref="D460:G523" si="33">IF(WEEKDAY($B460,2)&lt;6,"B","W")</f>
        <v>B</v>
      </c>
      <c r="E460" s="99" t="str">
        <f t="shared" si="33"/>
        <v>B</v>
      </c>
      <c r="F460" s="99" t="str">
        <f t="shared" si="33"/>
        <v>B</v>
      </c>
      <c r="G460" s="99" t="str">
        <f t="shared" si="33"/>
        <v>B</v>
      </c>
      <c r="H460" s="99" t="str">
        <f t="shared" ref="H460:H523" si="34">IF(OR(D460="P",E460="P",F460="P",G460="P"),"P",D460)</f>
        <v>B</v>
      </c>
      <c r="I460" s="99">
        <f t="shared" ref="I460:I523" si="35">IF(H460="B",1,0)</f>
        <v>1</v>
      </c>
      <c r="J460" s="109">
        <f>IF(H460="B",0,MATCH("B",H461:$H$3985,0))</f>
        <v>0</v>
      </c>
      <c r="K460" s="84"/>
      <c r="L460" s="97">
        <v>46015</v>
      </c>
      <c r="M460" s="99" t="s">
        <v>69</v>
      </c>
      <c r="O460" s="97">
        <v>45784</v>
      </c>
      <c r="P460" s="97" cm="1">
        <f t="array" ref="P460">INDEX($L$11:$L$2636,MATCH(B460+J460,$L$11:$L$2636,0)+30)</f>
        <v>45831</v>
      </c>
      <c r="Q460" s="124" cm="1">
        <f t="array" ref="Q460">INDEX($L$11:$L$2636,MATCH(B460+J460,$L$11:$L$2636,0)+12)-1</f>
        <v>45803</v>
      </c>
    </row>
    <row r="461" spans="2:17" ht="15" customHeight="1" x14ac:dyDescent="0.25">
      <c r="B461" s="97">
        <v>45785</v>
      </c>
      <c r="C461" s="98" t="str">
        <f t="shared" si="32"/>
        <v>Thursday</v>
      </c>
      <c r="D461" s="99" t="str">
        <f t="shared" si="33"/>
        <v>B</v>
      </c>
      <c r="E461" s="99" t="str">
        <f t="shared" si="33"/>
        <v>B</v>
      </c>
      <c r="F461" s="99" t="str">
        <f t="shared" si="33"/>
        <v>B</v>
      </c>
      <c r="G461" s="99" t="str">
        <f t="shared" si="33"/>
        <v>B</v>
      </c>
      <c r="H461" s="99" t="str">
        <f t="shared" si="34"/>
        <v>B</v>
      </c>
      <c r="I461" s="99">
        <f t="shared" si="35"/>
        <v>1</v>
      </c>
      <c r="J461" s="109">
        <f>IF(H461="B",0,MATCH("B",H462:$H$3985,0))</f>
        <v>0</v>
      </c>
      <c r="K461" s="84"/>
      <c r="L461" s="97">
        <v>46020</v>
      </c>
      <c r="M461" s="99" t="s">
        <v>69</v>
      </c>
      <c r="O461" s="97">
        <v>45785</v>
      </c>
      <c r="P461" s="97" cm="1">
        <f t="array" ref="P461">INDEX($L$11:$L$2636,MATCH(B461+J461,$L$11:$L$2636,0)+30)</f>
        <v>45833</v>
      </c>
      <c r="Q461" s="124" cm="1">
        <f t="array" ref="Q461">INDEX($L$11:$L$2636,MATCH(B461+J461,$L$11:$L$2636,0)+12)-1</f>
        <v>45804</v>
      </c>
    </row>
    <row r="462" spans="2:17" ht="15" customHeight="1" x14ac:dyDescent="0.25">
      <c r="B462" s="97">
        <v>45786</v>
      </c>
      <c r="C462" s="98" t="str">
        <f t="shared" si="32"/>
        <v>Friday</v>
      </c>
      <c r="D462" s="99" t="str">
        <f t="shared" si="33"/>
        <v>B</v>
      </c>
      <c r="E462" s="99" t="str">
        <f t="shared" si="33"/>
        <v>B</v>
      </c>
      <c r="F462" s="99" t="str">
        <f t="shared" si="33"/>
        <v>B</v>
      </c>
      <c r="G462" s="99" t="str">
        <f t="shared" si="33"/>
        <v>B</v>
      </c>
      <c r="H462" s="99" t="str">
        <f t="shared" si="34"/>
        <v>B</v>
      </c>
      <c r="I462" s="99">
        <f t="shared" si="35"/>
        <v>1</v>
      </c>
      <c r="J462" s="109">
        <f>IF(H462="B",0,MATCH("B",H463:$H$3985,0))</f>
        <v>0</v>
      </c>
      <c r="K462" s="84"/>
      <c r="L462" s="97">
        <v>46021</v>
      </c>
      <c r="M462" s="99" t="s">
        <v>69</v>
      </c>
      <c r="O462" s="97">
        <v>45786</v>
      </c>
      <c r="P462" s="97" cm="1">
        <f t="array" ref="P462">INDEX($L$11:$L$2636,MATCH(B462+J462,$L$11:$L$2636,0)+30)</f>
        <v>45834</v>
      </c>
      <c r="Q462" s="124" cm="1">
        <f t="array" ref="Q462">INDEX($L$11:$L$2636,MATCH(B462+J462,$L$11:$L$2636,0)+12)-1</f>
        <v>45805</v>
      </c>
    </row>
    <row r="463" spans="2:17" ht="15" customHeight="1" x14ac:dyDescent="0.25">
      <c r="B463" s="97">
        <v>45787</v>
      </c>
      <c r="C463" s="98" t="str">
        <f t="shared" si="32"/>
        <v>Saturday</v>
      </c>
      <c r="D463" s="99" t="str">
        <f t="shared" si="33"/>
        <v>W</v>
      </c>
      <c r="E463" s="99" t="str">
        <f t="shared" si="33"/>
        <v>W</v>
      </c>
      <c r="F463" s="99" t="str">
        <f t="shared" si="33"/>
        <v>W</v>
      </c>
      <c r="G463" s="99" t="str">
        <f t="shared" si="33"/>
        <v>W</v>
      </c>
      <c r="H463" s="99" t="str">
        <f t="shared" si="34"/>
        <v>W</v>
      </c>
      <c r="I463" s="99">
        <f t="shared" si="35"/>
        <v>0</v>
      </c>
      <c r="J463" s="109">
        <f>IF(H463="B",0,MATCH("B",H464:$H$3985,0))</f>
        <v>2</v>
      </c>
      <c r="K463" s="84"/>
      <c r="L463" s="97">
        <v>46022</v>
      </c>
      <c r="M463" s="99" t="s">
        <v>69</v>
      </c>
      <c r="O463" s="97">
        <v>45787</v>
      </c>
      <c r="P463" s="97" cm="1">
        <f t="array" ref="P463">INDEX($L$11:$L$2636,MATCH(B463+J463,$L$11:$L$2636,0)+30)</f>
        <v>45835</v>
      </c>
      <c r="Q463" s="124" cm="1">
        <f t="array" ref="Q463">INDEX($L$11:$L$2636,MATCH(B463+J463,$L$11:$L$2636,0)+12)-1</f>
        <v>45806</v>
      </c>
    </row>
    <row r="464" spans="2:17" ht="15" customHeight="1" x14ac:dyDescent="0.25">
      <c r="B464" s="97">
        <v>45788</v>
      </c>
      <c r="C464" s="98" t="str">
        <f t="shared" si="32"/>
        <v>Sunday</v>
      </c>
      <c r="D464" s="99" t="str">
        <f t="shared" si="33"/>
        <v>W</v>
      </c>
      <c r="E464" s="99" t="str">
        <f t="shared" si="33"/>
        <v>W</v>
      </c>
      <c r="F464" s="99" t="str">
        <f t="shared" si="33"/>
        <v>W</v>
      </c>
      <c r="G464" s="99" t="str">
        <f t="shared" si="33"/>
        <v>W</v>
      </c>
      <c r="H464" s="99" t="str">
        <f t="shared" si="34"/>
        <v>W</v>
      </c>
      <c r="I464" s="99">
        <f t="shared" si="35"/>
        <v>0</v>
      </c>
      <c r="J464" s="109">
        <f>IF(H464="B",0,MATCH("B",H465:$H$3985,0))</f>
        <v>1</v>
      </c>
      <c r="K464" s="84"/>
      <c r="L464" s="97">
        <v>46024</v>
      </c>
      <c r="M464" s="99" t="s">
        <v>69</v>
      </c>
      <c r="O464" s="97">
        <v>45788</v>
      </c>
      <c r="P464" s="97" cm="1">
        <f t="array" ref="P464">INDEX($L$11:$L$2636,MATCH(B464+J464,$L$11:$L$2636,0)+30)</f>
        <v>45835</v>
      </c>
      <c r="Q464" s="124" cm="1">
        <f t="array" ref="Q464">INDEX($L$11:$L$2636,MATCH(B464+J464,$L$11:$L$2636,0)+12)-1</f>
        <v>45806</v>
      </c>
    </row>
    <row r="465" spans="2:17" ht="15" customHeight="1" x14ac:dyDescent="0.25">
      <c r="B465" s="97">
        <v>45789</v>
      </c>
      <c r="C465" s="98" t="str">
        <f t="shared" si="32"/>
        <v>Monday</v>
      </c>
      <c r="D465" s="99" t="str">
        <f t="shared" si="33"/>
        <v>B</v>
      </c>
      <c r="E465" s="99" t="str">
        <f t="shared" si="33"/>
        <v>B</v>
      </c>
      <c r="F465" s="99" t="str">
        <f t="shared" si="33"/>
        <v>B</v>
      </c>
      <c r="G465" s="99" t="str">
        <f t="shared" si="33"/>
        <v>B</v>
      </c>
      <c r="H465" s="99" t="str">
        <f t="shared" si="34"/>
        <v>B</v>
      </c>
      <c r="I465" s="99">
        <f t="shared" si="35"/>
        <v>1</v>
      </c>
      <c r="J465" s="109">
        <f>IF(H465="B",0,MATCH("B",H466:$H$3985,0))</f>
        <v>0</v>
      </c>
      <c r="K465" s="84"/>
      <c r="L465" s="97">
        <v>46027</v>
      </c>
      <c r="M465" s="99" t="s">
        <v>69</v>
      </c>
      <c r="O465" s="97">
        <v>45789</v>
      </c>
      <c r="P465" s="97" cm="1">
        <f t="array" ref="P465">INDEX($L$11:$L$2636,MATCH(B465+J465,$L$11:$L$2636,0)+30)</f>
        <v>45835</v>
      </c>
      <c r="Q465" s="124" cm="1">
        <f t="array" ref="Q465">INDEX($L$11:$L$2636,MATCH(B465+J465,$L$11:$L$2636,0)+12)-1</f>
        <v>45806</v>
      </c>
    </row>
    <row r="466" spans="2:17" ht="15" customHeight="1" x14ac:dyDescent="0.25">
      <c r="B466" s="97">
        <v>45790</v>
      </c>
      <c r="C466" s="98" t="str">
        <f t="shared" si="32"/>
        <v>Tuesday</v>
      </c>
      <c r="D466" s="99" t="str">
        <f t="shared" si="33"/>
        <v>B</v>
      </c>
      <c r="E466" s="99" t="str">
        <f t="shared" si="33"/>
        <v>B</v>
      </c>
      <c r="F466" s="99" t="str">
        <f t="shared" si="33"/>
        <v>B</v>
      </c>
      <c r="G466" s="99" t="str">
        <f t="shared" si="33"/>
        <v>B</v>
      </c>
      <c r="H466" s="99" t="str">
        <f t="shared" si="34"/>
        <v>B</v>
      </c>
      <c r="I466" s="99">
        <f t="shared" si="35"/>
        <v>1</v>
      </c>
      <c r="J466" s="109">
        <f>IF(H466="B",0,MATCH("B",H467:$H$3985,0))</f>
        <v>0</v>
      </c>
      <c r="K466" s="84"/>
      <c r="L466" s="97">
        <v>46029</v>
      </c>
      <c r="M466" s="99" t="s">
        <v>69</v>
      </c>
      <c r="O466" s="97">
        <v>45790</v>
      </c>
      <c r="P466" s="97" cm="1">
        <f t="array" ref="P466">INDEX($L$11:$L$2636,MATCH(B466+J466,$L$11:$L$2636,0)+30)</f>
        <v>45838</v>
      </c>
      <c r="Q466" s="124" cm="1">
        <f t="array" ref="Q466">INDEX($L$11:$L$2636,MATCH(B466+J466,$L$11:$L$2636,0)+12)-1</f>
        <v>45809</v>
      </c>
    </row>
    <row r="467" spans="2:17" ht="15" customHeight="1" x14ac:dyDescent="0.25">
      <c r="B467" s="97">
        <v>45791</v>
      </c>
      <c r="C467" s="98" t="str">
        <f t="shared" si="32"/>
        <v>Wednesday</v>
      </c>
      <c r="D467" s="99" t="str">
        <f t="shared" si="33"/>
        <v>B</v>
      </c>
      <c r="E467" s="99" t="str">
        <f t="shared" si="33"/>
        <v>B</v>
      </c>
      <c r="F467" s="99" t="str">
        <f t="shared" si="33"/>
        <v>B</v>
      </c>
      <c r="G467" s="99" t="str">
        <f t="shared" si="33"/>
        <v>B</v>
      </c>
      <c r="H467" s="99" t="str">
        <f t="shared" si="34"/>
        <v>B</v>
      </c>
      <c r="I467" s="99">
        <f t="shared" si="35"/>
        <v>1</v>
      </c>
      <c r="J467" s="109">
        <f>IF(H467="B",0,MATCH("B",H468:$H$3985,0))</f>
        <v>0</v>
      </c>
      <c r="K467" s="84"/>
      <c r="L467" s="97">
        <v>46030</v>
      </c>
      <c r="M467" s="99" t="s">
        <v>69</v>
      </c>
      <c r="O467" s="97">
        <v>45791</v>
      </c>
      <c r="P467" s="97" cm="1">
        <f t="array" ref="P467">INDEX($L$11:$L$2636,MATCH(B467+J467,$L$11:$L$2636,0)+30)</f>
        <v>45839</v>
      </c>
      <c r="Q467" s="124" cm="1">
        <f t="array" ref="Q467">INDEX($L$11:$L$2636,MATCH(B467+J467,$L$11:$L$2636,0)+12)-1</f>
        <v>45810</v>
      </c>
    </row>
    <row r="468" spans="2:17" ht="15" customHeight="1" x14ac:dyDescent="0.25">
      <c r="B468" s="97">
        <v>45792</v>
      </c>
      <c r="C468" s="98" t="str">
        <f t="shared" si="32"/>
        <v>Thursday</v>
      </c>
      <c r="D468" s="99" t="str">
        <f t="shared" si="33"/>
        <v>B</v>
      </c>
      <c r="E468" s="99" t="str">
        <f t="shared" si="33"/>
        <v>B</v>
      </c>
      <c r="F468" s="99" t="s">
        <v>71</v>
      </c>
      <c r="G468" s="99" t="str">
        <f t="shared" si="33"/>
        <v>B</v>
      </c>
      <c r="H468" s="99" t="str">
        <f t="shared" si="34"/>
        <v>P</v>
      </c>
      <c r="I468" s="99">
        <f t="shared" si="35"/>
        <v>0</v>
      </c>
      <c r="J468" s="109">
        <f>IF(H468="B",0,MATCH("B",H469:$H$3985,0))</f>
        <v>1</v>
      </c>
      <c r="K468" s="84"/>
      <c r="L468" s="97">
        <v>46031</v>
      </c>
      <c r="M468" s="99" t="s">
        <v>69</v>
      </c>
      <c r="O468" s="97">
        <v>45792</v>
      </c>
      <c r="P468" s="97" cm="1">
        <f t="array" ref="P468">INDEX($L$11:$L$2636,MATCH(B468+J468,$L$11:$L$2636,0)+30)</f>
        <v>45840</v>
      </c>
      <c r="Q468" s="124" cm="1">
        <f t="array" ref="Q468">INDEX($L$11:$L$2636,MATCH(B468+J468,$L$11:$L$2636,0)+12)-1</f>
        <v>45811</v>
      </c>
    </row>
    <row r="469" spans="2:17" ht="15" customHeight="1" x14ac:dyDescent="0.25">
      <c r="B469" s="97">
        <v>45793</v>
      </c>
      <c r="C469" s="98" t="str">
        <f t="shared" si="32"/>
        <v>Friday</v>
      </c>
      <c r="D469" s="99" t="str">
        <f t="shared" si="33"/>
        <v>B</v>
      </c>
      <c r="E469" s="99" t="str">
        <f t="shared" si="33"/>
        <v>B</v>
      </c>
      <c r="F469" s="99" t="str">
        <f t="shared" si="33"/>
        <v>B</v>
      </c>
      <c r="G469" s="99" t="str">
        <f t="shared" si="33"/>
        <v>B</v>
      </c>
      <c r="H469" s="99" t="str">
        <f t="shared" si="34"/>
        <v>B</v>
      </c>
      <c r="I469" s="99">
        <f t="shared" si="35"/>
        <v>1</v>
      </c>
      <c r="J469" s="109">
        <f>IF(H469="B",0,MATCH("B",H470:$H$3985,0))</f>
        <v>0</v>
      </c>
      <c r="K469" s="84"/>
      <c r="L469" s="97">
        <v>46034</v>
      </c>
      <c r="M469" s="99" t="s">
        <v>69</v>
      </c>
      <c r="O469" s="97">
        <v>45793</v>
      </c>
      <c r="P469" s="97" cm="1">
        <f t="array" ref="P469">INDEX($L$11:$L$2636,MATCH(B469+J469,$L$11:$L$2636,0)+30)</f>
        <v>45840</v>
      </c>
      <c r="Q469" s="124" cm="1">
        <f t="array" ref="Q469">INDEX($L$11:$L$2636,MATCH(B469+J469,$L$11:$L$2636,0)+12)-1</f>
        <v>45811</v>
      </c>
    </row>
    <row r="470" spans="2:17" ht="15" customHeight="1" x14ac:dyDescent="0.25">
      <c r="B470" s="97">
        <v>45794</v>
      </c>
      <c r="C470" s="98" t="str">
        <f t="shared" si="32"/>
        <v>Saturday</v>
      </c>
      <c r="D470" s="99" t="str">
        <f t="shared" si="33"/>
        <v>W</v>
      </c>
      <c r="E470" s="99" t="str">
        <f t="shared" si="33"/>
        <v>W</v>
      </c>
      <c r="F470" s="99" t="str">
        <f t="shared" si="33"/>
        <v>W</v>
      </c>
      <c r="G470" s="99" t="str">
        <f t="shared" si="33"/>
        <v>W</v>
      </c>
      <c r="H470" s="99" t="str">
        <f t="shared" si="34"/>
        <v>W</v>
      </c>
      <c r="I470" s="99">
        <f t="shared" si="35"/>
        <v>0</v>
      </c>
      <c r="J470" s="109">
        <f>IF(H470="B",0,MATCH("B",H471:$H$3985,0))</f>
        <v>2</v>
      </c>
      <c r="K470" s="84"/>
      <c r="L470" s="97">
        <v>46035</v>
      </c>
      <c r="M470" s="99" t="s">
        <v>69</v>
      </c>
      <c r="O470" s="97">
        <v>45794</v>
      </c>
      <c r="P470" s="97" cm="1">
        <f t="array" ref="P470">INDEX($L$11:$L$2636,MATCH(B470+J470,$L$11:$L$2636,0)+30)</f>
        <v>45841</v>
      </c>
      <c r="Q470" s="124" cm="1">
        <f t="array" ref="Q470">INDEX($L$11:$L$2636,MATCH(B470+J470,$L$11:$L$2636,0)+12)-1</f>
        <v>45812</v>
      </c>
    </row>
    <row r="471" spans="2:17" ht="15" customHeight="1" x14ac:dyDescent="0.25">
      <c r="B471" s="97">
        <v>45795</v>
      </c>
      <c r="C471" s="98" t="str">
        <f t="shared" si="32"/>
        <v>Sunday</v>
      </c>
      <c r="D471" s="99" t="str">
        <f t="shared" si="33"/>
        <v>W</v>
      </c>
      <c r="E471" s="99" t="str">
        <f t="shared" si="33"/>
        <v>W</v>
      </c>
      <c r="F471" s="99" t="str">
        <f t="shared" si="33"/>
        <v>W</v>
      </c>
      <c r="G471" s="99" t="str">
        <f t="shared" si="33"/>
        <v>W</v>
      </c>
      <c r="H471" s="99" t="str">
        <f t="shared" si="34"/>
        <v>W</v>
      </c>
      <c r="I471" s="99">
        <f t="shared" si="35"/>
        <v>0</v>
      </c>
      <c r="J471" s="109">
        <f>IF(H471="B",0,MATCH("B",H472:$H$3985,0))</f>
        <v>1</v>
      </c>
      <c r="K471" s="84"/>
      <c r="L471" s="97">
        <v>46036</v>
      </c>
      <c r="M471" s="99" t="s">
        <v>69</v>
      </c>
      <c r="O471" s="97">
        <v>45795</v>
      </c>
      <c r="P471" s="97" cm="1">
        <f t="array" ref="P471">INDEX($L$11:$L$2636,MATCH(B471+J471,$L$11:$L$2636,0)+30)</f>
        <v>45841</v>
      </c>
      <c r="Q471" s="124" cm="1">
        <f t="array" ref="Q471">INDEX($L$11:$L$2636,MATCH(B471+J471,$L$11:$L$2636,0)+12)-1</f>
        <v>45812</v>
      </c>
    </row>
    <row r="472" spans="2:17" ht="15" customHeight="1" x14ac:dyDescent="0.25">
      <c r="B472" s="97">
        <v>45796</v>
      </c>
      <c r="C472" s="98" t="str">
        <f t="shared" si="32"/>
        <v>Monday</v>
      </c>
      <c r="D472" s="99" t="str">
        <f t="shared" si="33"/>
        <v>B</v>
      </c>
      <c r="E472" s="99" t="str">
        <f t="shared" si="33"/>
        <v>B</v>
      </c>
      <c r="F472" s="99" t="str">
        <f t="shared" si="33"/>
        <v>B</v>
      </c>
      <c r="G472" s="99" t="str">
        <f t="shared" si="33"/>
        <v>B</v>
      </c>
      <c r="H472" s="99" t="str">
        <f t="shared" si="34"/>
        <v>B</v>
      </c>
      <c r="I472" s="99">
        <f t="shared" si="35"/>
        <v>1</v>
      </c>
      <c r="J472" s="109">
        <f>IF(H472="B",0,MATCH("B",H473:$H$3985,0))</f>
        <v>0</v>
      </c>
      <c r="K472" s="84"/>
      <c r="L472" s="97">
        <v>46037</v>
      </c>
      <c r="M472" s="99" t="s">
        <v>69</v>
      </c>
      <c r="O472" s="97">
        <v>45796</v>
      </c>
      <c r="P472" s="97" cm="1">
        <f t="array" ref="P472">INDEX($L$11:$L$2636,MATCH(B472+J472,$L$11:$L$2636,0)+30)</f>
        <v>45841</v>
      </c>
      <c r="Q472" s="124" cm="1">
        <f t="array" ref="Q472">INDEX($L$11:$L$2636,MATCH(B472+J472,$L$11:$L$2636,0)+12)-1</f>
        <v>45812</v>
      </c>
    </row>
    <row r="473" spans="2:17" ht="15" customHeight="1" x14ac:dyDescent="0.25">
      <c r="B473" s="97">
        <v>45797</v>
      </c>
      <c r="C473" s="98" t="str">
        <f t="shared" si="32"/>
        <v>Tuesday</v>
      </c>
      <c r="D473" s="99" t="str">
        <f t="shared" si="33"/>
        <v>B</v>
      </c>
      <c r="E473" s="99" t="str">
        <f t="shared" si="33"/>
        <v>B</v>
      </c>
      <c r="F473" s="99" t="str">
        <f t="shared" si="33"/>
        <v>B</v>
      </c>
      <c r="G473" s="99" t="str">
        <f t="shared" si="33"/>
        <v>B</v>
      </c>
      <c r="H473" s="99" t="str">
        <f t="shared" si="34"/>
        <v>B</v>
      </c>
      <c r="I473" s="99">
        <f t="shared" si="35"/>
        <v>1</v>
      </c>
      <c r="J473" s="109">
        <f>IF(H473="B",0,MATCH("B",H474:$H$3985,0))</f>
        <v>0</v>
      </c>
      <c r="K473" s="84"/>
      <c r="L473" s="97">
        <v>46038</v>
      </c>
      <c r="M473" s="99" t="s">
        <v>69</v>
      </c>
      <c r="O473" s="97">
        <v>45797</v>
      </c>
      <c r="P473" s="97" cm="1">
        <f t="array" ref="P473">INDEX($L$11:$L$2636,MATCH(B473+J473,$L$11:$L$2636,0)+30)</f>
        <v>45842</v>
      </c>
      <c r="Q473" s="124" cm="1">
        <f t="array" ref="Q473">INDEX($L$11:$L$2636,MATCH(B473+J473,$L$11:$L$2636,0)+12)-1</f>
        <v>45813</v>
      </c>
    </row>
    <row r="474" spans="2:17" ht="15" customHeight="1" x14ac:dyDescent="0.25">
      <c r="B474" s="97">
        <v>45798</v>
      </c>
      <c r="C474" s="98" t="str">
        <f t="shared" si="32"/>
        <v>Wednesday</v>
      </c>
      <c r="D474" s="99" t="str">
        <f t="shared" si="33"/>
        <v>B</v>
      </c>
      <c r="E474" s="99" t="str">
        <f t="shared" si="33"/>
        <v>B</v>
      </c>
      <c r="F474" s="99" t="str">
        <f t="shared" si="33"/>
        <v>B</v>
      </c>
      <c r="G474" s="99" t="str">
        <f t="shared" si="33"/>
        <v>B</v>
      </c>
      <c r="H474" s="99" t="str">
        <f t="shared" si="34"/>
        <v>B</v>
      </c>
      <c r="I474" s="99">
        <f t="shared" si="35"/>
        <v>1</v>
      </c>
      <c r="J474" s="109">
        <f>IF(H474="B",0,MATCH("B",H475:$H$3985,0))</f>
        <v>0</v>
      </c>
      <c r="K474" s="84"/>
      <c r="L474" s="97">
        <v>46041</v>
      </c>
      <c r="M474" s="99" t="s">
        <v>69</v>
      </c>
      <c r="O474" s="97">
        <v>45798</v>
      </c>
      <c r="P474" s="97" cm="1">
        <f t="array" ref="P474">INDEX($L$11:$L$2636,MATCH(B474+J474,$L$11:$L$2636,0)+30)</f>
        <v>45845</v>
      </c>
      <c r="Q474" s="124" cm="1">
        <f t="array" ref="Q474">INDEX($L$11:$L$2636,MATCH(B474+J474,$L$11:$L$2636,0)+12)-1</f>
        <v>45817</v>
      </c>
    </row>
    <row r="475" spans="2:17" ht="15" customHeight="1" x14ac:dyDescent="0.25">
      <c r="B475" s="97">
        <v>45799</v>
      </c>
      <c r="C475" s="98" t="str">
        <f t="shared" si="32"/>
        <v>Thursday</v>
      </c>
      <c r="D475" s="99" t="str">
        <f t="shared" si="33"/>
        <v>B</v>
      </c>
      <c r="E475" s="99" t="str">
        <f t="shared" si="33"/>
        <v>B</v>
      </c>
      <c r="F475" s="99" t="str">
        <f t="shared" si="33"/>
        <v>B</v>
      </c>
      <c r="G475" s="99" t="str">
        <f t="shared" si="33"/>
        <v>B</v>
      </c>
      <c r="H475" s="99" t="str">
        <f t="shared" si="34"/>
        <v>B</v>
      </c>
      <c r="I475" s="99">
        <f t="shared" si="35"/>
        <v>1</v>
      </c>
      <c r="J475" s="109">
        <f>IF(H475="B",0,MATCH("B",H476:$H$3985,0))</f>
        <v>0</v>
      </c>
      <c r="K475" s="84"/>
      <c r="L475" s="97">
        <v>46042</v>
      </c>
      <c r="M475" s="99" t="s">
        <v>69</v>
      </c>
      <c r="O475" s="97">
        <v>45799</v>
      </c>
      <c r="P475" s="97" cm="1">
        <f t="array" ref="P475">INDEX($L$11:$L$2636,MATCH(B475+J475,$L$11:$L$2636,0)+30)</f>
        <v>45846</v>
      </c>
      <c r="Q475" s="124" cm="1">
        <f t="array" ref="Q475">INDEX($L$11:$L$2636,MATCH(B475+J475,$L$11:$L$2636,0)+12)-1</f>
        <v>45818</v>
      </c>
    </row>
    <row r="476" spans="2:17" ht="15" customHeight="1" x14ac:dyDescent="0.25">
      <c r="B476" s="97">
        <v>45800</v>
      </c>
      <c r="C476" s="98" t="str">
        <f t="shared" si="32"/>
        <v>Friday</v>
      </c>
      <c r="D476" s="99" t="str">
        <f t="shared" si="33"/>
        <v>B</v>
      </c>
      <c r="E476" s="99" t="str">
        <f t="shared" si="33"/>
        <v>B</v>
      </c>
      <c r="F476" s="99" t="str">
        <f t="shared" si="33"/>
        <v>B</v>
      </c>
      <c r="G476" s="99" t="str">
        <f t="shared" si="33"/>
        <v>B</v>
      </c>
      <c r="H476" s="99" t="str">
        <f t="shared" si="34"/>
        <v>B</v>
      </c>
      <c r="I476" s="99">
        <f t="shared" si="35"/>
        <v>1</v>
      </c>
      <c r="J476" s="109">
        <f>IF(H476="B",0,MATCH("B",H477:$H$3985,0))</f>
        <v>0</v>
      </c>
      <c r="K476" s="84"/>
      <c r="L476" s="97">
        <v>46043</v>
      </c>
      <c r="M476" s="99" t="s">
        <v>69</v>
      </c>
      <c r="O476" s="97">
        <v>45800</v>
      </c>
      <c r="P476" s="97" cm="1">
        <f t="array" ref="P476">INDEX($L$11:$L$2636,MATCH(B476+J476,$L$11:$L$2636,0)+30)</f>
        <v>45847</v>
      </c>
      <c r="Q476" s="124" cm="1">
        <f t="array" ref="Q476">INDEX($L$11:$L$2636,MATCH(B476+J476,$L$11:$L$2636,0)+12)-1</f>
        <v>45819</v>
      </c>
    </row>
    <row r="477" spans="2:17" ht="15" customHeight="1" x14ac:dyDescent="0.25">
      <c r="B477" s="97">
        <v>45801</v>
      </c>
      <c r="C477" s="98" t="str">
        <f t="shared" si="32"/>
        <v>Saturday</v>
      </c>
      <c r="D477" s="99" t="str">
        <f t="shared" si="33"/>
        <v>W</v>
      </c>
      <c r="E477" s="99" t="str">
        <f t="shared" si="33"/>
        <v>W</v>
      </c>
      <c r="F477" s="99" t="str">
        <f t="shared" si="33"/>
        <v>W</v>
      </c>
      <c r="G477" s="99" t="str">
        <f t="shared" si="33"/>
        <v>W</v>
      </c>
      <c r="H477" s="99" t="str">
        <f t="shared" si="34"/>
        <v>W</v>
      </c>
      <c r="I477" s="99">
        <f t="shared" si="35"/>
        <v>0</v>
      </c>
      <c r="J477" s="109">
        <f>IF(H477="B",0,MATCH("B",H478:$H$3985,0))</f>
        <v>3</v>
      </c>
      <c r="K477" s="84"/>
      <c r="L477" s="97">
        <v>46044</v>
      </c>
      <c r="M477" s="99" t="s">
        <v>69</v>
      </c>
      <c r="O477" s="97">
        <v>45801</v>
      </c>
      <c r="P477" s="97" cm="1">
        <f t="array" ref="P477">INDEX($L$11:$L$2636,MATCH(B477+J477,$L$11:$L$2636,0)+30)</f>
        <v>45848</v>
      </c>
      <c r="Q477" s="124" cm="1">
        <f t="array" ref="Q477">INDEX($L$11:$L$2636,MATCH(B477+J477,$L$11:$L$2636,0)+12)-1</f>
        <v>45820</v>
      </c>
    </row>
    <row r="478" spans="2:17" ht="15" customHeight="1" x14ac:dyDescent="0.25">
      <c r="B478" s="97">
        <v>45802</v>
      </c>
      <c r="C478" s="98" t="str">
        <f t="shared" si="32"/>
        <v>Sunday</v>
      </c>
      <c r="D478" s="99" t="str">
        <f t="shared" si="33"/>
        <v>W</v>
      </c>
      <c r="E478" s="99" t="str">
        <f t="shared" si="33"/>
        <v>W</v>
      </c>
      <c r="F478" s="99" t="str">
        <f t="shared" si="33"/>
        <v>W</v>
      </c>
      <c r="G478" s="99" t="str">
        <f t="shared" si="33"/>
        <v>W</v>
      </c>
      <c r="H478" s="99" t="str">
        <f t="shared" si="34"/>
        <v>W</v>
      </c>
      <c r="I478" s="99">
        <f t="shared" si="35"/>
        <v>0</v>
      </c>
      <c r="J478" s="109">
        <f>IF(H478="B",0,MATCH("B",H479:$H$3985,0))</f>
        <v>2</v>
      </c>
      <c r="K478" s="84"/>
      <c r="L478" s="97">
        <v>46045</v>
      </c>
      <c r="M478" s="99" t="s">
        <v>69</v>
      </c>
      <c r="O478" s="97">
        <v>45802</v>
      </c>
      <c r="P478" s="97" cm="1">
        <f t="array" ref="P478">INDEX($L$11:$L$2636,MATCH(B478+J478,$L$11:$L$2636,0)+30)</f>
        <v>45848</v>
      </c>
      <c r="Q478" s="124" cm="1">
        <f t="array" ref="Q478">INDEX($L$11:$L$2636,MATCH(B478+J478,$L$11:$L$2636,0)+12)-1</f>
        <v>45820</v>
      </c>
    </row>
    <row r="479" spans="2:17" ht="15" customHeight="1" x14ac:dyDescent="0.25">
      <c r="B479" s="97">
        <v>45803</v>
      </c>
      <c r="C479" s="98" t="str">
        <f t="shared" si="32"/>
        <v>Monday</v>
      </c>
      <c r="D479" s="99" t="s">
        <v>71</v>
      </c>
      <c r="E479" s="99" t="str">
        <f t="shared" si="33"/>
        <v>B</v>
      </c>
      <c r="F479" s="99" t="str">
        <f t="shared" si="33"/>
        <v>B</v>
      </c>
      <c r="G479" s="99" t="str">
        <f t="shared" si="33"/>
        <v>B</v>
      </c>
      <c r="H479" s="99" t="str">
        <f t="shared" si="34"/>
        <v>P</v>
      </c>
      <c r="I479" s="99">
        <f t="shared" si="35"/>
        <v>0</v>
      </c>
      <c r="J479" s="109">
        <f>IF(H479="B",0,MATCH("B",H480:$H$3985,0))</f>
        <v>1</v>
      </c>
      <c r="K479" s="84"/>
      <c r="L479" s="97">
        <v>46048</v>
      </c>
      <c r="M479" s="99" t="s">
        <v>69</v>
      </c>
      <c r="O479" s="97">
        <v>45803</v>
      </c>
      <c r="P479" s="97" cm="1">
        <f t="array" ref="P479">INDEX($L$11:$L$2636,MATCH(B479+J479,$L$11:$L$2636,0)+30)</f>
        <v>45848</v>
      </c>
      <c r="Q479" s="124" cm="1">
        <f t="array" ref="Q479">INDEX($L$11:$L$2636,MATCH(B479+J479,$L$11:$L$2636,0)+12)-1</f>
        <v>45820</v>
      </c>
    </row>
    <row r="480" spans="2:17" ht="15" customHeight="1" x14ac:dyDescent="0.25">
      <c r="B480" s="97">
        <v>45804</v>
      </c>
      <c r="C480" s="98" t="str">
        <f t="shared" si="32"/>
        <v>Tuesday</v>
      </c>
      <c r="D480" s="99" t="str">
        <f t="shared" si="33"/>
        <v>B</v>
      </c>
      <c r="E480" s="99" t="str">
        <f t="shared" si="33"/>
        <v>B</v>
      </c>
      <c r="F480" s="99" t="str">
        <f t="shared" si="33"/>
        <v>B</v>
      </c>
      <c r="G480" s="99" t="str">
        <f t="shared" si="33"/>
        <v>B</v>
      </c>
      <c r="H480" s="99" t="str">
        <f t="shared" si="34"/>
        <v>B</v>
      </c>
      <c r="I480" s="99">
        <f t="shared" si="35"/>
        <v>1</v>
      </c>
      <c r="J480" s="109">
        <f>IF(H480="B",0,MATCH("B",H481:$H$3985,0))</f>
        <v>0</v>
      </c>
      <c r="K480" s="84"/>
      <c r="L480" s="97">
        <v>46049</v>
      </c>
      <c r="M480" s="99" t="s">
        <v>69</v>
      </c>
      <c r="O480" s="97">
        <v>45804</v>
      </c>
      <c r="P480" s="97" cm="1">
        <f t="array" ref="P480">INDEX($L$11:$L$2636,MATCH(B480+J480,$L$11:$L$2636,0)+30)</f>
        <v>45848</v>
      </c>
      <c r="Q480" s="124" cm="1">
        <f t="array" ref="Q480">INDEX($L$11:$L$2636,MATCH(B480+J480,$L$11:$L$2636,0)+12)-1</f>
        <v>45820</v>
      </c>
    </row>
    <row r="481" spans="2:17" ht="15" customHeight="1" x14ac:dyDescent="0.25">
      <c r="B481" s="97">
        <v>45805</v>
      </c>
      <c r="C481" s="98" t="str">
        <f t="shared" si="32"/>
        <v>Wednesday</v>
      </c>
      <c r="D481" s="99" t="str">
        <f t="shared" si="33"/>
        <v>B</v>
      </c>
      <c r="E481" s="99" t="str">
        <f t="shared" si="33"/>
        <v>B</v>
      </c>
      <c r="F481" s="99" t="str">
        <f t="shared" si="33"/>
        <v>B</v>
      </c>
      <c r="G481" s="99" t="str">
        <f t="shared" si="33"/>
        <v>B</v>
      </c>
      <c r="H481" s="99" t="str">
        <f t="shared" si="34"/>
        <v>B</v>
      </c>
      <c r="I481" s="99">
        <f t="shared" si="35"/>
        <v>1</v>
      </c>
      <c r="J481" s="109">
        <f>IF(H481="B",0,MATCH("B",H482:$H$3985,0))</f>
        <v>0</v>
      </c>
      <c r="K481" s="84"/>
      <c r="L481" s="97">
        <v>46050</v>
      </c>
      <c r="M481" s="99" t="s">
        <v>69</v>
      </c>
      <c r="O481" s="97">
        <v>45805</v>
      </c>
      <c r="P481" s="97" cm="1">
        <f t="array" ref="P481">INDEX($L$11:$L$2636,MATCH(B481+J481,$L$11:$L$2636,0)+30)</f>
        <v>45849</v>
      </c>
      <c r="Q481" s="124" cm="1">
        <f t="array" ref="Q481">INDEX($L$11:$L$2636,MATCH(B481+J481,$L$11:$L$2636,0)+12)-1</f>
        <v>45823</v>
      </c>
    </row>
    <row r="482" spans="2:17" ht="15" customHeight="1" x14ac:dyDescent="0.25">
      <c r="B482" s="97">
        <v>45806</v>
      </c>
      <c r="C482" s="98" t="str">
        <f t="shared" si="32"/>
        <v>Thursday</v>
      </c>
      <c r="D482" s="99" t="str">
        <f t="shared" si="33"/>
        <v>B</v>
      </c>
      <c r="E482" s="99" t="str">
        <f t="shared" si="33"/>
        <v>B</v>
      </c>
      <c r="F482" s="99" t="str">
        <f t="shared" si="33"/>
        <v>B</v>
      </c>
      <c r="G482" s="99" t="str">
        <f t="shared" si="33"/>
        <v>B</v>
      </c>
      <c r="H482" s="99" t="str">
        <f t="shared" si="34"/>
        <v>B</v>
      </c>
      <c r="I482" s="99">
        <f t="shared" si="35"/>
        <v>1</v>
      </c>
      <c r="J482" s="109">
        <f>IF(H482="B",0,MATCH("B",H483:$H$3985,0))</f>
        <v>0</v>
      </c>
      <c r="K482" s="84"/>
      <c r="L482" s="97">
        <v>46051</v>
      </c>
      <c r="M482" s="99" t="s">
        <v>69</v>
      </c>
      <c r="O482" s="97">
        <v>45806</v>
      </c>
      <c r="P482" s="97" cm="1">
        <f t="array" ref="P482">INDEX($L$11:$L$2636,MATCH(B482+J482,$L$11:$L$2636,0)+30)</f>
        <v>45852</v>
      </c>
      <c r="Q482" s="124" cm="1">
        <f t="array" ref="Q482">INDEX($L$11:$L$2636,MATCH(B482+J482,$L$11:$L$2636,0)+12)-1</f>
        <v>45824</v>
      </c>
    </row>
    <row r="483" spans="2:17" ht="15" customHeight="1" x14ac:dyDescent="0.25">
      <c r="B483" s="97">
        <v>45807</v>
      </c>
      <c r="C483" s="98" t="str">
        <f t="shared" si="32"/>
        <v>Friday</v>
      </c>
      <c r="D483" s="99" t="str">
        <f t="shared" si="33"/>
        <v>B</v>
      </c>
      <c r="E483" s="99" t="str">
        <f t="shared" si="33"/>
        <v>B</v>
      </c>
      <c r="F483" s="99" t="str">
        <f t="shared" si="33"/>
        <v>B</v>
      </c>
      <c r="G483" s="99" t="str">
        <f t="shared" si="33"/>
        <v>B</v>
      </c>
      <c r="H483" s="99" t="str">
        <f t="shared" si="34"/>
        <v>B</v>
      </c>
      <c r="I483" s="99">
        <f t="shared" si="35"/>
        <v>1</v>
      </c>
      <c r="J483" s="109">
        <f>IF(H483="B",0,MATCH("B",H484:$H$3985,0))</f>
        <v>0</v>
      </c>
      <c r="K483" s="84"/>
      <c r="L483" s="97">
        <v>46052</v>
      </c>
      <c r="M483" s="99" t="s">
        <v>69</v>
      </c>
      <c r="O483" s="97">
        <v>45807</v>
      </c>
      <c r="P483" s="97" cm="1">
        <f t="array" ref="P483">INDEX($L$11:$L$2636,MATCH(B483+J483,$L$11:$L$2636,0)+30)</f>
        <v>45853</v>
      </c>
      <c r="Q483" s="124" cm="1">
        <f t="array" ref="Q483">INDEX($L$11:$L$2636,MATCH(B483+J483,$L$11:$L$2636,0)+12)-1</f>
        <v>45825</v>
      </c>
    </row>
    <row r="484" spans="2:17" ht="15" customHeight="1" x14ac:dyDescent="0.25">
      <c r="B484" s="97">
        <v>45808</v>
      </c>
      <c r="C484" s="98" t="str">
        <f t="shared" si="32"/>
        <v>Saturday</v>
      </c>
      <c r="D484" s="99" t="str">
        <f t="shared" si="33"/>
        <v>W</v>
      </c>
      <c r="E484" s="99" t="str">
        <f t="shared" si="33"/>
        <v>W</v>
      </c>
      <c r="F484" s="99" t="str">
        <f t="shared" si="33"/>
        <v>W</v>
      </c>
      <c r="G484" s="99" t="str">
        <f t="shared" si="33"/>
        <v>W</v>
      </c>
      <c r="H484" s="99" t="str">
        <f t="shared" si="34"/>
        <v>W</v>
      </c>
      <c r="I484" s="99">
        <f t="shared" si="35"/>
        <v>0</v>
      </c>
      <c r="J484" s="109">
        <f>IF(H484="B",0,MATCH("B",H485:$H$3985,0))</f>
        <v>2</v>
      </c>
      <c r="K484" s="84"/>
      <c r="L484" s="97">
        <v>46055</v>
      </c>
      <c r="M484" s="99" t="s">
        <v>69</v>
      </c>
      <c r="O484" s="97">
        <v>45808</v>
      </c>
      <c r="P484" s="97" cm="1">
        <f t="array" ref="P484">INDEX($L$11:$L$2636,MATCH(B484+J484,$L$11:$L$2636,0)+30)</f>
        <v>45854</v>
      </c>
      <c r="Q484" s="124" cm="1">
        <f t="array" ref="Q484">INDEX($L$11:$L$2636,MATCH(B484+J484,$L$11:$L$2636,0)+12)-1</f>
        <v>45826</v>
      </c>
    </row>
    <row r="485" spans="2:17" ht="15" customHeight="1" x14ac:dyDescent="0.25">
      <c r="B485" s="97">
        <v>45809</v>
      </c>
      <c r="C485" s="98" t="str">
        <f t="shared" si="32"/>
        <v>Sunday</v>
      </c>
      <c r="D485" s="99" t="str">
        <f t="shared" si="33"/>
        <v>W</v>
      </c>
      <c r="E485" s="99" t="str">
        <f t="shared" si="33"/>
        <v>W</v>
      </c>
      <c r="F485" s="99" t="str">
        <f t="shared" si="33"/>
        <v>W</v>
      </c>
      <c r="G485" s="99" t="str">
        <f t="shared" si="33"/>
        <v>W</v>
      </c>
      <c r="H485" s="99" t="str">
        <f t="shared" si="34"/>
        <v>W</v>
      </c>
      <c r="I485" s="99">
        <f t="shared" si="35"/>
        <v>0</v>
      </c>
      <c r="J485" s="109">
        <f>IF(H485="B",0,MATCH("B",H486:$H$3985,0))</f>
        <v>1</v>
      </c>
      <c r="K485" s="84"/>
      <c r="L485" s="97">
        <v>46056</v>
      </c>
      <c r="M485" s="99" t="s">
        <v>69</v>
      </c>
      <c r="O485" s="97">
        <v>45809</v>
      </c>
      <c r="P485" s="97" cm="1">
        <f t="array" ref="P485">INDEX($L$11:$L$2636,MATCH(B485+J485,$L$11:$L$2636,0)+30)</f>
        <v>45854</v>
      </c>
      <c r="Q485" s="124" cm="1">
        <f t="array" ref="Q485">INDEX($L$11:$L$2636,MATCH(B485+J485,$L$11:$L$2636,0)+12)-1</f>
        <v>45826</v>
      </c>
    </row>
    <row r="486" spans="2:17" ht="15" customHeight="1" x14ac:dyDescent="0.25">
      <c r="B486" s="97">
        <v>45810</v>
      </c>
      <c r="C486" s="98" t="str">
        <f t="shared" si="32"/>
        <v>Monday</v>
      </c>
      <c r="D486" s="99" t="str">
        <f t="shared" si="33"/>
        <v>B</v>
      </c>
      <c r="E486" s="99" t="str">
        <f t="shared" si="33"/>
        <v>B</v>
      </c>
      <c r="F486" s="99" t="str">
        <f t="shared" si="33"/>
        <v>B</v>
      </c>
      <c r="G486" s="99" t="str">
        <f t="shared" si="33"/>
        <v>B</v>
      </c>
      <c r="H486" s="99" t="str">
        <f t="shared" si="34"/>
        <v>B</v>
      </c>
      <c r="I486" s="99">
        <f t="shared" si="35"/>
        <v>1</v>
      </c>
      <c r="J486" s="109">
        <f>IF(H486="B",0,MATCH("B",H487:$H$3985,0))</f>
        <v>0</v>
      </c>
      <c r="K486" s="84"/>
      <c r="L486" s="97">
        <v>46057</v>
      </c>
      <c r="M486" s="99" t="s">
        <v>69</v>
      </c>
      <c r="O486" s="97">
        <v>45810</v>
      </c>
      <c r="P486" s="97" cm="1">
        <f t="array" ref="P486">INDEX($L$11:$L$2636,MATCH(B486+J486,$L$11:$L$2636,0)+30)</f>
        <v>45854</v>
      </c>
      <c r="Q486" s="124" cm="1">
        <f t="array" ref="Q486">INDEX($L$11:$L$2636,MATCH(B486+J486,$L$11:$L$2636,0)+12)-1</f>
        <v>45826</v>
      </c>
    </row>
    <row r="487" spans="2:17" ht="15" customHeight="1" x14ac:dyDescent="0.25">
      <c r="B487" s="97">
        <v>45811</v>
      </c>
      <c r="C487" s="98" t="str">
        <f t="shared" si="32"/>
        <v>Tuesday</v>
      </c>
      <c r="D487" s="99" t="str">
        <f t="shared" si="33"/>
        <v>B</v>
      </c>
      <c r="E487" s="99" t="str">
        <f t="shared" si="33"/>
        <v>B</v>
      </c>
      <c r="F487" s="99" t="str">
        <f t="shared" si="33"/>
        <v>B</v>
      </c>
      <c r="G487" s="99" t="str">
        <f t="shared" si="33"/>
        <v>B</v>
      </c>
      <c r="H487" s="99" t="str">
        <f t="shared" si="34"/>
        <v>B</v>
      </c>
      <c r="I487" s="99">
        <f t="shared" si="35"/>
        <v>1</v>
      </c>
      <c r="J487" s="109">
        <f>IF(H487="B",0,MATCH("B",H488:$H$3985,0))</f>
        <v>0</v>
      </c>
      <c r="K487" s="84"/>
      <c r="L487" s="97">
        <v>46058</v>
      </c>
      <c r="M487" s="99" t="s">
        <v>69</v>
      </c>
      <c r="O487" s="97">
        <v>45811</v>
      </c>
      <c r="P487" s="97" cm="1">
        <f t="array" ref="P487">INDEX($L$11:$L$2636,MATCH(B487+J487,$L$11:$L$2636,0)+30)</f>
        <v>45855</v>
      </c>
      <c r="Q487" s="124" cm="1">
        <f t="array" ref="Q487">INDEX($L$11:$L$2636,MATCH(B487+J487,$L$11:$L$2636,0)+12)-1</f>
        <v>45827</v>
      </c>
    </row>
    <row r="488" spans="2:17" ht="15" customHeight="1" x14ac:dyDescent="0.25">
      <c r="B488" s="97">
        <v>45812</v>
      </c>
      <c r="C488" s="98" t="str">
        <f t="shared" si="32"/>
        <v>Wednesday</v>
      </c>
      <c r="D488" s="99" t="str">
        <f t="shared" si="33"/>
        <v>B</v>
      </c>
      <c r="E488" s="99" t="str">
        <f t="shared" si="33"/>
        <v>B</v>
      </c>
      <c r="F488" s="99" t="str">
        <f t="shared" si="33"/>
        <v>B</v>
      </c>
      <c r="G488" s="99" t="str">
        <f t="shared" si="33"/>
        <v>B</v>
      </c>
      <c r="H488" s="99" t="str">
        <f t="shared" si="34"/>
        <v>B</v>
      </c>
      <c r="I488" s="99">
        <f t="shared" si="35"/>
        <v>1</v>
      </c>
      <c r="J488" s="109">
        <f>IF(H488="B",0,MATCH("B",H489:$H$3985,0))</f>
        <v>0</v>
      </c>
      <c r="K488" s="84"/>
      <c r="L488" s="97">
        <v>46059</v>
      </c>
      <c r="M488" s="99" t="s">
        <v>69</v>
      </c>
      <c r="O488" s="97">
        <v>45812</v>
      </c>
      <c r="P488" s="97" cm="1">
        <f t="array" ref="P488">INDEX($L$11:$L$2636,MATCH(B488+J488,$L$11:$L$2636,0)+30)</f>
        <v>45856</v>
      </c>
      <c r="Q488" s="124" cm="1">
        <f t="array" ref="Q488">INDEX($L$11:$L$2636,MATCH(B488+J488,$L$11:$L$2636,0)+12)-1</f>
        <v>45830</v>
      </c>
    </row>
    <row r="489" spans="2:17" ht="15" customHeight="1" x14ac:dyDescent="0.25">
      <c r="B489" s="97">
        <v>45813</v>
      </c>
      <c r="C489" s="98" t="str">
        <f t="shared" si="32"/>
        <v>Thursday</v>
      </c>
      <c r="D489" s="99" t="str">
        <f t="shared" si="33"/>
        <v>B</v>
      </c>
      <c r="E489" s="99" t="str">
        <f t="shared" si="33"/>
        <v>B</v>
      </c>
      <c r="F489" s="99" t="str">
        <f t="shared" si="33"/>
        <v>B</v>
      </c>
      <c r="G489" s="99" t="str">
        <f t="shared" si="33"/>
        <v>B</v>
      </c>
      <c r="H489" s="99" t="str">
        <f t="shared" si="34"/>
        <v>B</v>
      </c>
      <c r="I489" s="99">
        <f t="shared" si="35"/>
        <v>1</v>
      </c>
      <c r="J489" s="109">
        <f>IF(H489="B",0,MATCH("B",H490:$H$3985,0))</f>
        <v>0</v>
      </c>
      <c r="K489" s="84"/>
      <c r="L489" s="97">
        <v>46062</v>
      </c>
      <c r="M489" s="99" t="s">
        <v>69</v>
      </c>
      <c r="O489" s="97">
        <v>45813</v>
      </c>
      <c r="P489" s="97" cm="1">
        <f t="array" ref="P489">INDEX($L$11:$L$2636,MATCH(B489+J489,$L$11:$L$2636,0)+30)</f>
        <v>45859</v>
      </c>
      <c r="Q489" s="124" cm="1">
        <f t="array" ref="Q489">INDEX($L$11:$L$2636,MATCH(B489+J489,$L$11:$L$2636,0)+12)-1</f>
        <v>45832</v>
      </c>
    </row>
    <row r="490" spans="2:17" ht="15" customHeight="1" x14ac:dyDescent="0.25">
      <c r="B490" s="97">
        <v>45814</v>
      </c>
      <c r="C490" s="98" t="str">
        <f t="shared" si="32"/>
        <v>Friday</v>
      </c>
      <c r="D490" s="99" t="str">
        <f t="shared" si="33"/>
        <v>B</v>
      </c>
      <c r="E490" s="99" t="str">
        <f t="shared" si="33"/>
        <v>B</v>
      </c>
      <c r="F490" s="99" t="str">
        <f t="shared" si="33"/>
        <v>B</v>
      </c>
      <c r="G490" s="99" t="str">
        <f t="shared" si="33"/>
        <v>B</v>
      </c>
      <c r="H490" s="99" t="str">
        <f t="shared" si="34"/>
        <v>B</v>
      </c>
      <c r="I490" s="99">
        <f t="shared" si="35"/>
        <v>1</v>
      </c>
      <c r="J490" s="109">
        <f>IF(H490="B",0,MATCH("B",H491:$H$3985,0))</f>
        <v>0</v>
      </c>
      <c r="K490" s="84"/>
      <c r="L490" s="97">
        <v>46063</v>
      </c>
      <c r="M490" s="99" t="s">
        <v>69</v>
      </c>
      <c r="O490" s="97">
        <v>45814</v>
      </c>
      <c r="P490" s="97" cm="1">
        <f t="array" ref="P490">INDEX($L$11:$L$2636,MATCH(B490+J490,$L$11:$L$2636,0)+30)</f>
        <v>45860</v>
      </c>
      <c r="Q490" s="124" cm="1">
        <f t="array" ref="Q490">INDEX($L$11:$L$2636,MATCH(B490+J490,$L$11:$L$2636,0)+12)-1</f>
        <v>45833</v>
      </c>
    </row>
    <row r="491" spans="2:17" ht="15" customHeight="1" x14ac:dyDescent="0.25">
      <c r="B491" s="97">
        <v>45815</v>
      </c>
      <c r="C491" s="98" t="str">
        <f t="shared" si="32"/>
        <v>Saturday</v>
      </c>
      <c r="D491" s="99" t="str">
        <f t="shared" si="33"/>
        <v>W</v>
      </c>
      <c r="E491" s="99" t="str">
        <f t="shared" si="33"/>
        <v>W</v>
      </c>
      <c r="F491" s="99" t="str">
        <f t="shared" si="33"/>
        <v>W</v>
      </c>
      <c r="G491" s="99" t="str">
        <f t="shared" si="33"/>
        <v>W</v>
      </c>
      <c r="H491" s="99" t="str">
        <f t="shared" si="34"/>
        <v>W</v>
      </c>
      <c r="I491" s="99">
        <f t="shared" si="35"/>
        <v>0</v>
      </c>
      <c r="J491" s="109">
        <f>IF(H491="B",0,MATCH("B",H492:$H$3985,0))</f>
        <v>3</v>
      </c>
      <c r="K491" s="84"/>
      <c r="L491" s="97">
        <v>46064</v>
      </c>
      <c r="M491" s="99" t="s">
        <v>69</v>
      </c>
      <c r="O491" s="97">
        <v>45815</v>
      </c>
      <c r="P491" s="97" cm="1">
        <f t="array" ref="P491">INDEX($L$11:$L$2636,MATCH(B491+J491,$L$11:$L$2636,0)+30)</f>
        <v>45861</v>
      </c>
      <c r="Q491" s="124" cm="1">
        <f t="array" ref="Q491">INDEX($L$11:$L$2636,MATCH(B491+J491,$L$11:$L$2636,0)+12)-1</f>
        <v>45834</v>
      </c>
    </row>
    <row r="492" spans="2:17" ht="15" customHeight="1" x14ac:dyDescent="0.25">
      <c r="B492" s="97">
        <v>45816</v>
      </c>
      <c r="C492" s="98" t="str">
        <f t="shared" si="32"/>
        <v>Sunday</v>
      </c>
      <c r="D492" s="99" t="str">
        <f t="shared" si="33"/>
        <v>W</v>
      </c>
      <c r="E492" s="99" t="str">
        <f t="shared" si="33"/>
        <v>W</v>
      </c>
      <c r="F492" s="99" t="str">
        <f t="shared" si="33"/>
        <v>W</v>
      </c>
      <c r="G492" s="99" t="str">
        <f t="shared" si="33"/>
        <v>W</v>
      </c>
      <c r="H492" s="99" t="str">
        <f t="shared" si="34"/>
        <v>W</v>
      </c>
      <c r="I492" s="99">
        <f t="shared" si="35"/>
        <v>0</v>
      </c>
      <c r="J492" s="109">
        <f>IF(H492="B",0,MATCH("B",H493:$H$3985,0))</f>
        <v>2</v>
      </c>
      <c r="K492" s="84"/>
      <c r="L492" s="97">
        <v>46065</v>
      </c>
      <c r="M492" s="99" t="s">
        <v>69</v>
      </c>
      <c r="O492" s="97">
        <v>45816</v>
      </c>
      <c r="P492" s="97" cm="1">
        <f t="array" ref="P492">INDEX($L$11:$L$2636,MATCH(B492+J492,$L$11:$L$2636,0)+30)</f>
        <v>45861</v>
      </c>
      <c r="Q492" s="124" cm="1">
        <f t="array" ref="Q492">INDEX($L$11:$L$2636,MATCH(B492+J492,$L$11:$L$2636,0)+12)-1</f>
        <v>45834</v>
      </c>
    </row>
    <row r="493" spans="2:17" ht="15" customHeight="1" x14ac:dyDescent="0.25">
      <c r="B493" s="97">
        <v>45817</v>
      </c>
      <c r="C493" s="98" t="str">
        <f t="shared" si="32"/>
        <v>Monday</v>
      </c>
      <c r="D493" s="99" t="str">
        <f t="shared" si="33"/>
        <v>B</v>
      </c>
      <c r="E493" s="99" t="s">
        <v>71</v>
      </c>
      <c r="F493" s="99" t="str">
        <f t="shared" si="33"/>
        <v>B</v>
      </c>
      <c r="G493" s="99" t="str">
        <f t="shared" si="33"/>
        <v>B</v>
      </c>
      <c r="H493" s="99" t="str">
        <f t="shared" si="34"/>
        <v>P</v>
      </c>
      <c r="I493" s="99">
        <f t="shared" si="35"/>
        <v>0</v>
      </c>
      <c r="J493" s="109">
        <f>IF(H493="B",0,MATCH("B",H494:$H$3985,0))</f>
        <v>1</v>
      </c>
      <c r="K493" s="84"/>
      <c r="L493" s="97">
        <v>46066</v>
      </c>
      <c r="M493" s="99" t="s">
        <v>69</v>
      </c>
      <c r="O493" s="97">
        <v>45817</v>
      </c>
      <c r="P493" s="97" cm="1">
        <f t="array" ref="P493">INDEX($L$11:$L$2636,MATCH(B493+J493,$L$11:$L$2636,0)+30)</f>
        <v>45861</v>
      </c>
      <c r="Q493" s="124" cm="1">
        <f t="array" ref="Q493">INDEX($L$11:$L$2636,MATCH(B493+J493,$L$11:$L$2636,0)+12)-1</f>
        <v>45834</v>
      </c>
    </row>
    <row r="494" spans="2:17" ht="15" customHeight="1" x14ac:dyDescent="0.25">
      <c r="B494" s="97">
        <v>45818</v>
      </c>
      <c r="C494" s="98" t="str">
        <f t="shared" si="32"/>
        <v>Tuesday</v>
      </c>
      <c r="D494" s="99" t="str">
        <f t="shared" si="33"/>
        <v>B</v>
      </c>
      <c r="E494" s="99" t="str">
        <f t="shared" si="33"/>
        <v>B</v>
      </c>
      <c r="F494" s="99" t="str">
        <f t="shared" si="33"/>
        <v>B</v>
      </c>
      <c r="G494" s="99" t="str">
        <f t="shared" si="33"/>
        <v>B</v>
      </c>
      <c r="H494" s="99" t="str">
        <f t="shared" si="34"/>
        <v>B</v>
      </c>
      <c r="I494" s="99">
        <f t="shared" si="35"/>
        <v>1</v>
      </c>
      <c r="J494" s="109">
        <f>IF(H494="B",0,MATCH("B",H495:$H$3985,0))</f>
        <v>0</v>
      </c>
      <c r="K494" s="84"/>
      <c r="L494" s="97">
        <v>46069</v>
      </c>
      <c r="M494" s="99" t="s">
        <v>69</v>
      </c>
      <c r="O494" s="97">
        <v>45818</v>
      </c>
      <c r="P494" s="97" cm="1">
        <f t="array" ref="P494">INDEX($L$11:$L$2636,MATCH(B494+J494,$L$11:$L$2636,0)+30)</f>
        <v>45861</v>
      </c>
      <c r="Q494" s="124" cm="1">
        <f t="array" ref="Q494">INDEX($L$11:$L$2636,MATCH(B494+J494,$L$11:$L$2636,0)+12)-1</f>
        <v>45834</v>
      </c>
    </row>
    <row r="495" spans="2:17" ht="15" customHeight="1" x14ac:dyDescent="0.25">
      <c r="B495" s="97">
        <v>45819</v>
      </c>
      <c r="C495" s="98" t="str">
        <f t="shared" si="32"/>
        <v>Wednesday</v>
      </c>
      <c r="D495" s="99" t="str">
        <f t="shared" si="33"/>
        <v>B</v>
      </c>
      <c r="E495" s="99" t="str">
        <f t="shared" si="33"/>
        <v>B</v>
      </c>
      <c r="F495" s="99" t="str">
        <f t="shared" si="33"/>
        <v>B</v>
      </c>
      <c r="G495" s="99" t="str">
        <f t="shared" si="33"/>
        <v>B</v>
      </c>
      <c r="H495" s="99" t="str">
        <f t="shared" si="34"/>
        <v>B</v>
      </c>
      <c r="I495" s="99">
        <f t="shared" si="35"/>
        <v>1</v>
      </c>
      <c r="J495" s="109">
        <f>IF(H495="B",0,MATCH("B",H496:$H$3985,0))</f>
        <v>0</v>
      </c>
      <c r="K495" s="84"/>
      <c r="L495" s="97">
        <v>46070</v>
      </c>
      <c r="M495" s="99" t="s">
        <v>69</v>
      </c>
      <c r="O495" s="97">
        <v>45819</v>
      </c>
      <c r="P495" s="97" cm="1">
        <f t="array" ref="P495">INDEX($L$11:$L$2636,MATCH(B495+J495,$L$11:$L$2636,0)+30)</f>
        <v>45862</v>
      </c>
      <c r="Q495" s="124" cm="1">
        <f t="array" ref="Q495">INDEX($L$11:$L$2636,MATCH(B495+J495,$L$11:$L$2636,0)+12)-1</f>
        <v>45837</v>
      </c>
    </row>
    <row r="496" spans="2:17" ht="15" customHeight="1" x14ac:dyDescent="0.25">
      <c r="B496" s="97">
        <v>45820</v>
      </c>
      <c r="C496" s="98" t="str">
        <f t="shared" si="32"/>
        <v>Thursday</v>
      </c>
      <c r="D496" s="99" t="str">
        <f t="shared" si="33"/>
        <v>B</v>
      </c>
      <c r="E496" s="99" t="str">
        <f t="shared" si="33"/>
        <v>B</v>
      </c>
      <c r="F496" s="99" t="str">
        <f t="shared" si="33"/>
        <v>B</v>
      </c>
      <c r="G496" s="99" t="str">
        <f t="shared" si="33"/>
        <v>B</v>
      </c>
      <c r="H496" s="99" t="str">
        <f t="shared" si="34"/>
        <v>B</v>
      </c>
      <c r="I496" s="99">
        <f t="shared" si="35"/>
        <v>1</v>
      </c>
      <c r="J496" s="109">
        <f>IF(H496="B",0,MATCH("B",H497:$H$3985,0))</f>
        <v>0</v>
      </c>
      <c r="K496" s="84"/>
      <c r="L496" s="97">
        <v>46071</v>
      </c>
      <c r="M496" s="99" t="s">
        <v>69</v>
      </c>
      <c r="O496" s="97">
        <v>45820</v>
      </c>
      <c r="P496" s="97" cm="1">
        <f t="array" ref="P496">INDEX($L$11:$L$2636,MATCH(B496+J496,$L$11:$L$2636,0)+30)</f>
        <v>45866</v>
      </c>
      <c r="Q496" s="124" cm="1">
        <f t="array" ref="Q496">INDEX($L$11:$L$2636,MATCH(B496+J496,$L$11:$L$2636,0)+12)-1</f>
        <v>45838</v>
      </c>
    </row>
    <row r="497" spans="2:17" ht="15" customHeight="1" x14ac:dyDescent="0.25">
      <c r="B497" s="97">
        <v>45821</v>
      </c>
      <c r="C497" s="98" t="str">
        <f t="shared" si="32"/>
        <v>Friday</v>
      </c>
      <c r="D497" s="99" t="str">
        <f t="shared" si="33"/>
        <v>B</v>
      </c>
      <c r="E497" s="99" t="str">
        <f t="shared" si="33"/>
        <v>B</v>
      </c>
      <c r="F497" s="99" t="str">
        <f t="shared" si="33"/>
        <v>B</v>
      </c>
      <c r="G497" s="99" t="str">
        <f t="shared" si="33"/>
        <v>B</v>
      </c>
      <c r="H497" s="99" t="str">
        <f t="shared" si="34"/>
        <v>B</v>
      </c>
      <c r="I497" s="99">
        <f t="shared" si="35"/>
        <v>1</v>
      </c>
      <c r="J497" s="109">
        <f>IF(H497="B",0,MATCH("B",H498:$H$3985,0))</f>
        <v>0</v>
      </c>
      <c r="K497" s="84"/>
      <c r="L497" s="97">
        <v>46072</v>
      </c>
      <c r="M497" s="99" t="s">
        <v>69</v>
      </c>
      <c r="O497" s="97">
        <v>45821</v>
      </c>
      <c r="P497" s="97" cm="1">
        <f t="array" ref="P497">INDEX($L$11:$L$2636,MATCH(B497+J497,$L$11:$L$2636,0)+30)</f>
        <v>45867</v>
      </c>
      <c r="Q497" s="124" cm="1">
        <f t="array" ref="Q497">INDEX($L$11:$L$2636,MATCH(B497+J497,$L$11:$L$2636,0)+12)-1</f>
        <v>45839</v>
      </c>
    </row>
    <row r="498" spans="2:17" ht="15" customHeight="1" x14ac:dyDescent="0.25">
      <c r="B498" s="97">
        <v>45822</v>
      </c>
      <c r="C498" s="98" t="str">
        <f t="shared" si="32"/>
        <v>Saturday</v>
      </c>
      <c r="D498" s="99" t="str">
        <f t="shared" si="33"/>
        <v>W</v>
      </c>
      <c r="E498" s="99" t="str">
        <f t="shared" si="33"/>
        <v>W</v>
      </c>
      <c r="F498" s="99" t="str">
        <f t="shared" si="33"/>
        <v>W</v>
      </c>
      <c r="G498" s="99" t="str">
        <f t="shared" si="33"/>
        <v>W</v>
      </c>
      <c r="H498" s="99" t="str">
        <f t="shared" si="34"/>
        <v>W</v>
      </c>
      <c r="I498" s="99">
        <f t="shared" si="35"/>
        <v>0</v>
      </c>
      <c r="J498" s="109">
        <f>IF(H498="B",0,MATCH("B",H499:$H$3985,0))</f>
        <v>2</v>
      </c>
      <c r="K498" s="84"/>
      <c r="L498" s="97">
        <v>46073</v>
      </c>
      <c r="M498" s="99" t="s">
        <v>69</v>
      </c>
      <c r="O498" s="97">
        <v>45822</v>
      </c>
      <c r="P498" s="97" cm="1">
        <f t="array" ref="P498">INDEX($L$11:$L$2636,MATCH(B498+J498,$L$11:$L$2636,0)+30)</f>
        <v>45868</v>
      </c>
      <c r="Q498" s="124" cm="1">
        <f t="array" ref="Q498">INDEX($L$11:$L$2636,MATCH(B498+J498,$L$11:$L$2636,0)+12)-1</f>
        <v>45840</v>
      </c>
    </row>
    <row r="499" spans="2:17" ht="15" customHeight="1" x14ac:dyDescent="0.25">
      <c r="B499" s="97">
        <v>45823</v>
      </c>
      <c r="C499" s="98" t="str">
        <f t="shared" si="32"/>
        <v>Sunday</v>
      </c>
      <c r="D499" s="99" t="str">
        <f t="shared" si="33"/>
        <v>W</v>
      </c>
      <c r="E499" s="99" t="str">
        <f t="shared" si="33"/>
        <v>W</v>
      </c>
      <c r="F499" s="99" t="str">
        <f t="shared" si="33"/>
        <v>W</v>
      </c>
      <c r="G499" s="99" t="str">
        <f t="shared" si="33"/>
        <v>W</v>
      </c>
      <c r="H499" s="99" t="str">
        <f t="shared" si="34"/>
        <v>W</v>
      </c>
      <c r="I499" s="99">
        <f t="shared" si="35"/>
        <v>0</v>
      </c>
      <c r="J499" s="109">
        <f>IF(H499="B",0,MATCH("B",H500:$H$3985,0))</f>
        <v>1</v>
      </c>
      <c r="K499" s="84"/>
      <c r="L499" s="97">
        <v>46076</v>
      </c>
      <c r="M499" s="99" t="s">
        <v>69</v>
      </c>
      <c r="O499" s="97">
        <v>45823</v>
      </c>
      <c r="P499" s="97" cm="1">
        <f t="array" ref="P499">INDEX($L$11:$L$2636,MATCH(B499+J499,$L$11:$L$2636,0)+30)</f>
        <v>45868</v>
      </c>
      <c r="Q499" s="124" cm="1">
        <f t="array" ref="Q499">INDEX($L$11:$L$2636,MATCH(B499+J499,$L$11:$L$2636,0)+12)-1</f>
        <v>45840</v>
      </c>
    </row>
    <row r="500" spans="2:17" ht="15" customHeight="1" x14ac:dyDescent="0.25">
      <c r="B500" s="97">
        <v>45824</v>
      </c>
      <c r="C500" s="98" t="str">
        <f t="shared" si="32"/>
        <v>Monday</v>
      </c>
      <c r="D500" s="99" t="str">
        <f t="shared" si="33"/>
        <v>B</v>
      </c>
      <c r="E500" s="99" t="str">
        <f t="shared" si="33"/>
        <v>B</v>
      </c>
      <c r="F500" s="99" t="str">
        <f t="shared" si="33"/>
        <v>B</v>
      </c>
      <c r="G500" s="99" t="str">
        <f t="shared" si="33"/>
        <v>B</v>
      </c>
      <c r="H500" s="99" t="str">
        <f t="shared" si="34"/>
        <v>B</v>
      </c>
      <c r="I500" s="99">
        <f t="shared" si="35"/>
        <v>1</v>
      </c>
      <c r="J500" s="109">
        <f>IF(H500="B",0,MATCH("B",H501:$H$3985,0))</f>
        <v>0</v>
      </c>
      <c r="K500" s="84"/>
      <c r="L500" s="97">
        <v>46077</v>
      </c>
      <c r="M500" s="99" t="s">
        <v>69</v>
      </c>
      <c r="O500" s="97">
        <v>45824</v>
      </c>
      <c r="P500" s="97" cm="1">
        <f t="array" ref="P500">INDEX($L$11:$L$2636,MATCH(B500+J500,$L$11:$L$2636,0)+30)</f>
        <v>45868</v>
      </c>
      <c r="Q500" s="124" cm="1">
        <f t="array" ref="Q500">INDEX($L$11:$L$2636,MATCH(B500+J500,$L$11:$L$2636,0)+12)-1</f>
        <v>45840</v>
      </c>
    </row>
    <row r="501" spans="2:17" ht="15" customHeight="1" x14ac:dyDescent="0.25">
      <c r="B501" s="97">
        <v>45825</v>
      </c>
      <c r="C501" s="98" t="str">
        <f t="shared" si="32"/>
        <v>Tuesday</v>
      </c>
      <c r="D501" s="99" t="str">
        <f t="shared" si="33"/>
        <v>B</v>
      </c>
      <c r="E501" s="99" t="str">
        <f t="shared" si="33"/>
        <v>B</v>
      </c>
      <c r="F501" s="99" t="str">
        <f t="shared" si="33"/>
        <v>B</v>
      </c>
      <c r="G501" s="99" t="str">
        <f t="shared" si="33"/>
        <v>B</v>
      </c>
      <c r="H501" s="99" t="str">
        <f t="shared" si="34"/>
        <v>B</v>
      </c>
      <c r="I501" s="99">
        <f t="shared" si="35"/>
        <v>1</v>
      </c>
      <c r="J501" s="109">
        <f>IF(H501="B",0,MATCH("B",H502:$H$3985,0))</f>
        <v>0</v>
      </c>
      <c r="K501" s="84"/>
      <c r="L501" s="97">
        <v>46078</v>
      </c>
      <c r="M501" s="99" t="s">
        <v>69</v>
      </c>
      <c r="O501" s="97">
        <v>45825</v>
      </c>
      <c r="P501" s="97" cm="1">
        <f t="array" ref="P501">INDEX($L$11:$L$2636,MATCH(B501+J501,$L$11:$L$2636,0)+30)</f>
        <v>45869</v>
      </c>
      <c r="Q501" s="124" cm="1">
        <f t="array" ref="Q501">INDEX($L$11:$L$2636,MATCH(B501+J501,$L$11:$L$2636,0)+12)-1</f>
        <v>45841</v>
      </c>
    </row>
    <row r="502" spans="2:17" ht="15" customHeight="1" x14ac:dyDescent="0.25">
      <c r="B502" s="97">
        <v>45826</v>
      </c>
      <c r="C502" s="98" t="str">
        <f t="shared" si="32"/>
        <v>Wednesday</v>
      </c>
      <c r="D502" s="99" t="str">
        <f t="shared" si="33"/>
        <v>B</v>
      </c>
      <c r="E502" s="99" t="str">
        <f t="shared" si="33"/>
        <v>B</v>
      </c>
      <c r="F502" s="99" t="str">
        <f t="shared" si="33"/>
        <v>B</v>
      </c>
      <c r="G502" s="99" t="str">
        <f t="shared" si="33"/>
        <v>B</v>
      </c>
      <c r="H502" s="99" t="str">
        <f t="shared" si="34"/>
        <v>B</v>
      </c>
      <c r="I502" s="99">
        <f t="shared" si="35"/>
        <v>1</v>
      </c>
      <c r="J502" s="109">
        <f>IF(H502="B",0,MATCH("B",H503:$H$3985,0))</f>
        <v>0</v>
      </c>
      <c r="K502" s="84"/>
      <c r="L502" s="97">
        <v>46079</v>
      </c>
      <c r="M502" s="99" t="s">
        <v>69</v>
      </c>
      <c r="O502" s="97">
        <v>45826</v>
      </c>
      <c r="P502" s="97" cm="1">
        <f t="array" ref="P502">INDEX($L$11:$L$2636,MATCH(B502+J502,$L$11:$L$2636,0)+30)</f>
        <v>45870</v>
      </c>
      <c r="Q502" s="124" cm="1">
        <f t="array" ref="Q502">INDEX($L$11:$L$2636,MATCH(B502+J502,$L$11:$L$2636,0)+12)-1</f>
        <v>45844</v>
      </c>
    </row>
    <row r="503" spans="2:17" ht="15" customHeight="1" x14ac:dyDescent="0.25">
      <c r="B503" s="97">
        <v>45827</v>
      </c>
      <c r="C503" s="98" t="str">
        <f t="shared" si="32"/>
        <v>Thursday</v>
      </c>
      <c r="D503" s="99" t="str">
        <f t="shared" si="33"/>
        <v>B</v>
      </c>
      <c r="E503" s="99" t="str">
        <f t="shared" si="33"/>
        <v>B</v>
      </c>
      <c r="F503" s="99" t="str">
        <f t="shared" si="33"/>
        <v>B</v>
      </c>
      <c r="G503" s="99" t="str">
        <f t="shared" si="33"/>
        <v>B</v>
      </c>
      <c r="H503" s="99" t="str">
        <f t="shared" si="34"/>
        <v>B</v>
      </c>
      <c r="I503" s="99">
        <f t="shared" si="35"/>
        <v>1</v>
      </c>
      <c r="J503" s="109">
        <f>IF(H503="B",0,MATCH("B",H504:$H$3985,0))</f>
        <v>0</v>
      </c>
      <c r="K503" s="84"/>
      <c r="L503" s="97">
        <v>46080</v>
      </c>
      <c r="M503" s="99" t="s">
        <v>69</v>
      </c>
      <c r="O503" s="97">
        <v>45827</v>
      </c>
      <c r="P503" s="97" cm="1">
        <f t="array" ref="P503">INDEX($L$11:$L$2636,MATCH(B503+J503,$L$11:$L$2636,0)+30)</f>
        <v>45873</v>
      </c>
      <c r="Q503" s="124" cm="1">
        <f t="array" ref="Q503">INDEX($L$11:$L$2636,MATCH(B503+J503,$L$11:$L$2636,0)+12)-1</f>
        <v>45845</v>
      </c>
    </row>
    <row r="504" spans="2:17" ht="15" customHeight="1" x14ac:dyDescent="0.25">
      <c r="B504" s="97">
        <v>45828</v>
      </c>
      <c r="C504" s="98" t="str">
        <f t="shared" si="32"/>
        <v>Friday</v>
      </c>
      <c r="D504" s="99" t="str">
        <f t="shared" si="33"/>
        <v>B</v>
      </c>
      <c r="E504" s="99" t="str">
        <f t="shared" si="33"/>
        <v>B</v>
      </c>
      <c r="F504" s="99" t="str">
        <f t="shared" si="33"/>
        <v>B</v>
      </c>
      <c r="G504" s="99" t="str">
        <f t="shared" si="33"/>
        <v>B</v>
      </c>
      <c r="H504" s="99" t="str">
        <f t="shared" si="34"/>
        <v>B</v>
      </c>
      <c r="I504" s="99">
        <f t="shared" si="35"/>
        <v>1</v>
      </c>
      <c r="J504" s="109">
        <f>IF(H504="B",0,MATCH("B",H505:$H$3985,0))</f>
        <v>0</v>
      </c>
      <c r="K504" s="84"/>
      <c r="L504" s="97">
        <v>46083</v>
      </c>
      <c r="M504" s="99" t="s">
        <v>69</v>
      </c>
      <c r="O504" s="97">
        <v>45828</v>
      </c>
      <c r="P504" s="97" cm="1">
        <f t="array" ref="P504">INDEX($L$11:$L$2636,MATCH(B504+J504,$L$11:$L$2636,0)+30)</f>
        <v>45874</v>
      </c>
      <c r="Q504" s="124" cm="1">
        <f t="array" ref="Q504">INDEX($L$11:$L$2636,MATCH(B504+J504,$L$11:$L$2636,0)+12)-1</f>
        <v>45846</v>
      </c>
    </row>
    <row r="505" spans="2:17" ht="15" customHeight="1" x14ac:dyDescent="0.25">
      <c r="B505" s="97">
        <v>45829</v>
      </c>
      <c r="C505" s="98" t="str">
        <f t="shared" si="32"/>
        <v>Saturday</v>
      </c>
      <c r="D505" s="99" t="str">
        <f t="shared" si="33"/>
        <v>W</v>
      </c>
      <c r="E505" s="99" t="str">
        <f t="shared" si="33"/>
        <v>W</v>
      </c>
      <c r="F505" s="99" t="str">
        <f t="shared" si="33"/>
        <v>W</v>
      </c>
      <c r="G505" s="99" t="str">
        <f t="shared" si="33"/>
        <v>W</v>
      </c>
      <c r="H505" s="99" t="str">
        <f t="shared" si="34"/>
        <v>W</v>
      </c>
      <c r="I505" s="99">
        <f t="shared" si="35"/>
        <v>0</v>
      </c>
      <c r="J505" s="109">
        <f>IF(H505="B",0,MATCH("B",H506:$H$3985,0))</f>
        <v>2</v>
      </c>
      <c r="K505" s="84"/>
      <c r="L505" s="97">
        <v>46084</v>
      </c>
      <c r="M505" s="99" t="s">
        <v>69</v>
      </c>
      <c r="O505" s="97">
        <v>45829</v>
      </c>
      <c r="P505" s="97" cm="1">
        <f t="array" ref="P505">INDEX($L$11:$L$2636,MATCH(B505+J505,$L$11:$L$2636,0)+30)</f>
        <v>45875</v>
      </c>
      <c r="Q505" s="124" cm="1">
        <f t="array" ref="Q505">INDEX($L$11:$L$2636,MATCH(B505+J505,$L$11:$L$2636,0)+12)-1</f>
        <v>45847</v>
      </c>
    </row>
    <row r="506" spans="2:17" ht="15" customHeight="1" x14ac:dyDescent="0.25">
      <c r="B506" s="97">
        <v>45830</v>
      </c>
      <c r="C506" s="98" t="str">
        <f t="shared" si="32"/>
        <v>Sunday</v>
      </c>
      <c r="D506" s="99" t="str">
        <f t="shared" si="33"/>
        <v>W</v>
      </c>
      <c r="E506" s="99" t="str">
        <f t="shared" si="33"/>
        <v>W</v>
      </c>
      <c r="F506" s="99" t="str">
        <f t="shared" si="33"/>
        <v>W</v>
      </c>
      <c r="G506" s="99" t="str">
        <f t="shared" si="33"/>
        <v>W</v>
      </c>
      <c r="H506" s="99" t="str">
        <f t="shared" si="34"/>
        <v>W</v>
      </c>
      <c r="I506" s="99">
        <f t="shared" si="35"/>
        <v>0</v>
      </c>
      <c r="J506" s="109">
        <f>IF(H506="B",0,MATCH("B",H507:$H$3985,0))</f>
        <v>1</v>
      </c>
      <c r="K506" s="84"/>
      <c r="L506" s="97">
        <v>46085</v>
      </c>
      <c r="M506" s="99" t="s">
        <v>69</v>
      </c>
      <c r="O506" s="97">
        <v>45830</v>
      </c>
      <c r="P506" s="97" cm="1">
        <f t="array" ref="P506">INDEX($L$11:$L$2636,MATCH(B506+J506,$L$11:$L$2636,0)+30)</f>
        <v>45875</v>
      </c>
      <c r="Q506" s="124" cm="1">
        <f t="array" ref="Q506">INDEX($L$11:$L$2636,MATCH(B506+J506,$L$11:$L$2636,0)+12)-1</f>
        <v>45847</v>
      </c>
    </row>
    <row r="507" spans="2:17" ht="15" customHeight="1" x14ac:dyDescent="0.25">
      <c r="B507" s="97">
        <v>45831</v>
      </c>
      <c r="C507" s="98" t="str">
        <f t="shared" si="32"/>
        <v>Monday</v>
      </c>
      <c r="D507" s="99" t="str">
        <f t="shared" si="33"/>
        <v>B</v>
      </c>
      <c r="E507" s="99" t="str">
        <f t="shared" si="33"/>
        <v>B</v>
      </c>
      <c r="F507" s="99" t="str">
        <f t="shared" si="33"/>
        <v>B</v>
      </c>
      <c r="G507" s="99" t="str">
        <f t="shared" si="33"/>
        <v>B</v>
      </c>
      <c r="H507" s="99" t="str">
        <f t="shared" si="34"/>
        <v>B</v>
      </c>
      <c r="I507" s="99">
        <f t="shared" si="35"/>
        <v>1</v>
      </c>
      <c r="J507" s="109">
        <f>IF(H507="B",0,MATCH("B",H508:$H$3985,0))</f>
        <v>0</v>
      </c>
      <c r="K507" s="84"/>
      <c r="L507" s="97">
        <v>46086</v>
      </c>
      <c r="M507" s="99" t="s">
        <v>69</v>
      </c>
      <c r="O507" s="97">
        <v>45831</v>
      </c>
      <c r="P507" s="97" cm="1">
        <f t="array" ref="P507">INDEX($L$11:$L$2636,MATCH(B507+J507,$L$11:$L$2636,0)+30)</f>
        <v>45875</v>
      </c>
      <c r="Q507" s="124" cm="1">
        <f t="array" ref="Q507">INDEX($L$11:$L$2636,MATCH(B507+J507,$L$11:$L$2636,0)+12)-1</f>
        <v>45847</v>
      </c>
    </row>
    <row r="508" spans="2:17" ht="15" customHeight="1" x14ac:dyDescent="0.25">
      <c r="B508" s="97">
        <v>45832</v>
      </c>
      <c r="C508" s="98" t="str">
        <f t="shared" si="32"/>
        <v>Tuesday</v>
      </c>
      <c r="D508" s="99" t="str">
        <f t="shared" si="33"/>
        <v>B</v>
      </c>
      <c r="E508" s="99" t="s">
        <v>71</v>
      </c>
      <c r="F508" s="99" t="str">
        <f t="shared" si="33"/>
        <v>B</v>
      </c>
      <c r="G508" s="99" t="str">
        <f t="shared" si="33"/>
        <v>B</v>
      </c>
      <c r="H508" s="99" t="str">
        <f t="shared" si="34"/>
        <v>P</v>
      </c>
      <c r="I508" s="99">
        <f t="shared" si="35"/>
        <v>0</v>
      </c>
      <c r="J508" s="109">
        <f>IF(H508="B",0,MATCH("B",H509:$H$3985,0))</f>
        <v>1</v>
      </c>
      <c r="K508" s="84"/>
      <c r="L508" s="97">
        <v>46087</v>
      </c>
      <c r="M508" s="99" t="s">
        <v>69</v>
      </c>
      <c r="O508" s="97">
        <v>45832</v>
      </c>
      <c r="P508" s="97" cm="1">
        <f t="array" ref="P508">INDEX($L$11:$L$2636,MATCH(B508+J508,$L$11:$L$2636,0)+30)</f>
        <v>45876</v>
      </c>
      <c r="Q508" s="124" cm="1">
        <f t="array" ref="Q508">INDEX($L$11:$L$2636,MATCH(B508+J508,$L$11:$L$2636,0)+12)-1</f>
        <v>45848</v>
      </c>
    </row>
    <row r="509" spans="2:17" ht="15" customHeight="1" x14ac:dyDescent="0.25">
      <c r="B509" s="97">
        <v>45833</v>
      </c>
      <c r="C509" s="98" t="str">
        <f t="shared" si="32"/>
        <v>Wednesday</v>
      </c>
      <c r="D509" s="99" t="str">
        <f t="shared" si="33"/>
        <v>B</v>
      </c>
      <c r="E509" s="99" t="str">
        <f t="shared" si="33"/>
        <v>B</v>
      </c>
      <c r="F509" s="99" t="str">
        <f t="shared" si="33"/>
        <v>B</v>
      </c>
      <c r="G509" s="99" t="str">
        <f t="shared" si="33"/>
        <v>B</v>
      </c>
      <c r="H509" s="99" t="str">
        <f t="shared" si="34"/>
        <v>B</v>
      </c>
      <c r="I509" s="99">
        <f t="shared" si="35"/>
        <v>1</v>
      </c>
      <c r="J509" s="109">
        <f>IF(H509="B",0,MATCH("B",H510:$H$3985,0))</f>
        <v>0</v>
      </c>
      <c r="K509" s="84"/>
      <c r="L509" s="97">
        <v>46090</v>
      </c>
      <c r="M509" s="99" t="s">
        <v>69</v>
      </c>
      <c r="O509" s="97">
        <v>45833</v>
      </c>
      <c r="P509" s="97" cm="1">
        <f t="array" ref="P509">INDEX($L$11:$L$2636,MATCH(B509+J509,$L$11:$L$2636,0)+30)</f>
        <v>45876</v>
      </c>
      <c r="Q509" s="124" cm="1">
        <f t="array" ref="Q509">INDEX($L$11:$L$2636,MATCH(B509+J509,$L$11:$L$2636,0)+12)-1</f>
        <v>45848</v>
      </c>
    </row>
    <row r="510" spans="2:17" ht="15" customHeight="1" x14ac:dyDescent="0.25">
      <c r="B510" s="97">
        <v>45834</v>
      </c>
      <c r="C510" s="98" t="str">
        <f t="shared" si="32"/>
        <v>Thursday</v>
      </c>
      <c r="D510" s="99" t="str">
        <f t="shared" si="33"/>
        <v>B</v>
      </c>
      <c r="E510" s="99" t="str">
        <f t="shared" si="33"/>
        <v>B</v>
      </c>
      <c r="F510" s="99" t="str">
        <f t="shared" si="33"/>
        <v>B</v>
      </c>
      <c r="G510" s="99" t="str">
        <f t="shared" si="33"/>
        <v>B</v>
      </c>
      <c r="H510" s="99" t="str">
        <f t="shared" si="34"/>
        <v>B</v>
      </c>
      <c r="I510" s="99">
        <f t="shared" si="35"/>
        <v>1</v>
      </c>
      <c r="J510" s="109">
        <f>IF(H510="B",0,MATCH("B",H511:$H$3985,0))</f>
        <v>0</v>
      </c>
      <c r="K510" s="84"/>
      <c r="L510" s="97">
        <v>46091</v>
      </c>
      <c r="M510" s="99" t="s">
        <v>69</v>
      </c>
      <c r="O510" s="97">
        <v>45834</v>
      </c>
      <c r="P510" s="97" cm="1">
        <f t="array" ref="P510">INDEX($L$11:$L$2636,MATCH(B510+J510,$L$11:$L$2636,0)+30)</f>
        <v>45877</v>
      </c>
      <c r="Q510" s="124" cm="1">
        <f t="array" ref="Q510">INDEX($L$11:$L$2636,MATCH(B510+J510,$L$11:$L$2636,0)+12)-1</f>
        <v>45851</v>
      </c>
    </row>
    <row r="511" spans="2:17" ht="15" customHeight="1" x14ac:dyDescent="0.25">
      <c r="B511" s="97">
        <v>45835</v>
      </c>
      <c r="C511" s="98" t="str">
        <f t="shared" si="32"/>
        <v>Friday</v>
      </c>
      <c r="D511" s="99" t="str">
        <f t="shared" si="33"/>
        <v>B</v>
      </c>
      <c r="E511" s="99" t="str">
        <f t="shared" si="33"/>
        <v>B</v>
      </c>
      <c r="F511" s="99" t="str">
        <f t="shared" si="33"/>
        <v>B</v>
      </c>
      <c r="G511" s="99" t="str">
        <f t="shared" si="33"/>
        <v>B</v>
      </c>
      <c r="H511" s="99" t="str">
        <f t="shared" si="34"/>
        <v>B</v>
      </c>
      <c r="I511" s="99">
        <f t="shared" si="35"/>
        <v>1</v>
      </c>
      <c r="J511" s="109">
        <f>IF(H511="B",0,MATCH("B",H512:$H$3985,0))</f>
        <v>0</v>
      </c>
      <c r="K511" s="84"/>
      <c r="L511" s="97">
        <v>46092</v>
      </c>
      <c r="M511" s="99" t="s">
        <v>69</v>
      </c>
      <c r="O511" s="97">
        <v>45835</v>
      </c>
      <c r="P511" s="97" cm="1">
        <f t="array" ref="P511">INDEX($L$11:$L$2636,MATCH(B511+J511,$L$11:$L$2636,0)+30)</f>
        <v>45880</v>
      </c>
      <c r="Q511" s="124" cm="1">
        <f t="array" ref="Q511">INDEX($L$11:$L$2636,MATCH(B511+J511,$L$11:$L$2636,0)+12)-1</f>
        <v>45852</v>
      </c>
    </row>
    <row r="512" spans="2:17" ht="15" customHeight="1" x14ac:dyDescent="0.25">
      <c r="B512" s="97">
        <v>45836</v>
      </c>
      <c r="C512" s="98" t="str">
        <f t="shared" si="32"/>
        <v>Saturday</v>
      </c>
      <c r="D512" s="99" t="str">
        <f t="shared" si="33"/>
        <v>W</v>
      </c>
      <c r="E512" s="99" t="str">
        <f t="shared" si="33"/>
        <v>W</v>
      </c>
      <c r="F512" s="99" t="str">
        <f t="shared" si="33"/>
        <v>W</v>
      </c>
      <c r="G512" s="99" t="str">
        <f t="shared" si="33"/>
        <v>W</v>
      </c>
      <c r="H512" s="99" t="str">
        <f t="shared" si="34"/>
        <v>W</v>
      </c>
      <c r="I512" s="99">
        <f t="shared" si="35"/>
        <v>0</v>
      </c>
      <c r="J512" s="109">
        <f>IF(H512="B",0,MATCH("B",H513:$H$3985,0))</f>
        <v>2</v>
      </c>
      <c r="K512" s="84"/>
      <c r="L512" s="97">
        <v>46093</v>
      </c>
      <c r="M512" s="99" t="s">
        <v>69</v>
      </c>
      <c r="O512" s="97">
        <v>45836</v>
      </c>
      <c r="P512" s="97" cm="1">
        <f t="array" ref="P512">INDEX($L$11:$L$2636,MATCH(B512+J512,$L$11:$L$2636,0)+30)</f>
        <v>45881</v>
      </c>
      <c r="Q512" s="124" cm="1">
        <f t="array" ref="Q512">INDEX($L$11:$L$2636,MATCH(B512+J512,$L$11:$L$2636,0)+12)-1</f>
        <v>45853</v>
      </c>
    </row>
    <row r="513" spans="2:17" ht="15" customHeight="1" x14ac:dyDescent="0.25">
      <c r="B513" s="97">
        <v>45837</v>
      </c>
      <c r="C513" s="98" t="str">
        <f t="shared" si="32"/>
        <v>Sunday</v>
      </c>
      <c r="D513" s="99" t="str">
        <f t="shared" si="33"/>
        <v>W</v>
      </c>
      <c r="E513" s="99" t="str">
        <f t="shared" si="33"/>
        <v>W</v>
      </c>
      <c r="F513" s="99" t="str">
        <f t="shared" si="33"/>
        <v>W</v>
      </c>
      <c r="G513" s="99" t="str">
        <f t="shared" si="33"/>
        <v>W</v>
      </c>
      <c r="H513" s="99" t="str">
        <f t="shared" si="34"/>
        <v>W</v>
      </c>
      <c r="I513" s="99">
        <f t="shared" si="35"/>
        <v>0</v>
      </c>
      <c r="J513" s="109">
        <f>IF(H513="B",0,MATCH("B",H514:$H$3985,0))</f>
        <v>1</v>
      </c>
      <c r="K513" s="84"/>
      <c r="L513" s="97">
        <v>46094</v>
      </c>
      <c r="M513" s="99" t="s">
        <v>69</v>
      </c>
      <c r="O513" s="97">
        <v>45837</v>
      </c>
      <c r="P513" s="97" cm="1">
        <f t="array" ref="P513">INDEX($L$11:$L$2636,MATCH(B513+J513,$L$11:$L$2636,0)+30)</f>
        <v>45881</v>
      </c>
      <c r="Q513" s="124" cm="1">
        <f t="array" ref="Q513">INDEX($L$11:$L$2636,MATCH(B513+J513,$L$11:$L$2636,0)+12)-1</f>
        <v>45853</v>
      </c>
    </row>
    <row r="514" spans="2:17" ht="15" customHeight="1" x14ac:dyDescent="0.25">
      <c r="B514" s="97">
        <v>45838</v>
      </c>
      <c r="C514" s="98" t="str">
        <f t="shared" si="32"/>
        <v>Monday</v>
      </c>
      <c r="D514" s="99" t="str">
        <f t="shared" si="33"/>
        <v>B</v>
      </c>
      <c r="E514" s="99" t="str">
        <f t="shared" si="33"/>
        <v>B</v>
      </c>
      <c r="F514" s="99" t="str">
        <f t="shared" si="33"/>
        <v>B</v>
      </c>
      <c r="G514" s="99" t="str">
        <f t="shared" si="33"/>
        <v>B</v>
      </c>
      <c r="H514" s="99" t="str">
        <f t="shared" si="34"/>
        <v>B</v>
      </c>
      <c r="I514" s="99">
        <f t="shared" si="35"/>
        <v>1</v>
      </c>
      <c r="J514" s="109">
        <f>IF(H514="B",0,MATCH("B",H515:$H$3985,0))</f>
        <v>0</v>
      </c>
      <c r="K514" s="84"/>
      <c r="L514" s="97">
        <v>46097</v>
      </c>
      <c r="M514" s="99" t="s">
        <v>69</v>
      </c>
      <c r="O514" s="97">
        <v>45838</v>
      </c>
      <c r="P514" s="97" cm="1">
        <f t="array" ref="P514">INDEX($L$11:$L$2636,MATCH(B514+J514,$L$11:$L$2636,0)+30)</f>
        <v>45881</v>
      </c>
      <c r="Q514" s="124" cm="1">
        <f t="array" ref="Q514">INDEX($L$11:$L$2636,MATCH(B514+J514,$L$11:$L$2636,0)+12)-1</f>
        <v>45853</v>
      </c>
    </row>
    <row r="515" spans="2:17" ht="15" customHeight="1" x14ac:dyDescent="0.25">
      <c r="B515" s="97">
        <v>45839</v>
      </c>
      <c r="C515" s="98" t="str">
        <f t="shared" si="32"/>
        <v>Tuesday</v>
      </c>
      <c r="D515" s="99" t="str">
        <f t="shared" si="33"/>
        <v>B</v>
      </c>
      <c r="E515" s="99" t="str">
        <f t="shared" si="33"/>
        <v>B</v>
      </c>
      <c r="F515" s="99" t="str">
        <f t="shared" si="33"/>
        <v>B</v>
      </c>
      <c r="G515" s="99" t="str">
        <f t="shared" si="33"/>
        <v>B</v>
      </c>
      <c r="H515" s="99" t="str">
        <f t="shared" si="34"/>
        <v>B</v>
      </c>
      <c r="I515" s="99">
        <f t="shared" si="35"/>
        <v>1</v>
      </c>
      <c r="J515" s="109">
        <f>IF(H515="B",0,MATCH("B",H516:$H$3985,0))</f>
        <v>0</v>
      </c>
      <c r="K515" s="84"/>
      <c r="L515" s="97">
        <v>46098</v>
      </c>
      <c r="M515" s="99" t="s">
        <v>69</v>
      </c>
      <c r="O515" s="97">
        <v>45839</v>
      </c>
      <c r="P515" s="97" cm="1">
        <f t="array" ref="P515">INDEX($L$11:$L$2636,MATCH(B515+J515,$L$11:$L$2636,0)+30)</f>
        <v>45882</v>
      </c>
      <c r="Q515" s="124" cm="1">
        <f t="array" ref="Q515">INDEX($L$11:$L$2636,MATCH(B515+J515,$L$11:$L$2636,0)+12)-1</f>
        <v>45854</v>
      </c>
    </row>
    <row r="516" spans="2:17" ht="15" customHeight="1" x14ac:dyDescent="0.25">
      <c r="B516" s="97">
        <v>45840</v>
      </c>
      <c r="C516" s="98" t="str">
        <f t="shared" si="32"/>
        <v>Wednesday</v>
      </c>
      <c r="D516" s="99" t="str">
        <f t="shared" si="33"/>
        <v>B</v>
      </c>
      <c r="E516" s="99" t="str">
        <f t="shared" si="33"/>
        <v>B</v>
      </c>
      <c r="F516" s="99" t="str">
        <f t="shared" si="33"/>
        <v>B</v>
      </c>
      <c r="G516" s="99" t="str">
        <f t="shared" si="33"/>
        <v>B</v>
      </c>
      <c r="H516" s="99" t="str">
        <f t="shared" si="34"/>
        <v>B</v>
      </c>
      <c r="I516" s="99">
        <f t="shared" si="35"/>
        <v>1</v>
      </c>
      <c r="J516" s="109">
        <f>IF(H516="B",0,MATCH("B",H517:$H$3985,0))</f>
        <v>0</v>
      </c>
      <c r="K516" s="84"/>
      <c r="L516" s="97">
        <v>46099</v>
      </c>
      <c r="M516" s="99" t="s">
        <v>69</v>
      </c>
      <c r="O516" s="97">
        <v>45840</v>
      </c>
      <c r="P516" s="97" cm="1">
        <f t="array" ref="P516">INDEX($L$11:$L$2636,MATCH(B516+J516,$L$11:$L$2636,0)+30)</f>
        <v>45883</v>
      </c>
      <c r="Q516" s="124" cm="1">
        <f t="array" ref="Q516">INDEX($L$11:$L$2636,MATCH(B516+J516,$L$11:$L$2636,0)+12)-1</f>
        <v>45855</v>
      </c>
    </row>
    <row r="517" spans="2:17" ht="15" customHeight="1" x14ac:dyDescent="0.25">
      <c r="B517" s="97">
        <v>45841</v>
      </c>
      <c r="C517" s="98" t="str">
        <f t="shared" si="32"/>
        <v>Thursday</v>
      </c>
      <c r="D517" s="99" t="str">
        <f t="shared" si="33"/>
        <v>B</v>
      </c>
      <c r="E517" s="99" t="str">
        <f t="shared" si="33"/>
        <v>B</v>
      </c>
      <c r="F517" s="99" t="str">
        <f t="shared" si="33"/>
        <v>B</v>
      </c>
      <c r="G517" s="99" t="str">
        <f t="shared" si="33"/>
        <v>B</v>
      </c>
      <c r="H517" s="99" t="str">
        <f t="shared" si="34"/>
        <v>B</v>
      </c>
      <c r="I517" s="99">
        <f t="shared" si="35"/>
        <v>1</v>
      </c>
      <c r="J517" s="109">
        <f>IF(H517="B",0,MATCH("B",H518:$H$3985,0))</f>
        <v>0</v>
      </c>
      <c r="K517" s="84"/>
      <c r="L517" s="97">
        <v>46100</v>
      </c>
      <c r="M517" s="99" t="s">
        <v>69</v>
      </c>
      <c r="O517" s="97">
        <v>45841</v>
      </c>
      <c r="P517" s="97" cm="1">
        <f t="array" ref="P517">INDEX($L$11:$L$2636,MATCH(B517+J517,$L$11:$L$2636,0)+30)</f>
        <v>45887</v>
      </c>
      <c r="Q517" s="124" cm="1">
        <f t="array" ref="Q517">INDEX($L$11:$L$2636,MATCH(B517+J517,$L$11:$L$2636,0)+12)-1</f>
        <v>45858</v>
      </c>
    </row>
    <row r="518" spans="2:17" ht="15" customHeight="1" x14ac:dyDescent="0.25">
      <c r="B518" s="97">
        <v>45842</v>
      </c>
      <c r="C518" s="98" t="str">
        <f t="shared" si="32"/>
        <v>Friday</v>
      </c>
      <c r="D518" s="99" t="str">
        <f t="shared" si="33"/>
        <v>B</v>
      </c>
      <c r="E518" s="99" t="str">
        <f t="shared" si="33"/>
        <v>B</v>
      </c>
      <c r="F518" s="99" t="str">
        <f t="shared" si="33"/>
        <v>B</v>
      </c>
      <c r="G518" s="99" t="str">
        <f t="shared" si="33"/>
        <v>B</v>
      </c>
      <c r="H518" s="99" t="str">
        <f t="shared" si="34"/>
        <v>B</v>
      </c>
      <c r="I518" s="99">
        <f t="shared" si="35"/>
        <v>1</v>
      </c>
      <c r="J518" s="109">
        <f>IF(H518="B",0,MATCH("B",H519:$H$3985,0))</f>
        <v>0</v>
      </c>
      <c r="K518" s="84"/>
      <c r="L518" s="97">
        <v>46101</v>
      </c>
      <c r="M518" s="99" t="s">
        <v>69</v>
      </c>
      <c r="O518" s="97">
        <v>45842</v>
      </c>
      <c r="P518" s="97" cm="1">
        <f t="array" ref="P518">INDEX($L$11:$L$2636,MATCH(B518+J518,$L$11:$L$2636,0)+30)</f>
        <v>45888</v>
      </c>
      <c r="Q518" s="124" cm="1">
        <f t="array" ref="Q518">INDEX($L$11:$L$2636,MATCH(B518+J518,$L$11:$L$2636,0)+12)-1</f>
        <v>45859</v>
      </c>
    </row>
    <row r="519" spans="2:17" ht="15" customHeight="1" x14ac:dyDescent="0.25">
      <c r="B519" s="97">
        <v>45843</v>
      </c>
      <c r="C519" s="98" t="str">
        <f t="shared" si="32"/>
        <v>Saturday</v>
      </c>
      <c r="D519" s="99" t="str">
        <f t="shared" si="33"/>
        <v>W</v>
      </c>
      <c r="E519" s="99" t="str">
        <f t="shared" si="33"/>
        <v>W</v>
      </c>
      <c r="F519" s="99" t="str">
        <f t="shared" si="33"/>
        <v>W</v>
      </c>
      <c r="G519" s="99" t="str">
        <f t="shared" si="33"/>
        <v>W</v>
      </c>
      <c r="H519" s="99" t="str">
        <f t="shared" si="34"/>
        <v>W</v>
      </c>
      <c r="I519" s="99">
        <f t="shared" si="35"/>
        <v>0</v>
      </c>
      <c r="J519" s="109">
        <f>IF(H519="B",0,MATCH("B",H520:$H$3985,0))</f>
        <v>2</v>
      </c>
      <c r="K519" s="84"/>
      <c r="L519" s="97">
        <v>46104</v>
      </c>
      <c r="M519" s="99" t="s">
        <v>69</v>
      </c>
      <c r="O519" s="97">
        <v>45843</v>
      </c>
      <c r="P519" s="97" cm="1">
        <f t="array" ref="P519">INDEX($L$11:$L$2636,MATCH(B519+J519,$L$11:$L$2636,0)+30)</f>
        <v>45889</v>
      </c>
      <c r="Q519" s="124" cm="1">
        <f t="array" ref="Q519">INDEX($L$11:$L$2636,MATCH(B519+J519,$L$11:$L$2636,0)+12)-1</f>
        <v>45860</v>
      </c>
    </row>
    <row r="520" spans="2:17" ht="15" customHeight="1" x14ac:dyDescent="0.25">
      <c r="B520" s="97">
        <v>45844</v>
      </c>
      <c r="C520" s="98" t="str">
        <f t="shared" si="32"/>
        <v>Sunday</v>
      </c>
      <c r="D520" s="99" t="str">
        <f t="shared" si="33"/>
        <v>W</v>
      </c>
      <c r="E520" s="99" t="str">
        <f t="shared" si="33"/>
        <v>W</v>
      </c>
      <c r="F520" s="99" t="str">
        <f t="shared" si="33"/>
        <v>W</v>
      </c>
      <c r="G520" s="99" t="str">
        <f t="shared" si="33"/>
        <v>W</v>
      </c>
      <c r="H520" s="99" t="str">
        <f t="shared" si="34"/>
        <v>W</v>
      </c>
      <c r="I520" s="99">
        <f t="shared" si="35"/>
        <v>0</v>
      </c>
      <c r="J520" s="109">
        <f>IF(H520="B",0,MATCH("B",H521:$H$3985,0))</f>
        <v>1</v>
      </c>
      <c r="K520" s="84"/>
      <c r="L520" s="97">
        <v>46105</v>
      </c>
      <c r="M520" s="99" t="s">
        <v>69</v>
      </c>
      <c r="O520" s="97">
        <v>45844</v>
      </c>
      <c r="P520" s="97" cm="1">
        <f t="array" ref="P520">INDEX($L$11:$L$2636,MATCH(B520+J520,$L$11:$L$2636,0)+30)</f>
        <v>45889</v>
      </c>
      <c r="Q520" s="124" cm="1">
        <f t="array" ref="Q520">INDEX($L$11:$L$2636,MATCH(B520+J520,$L$11:$L$2636,0)+12)-1</f>
        <v>45860</v>
      </c>
    </row>
    <row r="521" spans="2:17" ht="15" customHeight="1" x14ac:dyDescent="0.25">
      <c r="B521" s="97">
        <v>45845</v>
      </c>
      <c r="C521" s="98" t="str">
        <f t="shared" si="32"/>
        <v>Monday</v>
      </c>
      <c r="D521" s="99" t="str">
        <f t="shared" si="33"/>
        <v>B</v>
      </c>
      <c r="E521" s="99" t="str">
        <f t="shared" si="33"/>
        <v>B</v>
      </c>
      <c r="F521" s="99" t="str">
        <f t="shared" si="33"/>
        <v>B</v>
      </c>
      <c r="G521" s="99" t="str">
        <f t="shared" si="33"/>
        <v>B</v>
      </c>
      <c r="H521" s="99" t="str">
        <f t="shared" si="34"/>
        <v>B</v>
      </c>
      <c r="I521" s="99">
        <f t="shared" si="35"/>
        <v>1</v>
      </c>
      <c r="J521" s="109">
        <f>IF(H521="B",0,MATCH("B",H522:$H$3985,0))</f>
        <v>0</v>
      </c>
      <c r="K521" s="84"/>
      <c r="L521" s="97">
        <v>46106</v>
      </c>
      <c r="M521" s="99" t="s">
        <v>69</v>
      </c>
      <c r="O521" s="97">
        <v>45845</v>
      </c>
      <c r="P521" s="97" cm="1">
        <f t="array" ref="P521">INDEX($L$11:$L$2636,MATCH(B521+J521,$L$11:$L$2636,0)+30)</f>
        <v>45889</v>
      </c>
      <c r="Q521" s="124" cm="1">
        <f t="array" ref="Q521">INDEX($L$11:$L$2636,MATCH(B521+J521,$L$11:$L$2636,0)+12)-1</f>
        <v>45860</v>
      </c>
    </row>
    <row r="522" spans="2:17" ht="15" customHeight="1" x14ac:dyDescent="0.25">
      <c r="B522" s="97">
        <v>45846</v>
      </c>
      <c r="C522" s="98" t="str">
        <f t="shared" si="32"/>
        <v>Tuesday</v>
      </c>
      <c r="D522" s="99" t="str">
        <f t="shared" si="33"/>
        <v>B</v>
      </c>
      <c r="E522" s="99" t="str">
        <f t="shared" si="33"/>
        <v>B</v>
      </c>
      <c r="F522" s="99" t="str">
        <f t="shared" si="33"/>
        <v>B</v>
      </c>
      <c r="G522" s="99" t="str">
        <f t="shared" si="33"/>
        <v>B</v>
      </c>
      <c r="H522" s="99" t="str">
        <f t="shared" si="34"/>
        <v>B</v>
      </c>
      <c r="I522" s="99">
        <f t="shared" si="35"/>
        <v>1</v>
      </c>
      <c r="J522" s="109">
        <f>IF(H522="B",0,MATCH("B",H523:$H$3985,0))</f>
        <v>0</v>
      </c>
      <c r="K522" s="84"/>
      <c r="L522" s="97">
        <v>46107</v>
      </c>
      <c r="M522" s="99" t="s">
        <v>69</v>
      </c>
      <c r="O522" s="97">
        <v>45846</v>
      </c>
      <c r="P522" s="97" cm="1">
        <f t="array" ref="P522">INDEX($L$11:$L$2636,MATCH(B522+J522,$L$11:$L$2636,0)+30)</f>
        <v>45890</v>
      </c>
      <c r="Q522" s="124" cm="1">
        <f t="array" ref="Q522">INDEX($L$11:$L$2636,MATCH(B522+J522,$L$11:$L$2636,0)+12)-1</f>
        <v>45861</v>
      </c>
    </row>
    <row r="523" spans="2:17" ht="15" customHeight="1" x14ac:dyDescent="0.25">
      <c r="B523" s="97">
        <v>45847</v>
      </c>
      <c r="C523" s="98" t="str">
        <f t="shared" si="32"/>
        <v>Wednesday</v>
      </c>
      <c r="D523" s="99" t="str">
        <f t="shared" si="33"/>
        <v>B</v>
      </c>
      <c r="E523" s="99" t="str">
        <f t="shared" si="33"/>
        <v>B</v>
      </c>
      <c r="F523" s="99" t="str">
        <f t="shared" si="33"/>
        <v>B</v>
      </c>
      <c r="G523" s="99" t="str">
        <f t="shared" si="33"/>
        <v>B</v>
      </c>
      <c r="H523" s="99" t="str">
        <f t="shared" si="34"/>
        <v>B</v>
      </c>
      <c r="I523" s="99">
        <f t="shared" si="35"/>
        <v>1</v>
      </c>
      <c r="J523" s="109">
        <f>IF(H523="B",0,MATCH("B",H524:$H$3985,0))</f>
        <v>0</v>
      </c>
      <c r="K523" s="84"/>
      <c r="L523" s="97">
        <v>46108</v>
      </c>
      <c r="M523" s="99" t="s">
        <v>69</v>
      </c>
      <c r="O523" s="97">
        <v>45847</v>
      </c>
      <c r="P523" s="97" cm="1">
        <f t="array" ref="P523">INDEX($L$11:$L$2636,MATCH(B523+J523,$L$11:$L$2636,0)+30)</f>
        <v>45891</v>
      </c>
      <c r="Q523" s="124" cm="1">
        <f t="array" ref="Q523">INDEX($L$11:$L$2636,MATCH(B523+J523,$L$11:$L$2636,0)+12)-1</f>
        <v>45865</v>
      </c>
    </row>
    <row r="524" spans="2:17" ht="15" customHeight="1" x14ac:dyDescent="0.25">
      <c r="B524" s="97">
        <v>45848</v>
      </c>
      <c r="C524" s="98" t="str">
        <f t="shared" ref="C524:C587" si="36">TEXT(WEEKDAY(B524),"dddd")</f>
        <v>Thursday</v>
      </c>
      <c r="D524" s="99" t="str">
        <f t="shared" ref="D524:G587" si="37">IF(WEEKDAY($B524,2)&lt;6,"B","W")</f>
        <v>B</v>
      </c>
      <c r="E524" s="99" t="str">
        <f t="shared" si="37"/>
        <v>B</v>
      </c>
      <c r="F524" s="99" t="str">
        <f t="shared" si="37"/>
        <v>B</v>
      </c>
      <c r="G524" s="99" t="str">
        <f t="shared" si="37"/>
        <v>B</v>
      </c>
      <c r="H524" s="99" t="str">
        <f t="shared" ref="H524:H587" si="38">IF(OR(D524="P",E524="P",F524="P",G524="P"),"P",D524)</f>
        <v>B</v>
      </c>
      <c r="I524" s="99">
        <f t="shared" ref="I524:I587" si="39">IF(H524="B",1,0)</f>
        <v>1</v>
      </c>
      <c r="J524" s="109">
        <f>IF(H524="B",0,MATCH("B",H525:$H$3985,0))</f>
        <v>0</v>
      </c>
      <c r="K524" s="84"/>
      <c r="L524" s="97">
        <v>46111</v>
      </c>
      <c r="M524" s="99" t="s">
        <v>69</v>
      </c>
      <c r="O524" s="97">
        <v>45848</v>
      </c>
      <c r="P524" s="97" cm="1">
        <f t="array" ref="P524">INDEX($L$11:$L$2636,MATCH(B524+J524,$L$11:$L$2636,0)+30)</f>
        <v>45895</v>
      </c>
      <c r="Q524" s="124" cm="1">
        <f t="array" ref="Q524">INDEX($L$11:$L$2636,MATCH(B524+J524,$L$11:$L$2636,0)+12)-1</f>
        <v>45866</v>
      </c>
    </row>
    <row r="525" spans="2:17" ht="15" customHeight="1" x14ac:dyDescent="0.25">
      <c r="B525" s="97">
        <v>45849</v>
      </c>
      <c r="C525" s="98" t="str">
        <f t="shared" si="36"/>
        <v>Friday</v>
      </c>
      <c r="D525" s="99" t="str">
        <f t="shared" si="37"/>
        <v>B</v>
      </c>
      <c r="E525" s="99" t="str">
        <f t="shared" si="37"/>
        <v>B</v>
      </c>
      <c r="F525" s="99" t="str">
        <f t="shared" si="37"/>
        <v>B</v>
      </c>
      <c r="G525" s="99" t="str">
        <f t="shared" si="37"/>
        <v>B</v>
      </c>
      <c r="H525" s="99" t="str">
        <f t="shared" si="38"/>
        <v>B</v>
      </c>
      <c r="I525" s="99">
        <f t="shared" si="39"/>
        <v>1</v>
      </c>
      <c r="J525" s="109">
        <f>IF(H525="B",0,MATCH("B",H526:$H$3985,0))</f>
        <v>0</v>
      </c>
      <c r="K525" s="84"/>
      <c r="L525" s="97">
        <v>46112</v>
      </c>
      <c r="M525" s="99" t="s">
        <v>69</v>
      </c>
      <c r="O525" s="97">
        <v>45849</v>
      </c>
      <c r="P525" s="97" cm="1">
        <f t="array" ref="P525">INDEX($L$11:$L$2636,MATCH(B525+J525,$L$11:$L$2636,0)+30)</f>
        <v>45896</v>
      </c>
      <c r="Q525" s="124" cm="1">
        <f t="array" ref="Q525">INDEX($L$11:$L$2636,MATCH(B525+J525,$L$11:$L$2636,0)+12)-1</f>
        <v>45867</v>
      </c>
    </row>
    <row r="526" spans="2:17" ht="15" customHeight="1" x14ac:dyDescent="0.25">
      <c r="B526" s="97">
        <v>45850</v>
      </c>
      <c r="C526" s="98" t="str">
        <f t="shared" si="36"/>
        <v>Saturday</v>
      </c>
      <c r="D526" s="99" t="str">
        <f t="shared" si="37"/>
        <v>W</v>
      </c>
      <c r="E526" s="99" t="str">
        <f t="shared" si="37"/>
        <v>W</v>
      </c>
      <c r="F526" s="99" t="str">
        <f t="shared" si="37"/>
        <v>W</v>
      </c>
      <c r="G526" s="99" t="str">
        <f t="shared" si="37"/>
        <v>W</v>
      </c>
      <c r="H526" s="99" t="str">
        <f t="shared" si="38"/>
        <v>W</v>
      </c>
      <c r="I526" s="99">
        <f t="shared" si="39"/>
        <v>0</v>
      </c>
      <c r="J526" s="109">
        <f>IF(H526="B",0,MATCH("B",H527:$H$3985,0))</f>
        <v>2</v>
      </c>
      <c r="K526" s="84"/>
      <c r="L526" s="97">
        <v>46113</v>
      </c>
      <c r="M526" s="99" t="s">
        <v>69</v>
      </c>
      <c r="O526" s="97">
        <v>45850</v>
      </c>
      <c r="P526" s="97" cm="1">
        <f t="array" ref="P526">INDEX($L$11:$L$2636,MATCH(B526+J526,$L$11:$L$2636,0)+30)</f>
        <v>45897</v>
      </c>
      <c r="Q526" s="124" cm="1">
        <f t="array" ref="Q526">INDEX($L$11:$L$2636,MATCH(B526+J526,$L$11:$L$2636,0)+12)-1</f>
        <v>45868</v>
      </c>
    </row>
    <row r="527" spans="2:17" ht="15" customHeight="1" x14ac:dyDescent="0.25">
      <c r="B527" s="97">
        <v>45851</v>
      </c>
      <c r="C527" s="98" t="str">
        <f t="shared" si="36"/>
        <v>Sunday</v>
      </c>
      <c r="D527" s="99" t="str">
        <f t="shared" si="37"/>
        <v>W</v>
      </c>
      <c r="E527" s="99" t="str">
        <f t="shared" si="37"/>
        <v>W</v>
      </c>
      <c r="F527" s="99" t="str">
        <f t="shared" si="37"/>
        <v>W</v>
      </c>
      <c r="G527" s="99" t="str">
        <f t="shared" si="37"/>
        <v>W</v>
      </c>
      <c r="H527" s="99" t="str">
        <f t="shared" si="38"/>
        <v>W</v>
      </c>
      <c r="I527" s="99">
        <f t="shared" si="39"/>
        <v>0</v>
      </c>
      <c r="J527" s="109">
        <f>IF(H527="B",0,MATCH("B",H528:$H$3985,0))</f>
        <v>1</v>
      </c>
      <c r="K527" s="84"/>
      <c r="L527" s="97">
        <v>46119</v>
      </c>
      <c r="M527" s="99" t="s">
        <v>69</v>
      </c>
      <c r="O527" s="97">
        <v>45851</v>
      </c>
      <c r="P527" s="97" cm="1">
        <f t="array" ref="P527">INDEX($L$11:$L$2636,MATCH(B527+J527,$L$11:$L$2636,0)+30)</f>
        <v>45897</v>
      </c>
      <c r="Q527" s="124" cm="1">
        <f t="array" ref="Q527">INDEX($L$11:$L$2636,MATCH(B527+J527,$L$11:$L$2636,0)+12)-1</f>
        <v>45868</v>
      </c>
    </row>
    <row r="528" spans="2:17" ht="15" customHeight="1" x14ac:dyDescent="0.25">
      <c r="B528" s="97">
        <v>45852</v>
      </c>
      <c r="C528" s="98" t="str">
        <f t="shared" si="36"/>
        <v>Monday</v>
      </c>
      <c r="D528" s="99" t="str">
        <f t="shared" si="37"/>
        <v>B</v>
      </c>
      <c r="E528" s="99" t="str">
        <f t="shared" si="37"/>
        <v>B</v>
      </c>
      <c r="F528" s="99" t="str">
        <f t="shared" si="37"/>
        <v>B</v>
      </c>
      <c r="G528" s="99" t="str">
        <f t="shared" si="37"/>
        <v>B</v>
      </c>
      <c r="H528" s="99" t="str">
        <f t="shared" si="38"/>
        <v>B</v>
      </c>
      <c r="I528" s="99">
        <f t="shared" si="39"/>
        <v>1</v>
      </c>
      <c r="J528" s="109">
        <f>IF(H528="B",0,MATCH("B",H529:$H$3985,0))</f>
        <v>0</v>
      </c>
      <c r="K528" s="84"/>
      <c r="L528" s="97">
        <v>46120</v>
      </c>
      <c r="M528" s="99" t="s">
        <v>69</v>
      </c>
      <c r="O528" s="97">
        <v>45852</v>
      </c>
      <c r="P528" s="97" cm="1">
        <f t="array" ref="P528">INDEX($L$11:$L$2636,MATCH(B528+J528,$L$11:$L$2636,0)+30)</f>
        <v>45897</v>
      </c>
      <c r="Q528" s="124" cm="1">
        <f t="array" ref="Q528">INDEX($L$11:$L$2636,MATCH(B528+J528,$L$11:$L$2636,0)+12)-1</f>
        <v>45868</v>
      </c>
    </row>
    <row r="529" spans="2:17" ht="15" customHeight="1" x14ac:dyDescent="0.25">
      <c r="B529" s="97">
        <v>45853</v>
      </c>
      <c r="C529" s="98" t="str">
        <f t="shared" si="36"/>
        <v>Tuesday</v>
      </c>
      <c r="D529" s="99" t="str">
        <f t="shared" si="37"/>
        <v>B</v>
      </c>
      <c r="E529" s="99" t="str">
        <f t="shared" si="37"/>
        <v>B</v>
      </c>
      <c r="F529" s="99" t="str">
        <f t="shared" si="37"/>
        <v>B</v>
      </c>
      <c r="G529" s="99" t="str">
        <f t="shared" si="37"/>
        <v>B</v>
      </c>
      <c r="H529" s="99" t="str">
        <f t="shared" si="38"/>
        <v>B</v>
      </c>
      <c r="I529" s="99">
        <f t="shared" si="39"/>
        <v>1</v>
      </c>
      <c r="J529" s="109">
        <f>IF(H529="B",0,MATCH("B",H530:$H$3985,0))</f>
        <v>0</v>
      </c>
      <c r="K529" s="84"/>
      <c r="L529" s="97">
        <v>46121</v>
      </c>
      <c r="M529" s="99" t="s">
        <v>69</v>
      </c>
      <c r="O529" s="97">
        <v>45853</v>
      </c>
      <c r="P529" s="97" cm="1">
        <f t="array" ref="P529">INDEX($L$11:$L$2636,MATCH(B529+J529,$L$11:$L$2636,0)+30)</f>
        <v>45898</v>
      </c>
      <c r="Q529" s="124" cm="1">
        <f t="array" ref="Q529">INDEX($L$11:$L$2636,MATCH(B529+J529,$L$11:$L$2636,0)+12)-1</f>
        <v>45869</v>
      </c>
    </row>
    <row r="530" spans="2:17" ht="15" customHeight="1" x14ac:dyDescent="0.25">
      <c r="B530" s="97">
        <v>45854</v>
      </c>
      <c r="C530" s="98" t="str">
        <f t="shared" si="36"/>
        <v>Wednesday</v>
      </c>
      <c r="D530" s="99" t="str">
        <f t="shared" si="37"/>
        <v>B</v>
      </c>
      <c r="E530" s="99" t="str">
        <f t="shared" si="37"/>
        <v>B</v>
      </c>
      <c r="F530" s="99" t="str">
        <f t="shared" si="37"/>
        <v>B</v>
      </c>
      <c r="G530" s="99" t="str">
        <f t="shared" si="37"/>
        <v>B</v>
      </c>
      <c r="H530" s="99" t="str">
        <f t="shared" si="38"/>
        <v>B</v>
      </c>
      <c r="I530" s="99">
        <f t="shared" si="39"/>
        <v>1</v>
      </c>
      <c r="J530" s="109">
        <f>IF(H530="B",0,MATCH("B",H531:$H$3985,0))</f>
        <v>0</v>
      </c>
      <c r="K530" s="84"/>
      <c r="L530" s="97">
        <v>46122</v>
      </c>
      <c r="M530" s="99" t="s">
        <v>69</v>
      </c>
      <c r="O530" s="97">
        <v>45854</v>
      </c>
      <c r="P530" s="97" cm="1">
        <f t="array" ref="P530">INDEX($L$11:$L$2636,MATCH(B530+J530,$L$11:$L$2636,0)+30)</f>
        <v>45901</v>
      </c>
      <c r="Q530" s="124" cm="1">
        <f t="array" ref="Q530">INDEX($L$11:$L$2636,MATCH(B530+J530,$L$11:$L$2636,0)+12)-1</f>
        <v>45872</v>
      </c>
    </row>
    <row r="531" spans="2:17" ht="15" customHeight="1" x14ac:dyDescent="0.25">
      <c r="B531" s="97">
        <v>45855</v>
      </c>
      <c r="C531" s="98" t="str">
        <f t="shared" si="36"/>
        <v>Thursday</v>
      </c>
      <c r="D531" s="99" t="str">
        <f t="shared" si="37"/>
        <v>B</v>
      </c>
      <c r="E531" s="99" t="str">
        <f t="shared" si="37"/>
        <v>B</v>
      </c>
      <c r="F531" s="99" t="str">
        <f t="shared" si="37"/>
        <v>B</v>
      </c>
      <c r="G531" s="99" t="str">
        <f t="shared" si="37"/>
        <v>B</v>
      </c>
      <c r="H531" s="99" t="str">
        <f t="shared" si="38"/>
        <v>B</v>
      </c>
      <c r="I531" s="99">
        <f t="shared" si="39"/>
        <v>1</v>
      </c>
      <c r="J531" s="109">
        <f>IF(H531="B",0,MATCH("B",H532:$H$3985,0))</f>
        <v>0</v>
      </c>
      <c r="K531" s="84"/>
      <c r="L531" s="97">
        <v>46125</v>
      </c>
      <c r="M531" s="99" t="s">
        <v>69</v>
      </c>
      <c r="O531" s="97">
        <v>45855</v>
      </c>
      <c r="P531" s="97" cm="1">
        <f t="array" ref="P531">INDEX($L$11:$L$2636,MATCH(B531+J531,$L$11:$L$2636,0)+30)</f>
        <v>45902</v>
      </c>
      <c r="Q531" s="124" cm="1">
        <f t="array" ref="Q531">INDEX($L$11:$L$2636,MATCH(B531+J531,$L$11:$L$2636,0)+12)-1</f>
        <v>45873</v>
      </c>
    </row>
    <row r="532" spans="2:17" ht="15" customHeight="1" x14ac:dyDescent="0.25">
      <c r="B532" s="97">
        <v>45856</v>
      </c>
      <c r="C532" s="98" t="str">
        <f t="shared" si="36"/>
        <v>Friday</v>
      </c>
      <c r="D532" s="99" t="str">
        <f t="shared" si="37"/>
        <v>B</v>
      </c>
      <c r="E532" s="99" t="str">
        <f t="shared" si="37"/>
        <v>B</v>
      </c>
      <c r="F532" s="99" t="str">
        <f t="shared" si="37"/>
        <v>B</v>
      </c>
      <c r="G532" s="99" t="str">
        <f t="shared" si="37"/>
        <v>B</v>
      </c>
      <c r="H532" s="99" t="str">
        <f t="shared" si="38"/>
        <v>B</v>
      </c>
      <c r="I532" s="99">
        <f t="shared" si="39"/>
        <v>1</v>
      </c>
      <c r="J532" s="109">
        <f>IF(H532="B",0,MATCH("B",H533:$H$3985,0))</f>
        <v>0</v>
      </c>
      <c r="K532" s="84"/>
      <c r="L532" s="97">
        <v>46126</v>
      </c>
      <c r="M532" s="99" t="s">
        <v>69</v>
      </c>
      <c r="O532" s="97">
        <v>45856</v>
      </c>
      <c r="P532" s="97" cm="1">
        <f t="array" ref="P532">INDEX($L$11:$L$2636,MATCH(B532+J532,$L$11:$L$2636,0)+30)</f>
        <v>45903</v>
      </c>
      <c r="Q532" s="124" cm="1">
        <f t="array" ref="Q532">INDEX($L$11:$L$2636,MATCH(B532+J532,$L$11:$L$2636,0)+12)-1</f>
        <v>45874</v>
      </c>
    </row>
    <row r="533" spans="2:17" ht="15" customHeight="1" x14ac:dyDescent="0.25">
      <c r="B533" s="97">
        <v>45857</v>
      </c>
      <c r="C533" s="98" t="str">
        <f t="shared" si="36"/>
        <v>Saturday</v>
      </c>
      <c r="D533" s="99" t="str">
        <f t="shared" si="37"/>
        <v>W</v>
      </c>
      <c r="E533" s="99" t="str">
        <f t="shared" si="37"/>
        <v>W</v>
      </c>
      <c r="F533" s="99" t="str">
        <f t="shared" si="37"/>
        <v>W</v>
      </c>
      <c r="G533" s="99" t="str">
        <f t="shared" si="37"/>
        <v>W</v>
      </c>
      <c r="H533" s="99" t="str">
        <f t="shared" si="38"/>
        <v>W</v>
      </c>
      <c r="I533" s="99">
        <f t="shared" si="39"/>
        <v>0</v>
      </c>
      <c r="J533" s="109">
        <f>IF(H533="B",0,MATCH("B",H534:$H$3985,0))</f>
        <v>2</v>
      </c>
      <c r="K533" s="84"/>
      <c r="L533" s="97">
        <v>46127</v>
      </c>
      <c r="M533" s="99" t="s">
        <v>69</v>
      </c>
      <c r="O533" s="97">
        <v>45857</v>
      </c>
      <c r="P533" s="97" cm="1">
        <f t="array" ref="P533">INDEX($L$11:$L$2636,MATCH(B533+J533,$L$11:$L$2636,0)+30)</f>
        <v>45904</v>
      </c>
      <c r="Q533" s="124" cm="1">
        <f t="array" ref="Q533">INDEX($L$11:$L$2636,MATCH(B533+J533,$L$11:$L$2636,0)+12)-1</f>
        <v>45875</v>
      </c>
    </row>
    <row r="534" spans="2:17" ht="15" customHeight="1" x14ac:dyDescent="0.25">
      <c r="B534" s="97">
        <v>45858</v>
      </c>
      <c r="C534" s="98" t="str">
        <f t="shared" si="36"/>
        <v>Sunday</v>
      </c>
      <c r="D534" s="99" t="str">
        <f t="shared" si="37"/>
        <v>W</v>
      </c>
      <c r="E534" s="99" t="str">
        <f t="shared" si="37"/>
        <v>W</v>
      </c>
      <c r="F534" s="99" t="str">
        <f t="shared" si="37"/>
        <v>W</v>
      </c>
      <c r="G534" s="99" t="str">
        <f t="shared" si="37"/>
        <v>W</v>
      </c>
      <c r="H534" s="99" t="str">
        <f t="shared" si="38"/>
        <v>W</v>
      </c>
      <c r="I534" s="99">
        <f t="shared" si="39"/>
        <v>0</v>
      </c>
      <c r="J534" s="109">
        <f>IF(H534="B",0,MATCH("B",H535:$H$3985,0))</f>
        <v>1</v>
      </c>
      <c r="K534" s="84"/>
      <c r="L534" s="97">
        <v>46128</v>
      </c>
      <c r="M534" s="99" t="s">
        <v>69</v>
      </c>
      <c r="O534" s="97">
        <v>45858</v>
      </c>
      <c r="P534" s="97" cm="1">
        <f t="array" ref="P534">INDEX($L$11:$L$2636,MATCH(B534+J534,$L$11:$L$2636,0)+30)</f>
        <v>45904</v>
      </c>
      <c r="Q534" s="124" cm="1">
        <f t="array" ref="Q534">INDEX($L$11:$L$2636,MATCH(B534+J534,$L$11:$L$2636,0)+12)-1</f>
        <v>45875</v>
      </c>
    </row>
    <row r="535" spans="2:17" ht="15" customHeight="1" x14ac:dyDescent="0.25">
      <c r="B535" s="97">
        <v>45859</v>
      </c>
      <c r="C535" s="98" t="str">
        <f t="shared" si="36"/>
        <v>Monday</v>
      </c>
      <c r="D535" s="99" t="str">
        <f t="shared" si="37"/>
        <v>B</v>
      </c>
      <c r="E535" s="99" t="str">
        <f t="shared" si="37"/>
        <v>B</v>
      </c>
      <c r="F535" s="99" t="str">
        <f t="shared" si="37"/>
        <v>B</v>
      </c>
      <c r="G535" s="99" t="str">
        <f t="shared" si="37"/>
        <v>B</v>
      </c>
      <c r="H535" s="99" t="str">
        <f t="shared" si="38"/>
        <v>B</v>
      </c>
      <c r="I535" s="99">
        <f t="shared" si="39"/>
        <v>1</v>
      </c>
      <c r="J535" s="109">
        <f>IF(H535="B",0,MATCH("B",H536:$H$3985,0))</f>
        <v>0</v>
      </c>
      <c r="K535" s="84"/>
      <c r="L535" s="97">
        <v>46129</v>
      </c>
      <c r="M535" s="99" t="s">
        <v>69</v>
      </c>
      <c r="O535" s="97">
        <v>45859</v>
      </c>
      <c r="P535" s="97" cm="1">
        <f t="array" ref="P535">INDEX($L$11:$L$2636,MATCH(B535+J535,$L$11:$L$2636,0)+30)</f>
        <v>45904</v>
      </c>
      <c r="Q535" s="124" cm="1">
        <f t="array" ref="Q535">INDEX($L$11:$L$2636,MATCH(B535+J535,$L$11:$L$2636,0)+12)-1</f>
        <v>45875</v>
      </c>
    </row>
    <row r="536" spans="2:17" ht="15" customHeight="1" x14ac:dyDescent="0.25">
      <c r="B536" s="97">
        <v>45860</v>
      </c>
      <c r="C536" s="98" t="str">
        <f t="shared" si="36"/>
        <v>Tuesday</v>
      </c>
      <c r="D536" s="99" t="str">
        <f t="shared" si="37"/>
        <v>B</v>
      </c>
      <c r="E536" s="99" t="str">
        <f t="shared" si="37"/>
        <v>B</v>
      </c>
      <c r="F536" s="99" t="str">
        <f t="shared" si="37"/>
        <v>B</v>
      </c>
      <c r="G536" s="99" t="str">
        <f t="shared" si="37"/>
        <v>B</v>
      </c>
      <c r="H536" s="99" t="str">
        <f t="shared" si="38"/>
        <v>B</v>
      </c>
      <c r="I536" s="99">
        <f t="shared" si="39"/>
        <v>1</v>
      </c>
      <c r="J536" s="109">
        <f>IF(H536="B",0,MATCH("B",H537:$H$3985,0))</f>
        <v>0</v>
      </c>
      <c r="K536" s="84"/>
      <c r="L536" s="97">
        <v>46132</v>
      </c>
      <c r="M536" s="99" t="s">
        <v>69</v>
      </c>
      <c r="O536" s="97">
        <v>45860</v>
      </c>
      <c r="P536" s="97" cm="1">
        <f t="array" ref="P536">INDEX($L$11:$L$2636,MATCH(B536+J536,$L$11:$L$2636,0)+30)</f>
        <v>45905</v>
      </c>
      <c r="Q536" s="124" cm="1">
        <f t="array" ref="Q536">INDEX($L$11:$L$2636,MATCH(B536+J536,$L$11:$L$2636,0)+12)-1</f>
        <v>45876</v>
      </c>
    </row>
    <row r="537" spans="2:17" ht="15" customHeight="1" x14ac:dyDescent="0.25">
      <c r="B537" s="97">
        <v>45861</v>
      </c>
      <c r="C537" s="98" t="str">
        <f t="shared" si="36"/>
        <v>Wednesday</v>
      </c>
      <c r="D537" s="99" t="str">
        <f t="shared" si="37"/>
        <v>B</v>
      </c>
      <c r="E537" s="99" t="str">
        <f t="shared" si="37"/>
        <v>B</v>
      </c>
      <c r="F537" s="99" t="str">
        <f t="shared" si="37"/>
        <v>B</v>
      </c>
      <c r="G537" s="99" t="str">
        <f t="shared" si="37"/>
        <v>B</v>
      </c>
      <c r="H537" s="99" t="str">
        <f t="shared" si="38"/>
        <v>B</v>
      </c>
      <c r="I537" s="99">
        <f t="shared" si="39"/>
        <v>1</v>
      </c>
      <c r="J537" s="109">
        <f>IF(H537="B",0,MATCH("B",H538:$H$3985,0))</f>
        <v>0</v>
      </c>
      <c r="K537" s="84"/>
      <c r="L537" s="97">
        <v>46133</v>
      </c>
      <c r="M537" s="99" t="s">
        <v>69</v>
      </c>
      <c r="O537" s="97">
        <v>45861</v>
      </c>
      <c r="P537" s="97" cm="1">
        <f t="array" ref="P537">INDEX($L$11:$L$2636,MATCH(B537+J537,$L$11:$L$2636,0)+30)</f>
        <v>45908</v>
      </c>
      <c r="Q537" s="124" cm="1">
        <f t="array" ref="Q537">INDEX($L$11:$L$2636,MATCH(B537+J537,$L$11:$L$2636,0)+12)-1</f>
        <v>45879</v>
      </c>
    </row>
    <row r="538" spans="2:17" ht="15" customHeight="1" x14ac:dyDescent="0.25">
      <c r="B538" s="97">
        <v>45862</v>
      </c>
      <c r="C538" s="98" t="str">
        <f t="shared" si="36"/>
        <v>Thursday</v>
      </c>
      <c r="D538" s="99" t="str">
        <f t="shared" si="37"/>
        <v>B</v>
      </c>
      <c r="E538" s="99" t="str">
        <f t="shared" si="37"/>
        <v>B</v>
      </c>
      <c r="F538" s="99" t="str">
        <f t="shared" si="37"/>
        <v>B</v>
      </c>
      <c r="G538" s="99" t="str">
        <f t="shared" si="37"/>
        <v>B</v>
      </c>
      <c r="H538" s="99" t="str">
        <f t="shared" si="38"/>
        <v>B</v>
      </c>
      <c r="I538" s="99">
        <f t="shared" si="39"/>
        <v>1</v>
      </c>
      <c r="J538" s="109">
        <f>IF(H538="B",0,MATCH("B",H539:$H$3985,0))</f>
        <v>0</v>
      </c>
      <c r="K538" s="84"/>
      <c r="L538" s="97">
        <v>46134</v>
      </c>
      <c r="M538" s="99" t="s">
        <v>69</v>
      </c>
      <c r="O538" s="97">
        <v>45862</v>
      </c>
      <c r="P538" s="97" cm="1">
        <f t="array" ref="P538">INDEX($L$11:$L$2636,MATCH(B538+J538,$L$11:$L$2636,0)+30)</f>
        <v>45909</v>
      </c>
      <c r="Q538" s="124" cm="1">
        <f t="array" ref="Q538">INDEX($L$11:$L$2636,MATCH(B538+J538,$L$11:$L$2636,0)+12)-1</f>
        <v>45880</v>
      </c>
    </row>
    <row r="539" spans="2:17" ht="15" customHeight="1" x14ac:dyDescent="0.25">
      <c r="B539" s="97">
        <v>45863</v>
      </c>
      <c r="C539" s="98" t="str">
        <f t="shared" si="36"/>
        <v>Friday</v>
      </c>
      <c r="D539" s="99" t="str">
        <f t="shared" si="37"/>
        <v>B</v>
      </c>
      <c r="E539" s="99" t="str">
        <f t="shared" si="37"/>
        <v>B</v>
      </c>
      <c r="F539" s="99" t="s">
        <v>71</v>
      </c>
      <c r="G539" s="99" t="str">
        <f t="shared" si="37"/>
        <v>B</v>
      </c>
      <c r="H539" s="99" t="str">
        <f t="shared" si="38"/>
        <v>P</v>
      </c>
      <c r="I539" s="99">
        <f t="shared" si="39"/>
        <v>0</v>
      </c>
      <c r="J539" s="109">
        <f>IF(H539="B",0,MATCH("B",H540:$H$3985,0))</f>
        <v>3</v>
      </c>
      <c r="K539" s="84"/>
      <c r="L539" s="97">
        <v>46135</v>
      </c>
      <c r="M539" s="99" t="s">
        <v>69</v>
      </c>
      <c r="O539" s="97">
        <v>45863</v>
      </c>
      <c r="P539" s="97" cm="1">
        <f t="array" ref="P539">INDEX($L$11:$L$2636,MATCH(B539+J539,$L$11:$L$2636,0)+30)</f>
        <v>45910</v>
      </c>
      <c r="Q539" s="124" cm="1">
        <f t="array" ref="Q539">INDEX($L$11:$L$2636,MATCH(B539+J539,$L$11:$L$2636,0)+12)-1</f>
        <v>45881</v>
      </c>
    </row>
    <row r="540" spans="2:17" ht="15" customHeight="1" x14ac:dyDescent="0.25">
      <c r="B540" s="97">
        <v>45864</v>
      </c>
      <c r="C540" s="98" t="str">
        <f t="shared" si="36"/>
        <v>Saturday</v>
      </c>
      <c r="D540" s="99" t="str">
        <f t="shared" si="37"/>
        <v>W</v>
      </c>
      <c r="E540" s="99" t="str">
        <f t="shared" si="37"/>
        <v>W</v>
      </c>
      <c r="F540" s="99" t="str">
        <f t="shared" si="37"/>
        <v>W</v>
      </c>
      <c r="G540" s="99" t="str">
        <f t="shared" si="37"/>
        <v>W</v>
      </c>
      <c r="H540" s="99" t="str">
        <f t="shared" si="38"/>
        <v>W</v>
      </c>
      <c r="I540" s="99">
        <f t="shared" si="39"/>
        <v>0</v>
      </c>
      <c r="J540" s="109">
        <f>IF(H540="B",0,MATCH("B",H541:$H$3985,0))</f>
        <v>2</v>
      </c>
      <c r="K540" s="84"/>
      <c r="L540" s="97">
        <v>46136</v>
      </c>
      <c r="M540" s="99" t="s">
        <v>69</v>
      </c>
      <c r="O540" s="97">
        <v>45864</v>
      </c>
      <c r="P540" s="97" cm="1">
        <f t="array" ref="P540">INDEX($L$11:$L$2636,MATCH(B540+J540,$L$11:$L$2636,0)+30)</f>
        <v>45910</v>
      </c>
      <c r="Q540" s="124" cm="1">
        <f t="array" ref="Q540">INDEX($L$11:$L$2636,MATCH(B540+J540,$L$11:$L$2636,0)+12)-1</f>
        <v>45881</v>
      </c>
    </row>
    <row r="541" spans="2:17" ht="15" customHeight="1" x14ac:dyDescent="0.25">
      <c r="B541" s="97">
        <v>45865</v>
      </c>
      <c r="C541" s="98" t="str">
        <f t="shared" si="36"/>
        <v>Sunday</v>
      </c>
      <c r="D541" s="99" t="str">
        <f t="shared" si="37"/>
        <v>W</v>
      </c>
      <c r="E541" s="99" t="str">
        <f t="shared" si="37"/>
        <v>W</v>
      </c>
      <c r="F541" s="99" t="str">
        <f t="shared" si="37"/>
        <v>W</v>
      </c>
      <c r="G541" s="99" t="str">
        <f t="shared" si="37"/>
        <v>W</v>
      </c>
      <c r="H541" s="99" t="str">
        <f t="shared" si="38"/>
        <v>W</v>
      </c>
      <c r="I541" s="99">
        <f t="shared" si="39"/>
        <v>0</v>
      </c>
      <c r="J541" s="109">
        <f>IF(H541="B",0,MATCH("B",H542:$H$3985,0))</f>
        <v>1</v>
      </c>
      <c r="K541" s="84"/>
      <c r="L541" s="97">
        <v>46139</v>
      </c>
      <c r="M541" s="99" t="s">
        <v>69</v>
      </c>
      <c r="O541" s="97">
        <v>45865</v>
      </c>
      <c r="P541" s="97" cm="1">
        <f t="array" ref="P541">INDEX($L$11:$L$2636,MATCH(B541+J541,$L$11:$L$2636,0)+30)</f>
        <v>45910</v>
      </c>
      <c r="Q541" s="124" cm="1">
        <f t="array" ref="Q541">INDEX($L$11:$L$2636,MATCH(B541+J541,$L$11:$L$2636,0)+12)-1</f>
        <v>45881</v>
      </c>
    </row>
    <row r="542" spans="2:17" ht="15" customHeight="1" x14ac:dyDescent="0.25">
      <c r="B542" s="97">
        <v>45866</v>
      </c>
      <c r="C542" s="98" t="str">
        <f t="shared" si="36"/>
        <v>Monday</v>
      </c>
      <c r="D542" s="99" t="str">
        <f t="shared" si="37"/>
        <v>B</v>
      </c>
      <c r="E542" s="99" t="str">
        <f t="shared" si="37"/>
        <v>B</v>
      </c>
      <c r="F542" s="99" t="str">
        <f t="shared" si="37"/>
        <v>B</v>
      </c>
      <c r="G542" s="99" t="str">
        <f t="shared" si="37"/>
        <v>B</v>
      </c>
      <c r="H542" s="99" t="str">
        <f t="shared" si="38"/>
        <v>B</v>
      </c>
      <c r="I542" s="99">
        <f t="shared" si="39"/>
        <v>1</v>
      </c>
      <c r="J542" s="109">
        <f>IF(H542="B",0,MATCH("B",H543:$H$3985,0))</f>
        <v>0</v>
      </c>
      <c r="K542" s="84"/>
      <c r="L542" s="97">
        <v>46140</v>
      </c>
      <c r="M542" s="99" t="s">
        <v>69</v>
      </c>
      <c r="O542" s="97">
        <v>45866</v>
      </c>
      <c r="P542" s="97" cm="1">
        <f t="array" ref="P542">INDEX($L$11:$L$2636,MATCH(B542+J542,$L$11:$L$2636,0)+30)</f>
        <v>45910</v>
      </c>
      <c r="Q542" s="124" cm="1">
        <f t="array" ref="Q542">INDEX($L$11:$L$2636,MATCH(B542+J542,$L$11:$L$2636,0)+12)-1</f>
        <v>45881</v>
      </c>
    </row>
    <row r="543" spans="2:17" ht="15" customHeight="1" x14ac:dyDescent="0.25">
      <c r="B543" s="97">
        <v>45867</v>
      </c>
      <c r="C543" s="98" t="str">
        <f t="shared" si="36"/>
        <v>Tuesday</v>
      </c>
      <c r="D543" s="99" t="str">
        <f t="shared" si="37"/>
        <v>B</v>
      </c>
      <c r="E543" s="99" t="str">
        <f t="shared" si="37"/>
        <v>B</v>
      </c>
      <c r="F543" s="99" t="str">
        <f t="shared" si="37"/>
        <v>B</v>
      </c>
      <c r="G543" s="99" t="str">
        <f t="shared" si="37"/>
        <v>B</v>
      </c>
      <c r="H543" s="99" t="str">
        <f t="shared" si="38"/>
        <v>B</v>
      </c>
      <c r="I543" s="99">
        <f t="shared" si="39"/>
        <v>1</v>
      </c>
      <c r="J543" s="109">
        <f>IF(H543="B",0,MATCH("B",H544:$H$3985,0))</f>
        <v>0</v>
      </c>
      <c r="K543" s="84"/>
      <c r="L543" s="97">
        <v>46141</v>
      </c>
      <c r="M543" s="99" t="s">
        <v>69</v>
      </c>
      <c r="O543" s="97">
        <v>45867</v>
      </c>
      <c r="P543" s="97" cm="1">
        <f t="array" ref="P543">INDEX($L$11:$L$2636,MATCH(B543+J543,$L$11:$L$2636,0)+30)</f>
        <v>45912</v>
      </c>
      <c r="Q543" s="124" cm="1">
        <f t="array" ref="Q543">INDEX($L$11:$L$2636,MATCH(B543+J543,$L$11:$L$2636,0)+12)-1</f>
        <v>45882</v>
      </c>
    </row>
    <row r="544" spans="2:17" ht="15" customHeight="1" x14ac:dyDescent="0.25">
      <c r="B544" s="97">
        <v>45868</v>
      </c>
      <c r="C544" s="98" t="str">
        <f t="shared" si="36"/>
        <v>Wednesday</v>
      </c>
      <c r="D544" s="99" t="str">
        <f t="shared" si="37"/>
        <v>B</v>
      </c>
      <c r="E544" s="99" t="str">
        <f t="shared" si="37"/>
        <v>B</v>
      </c>
      <c r="F544" s="99" t="str">
        <f t="shared" si="37"/>
        <v>B</v>
      </c>
      <c r="G544" s="99" t="str">
        <f t="shared" si="37"/>
        <v>B</v>
      </c>
      <c r="H544" s="99" t="str">
        <f t="shared" si="38"/>
        <v>B</v>
      </c>
      <c r="I544" s="99">
        <f t="shared" si="39"/>
        <v>1</v>
      </c>
      <c r="J544" s="109">
        <f>IF(H544="B",0,MATCH("B",H545:$H$3985,0))</f>
        <v>0</v>
      </c>
      <c r="K544" s="84"/>
      <c r="L544" s="97">
        <v>46142</v>
      </c>
      <c r="M544" s="99" t="s">
        <v>69</v>
      </c>
      <c r="O544" s="97">
        <v>45868</v>
      </c>
      <c r="P544" s="97" cm="1">
        <f t="array" ref="P544">INDEX($L$11:$L$2636,MATCH(B544+J544,$L$11:$L$2636,0)+30)</f>
        <v>45915</v>
      </c>
      <c r="Q544" s="124" cm="1">
        <f t="array" ref="Q544">INDEX($L$11:$L$2636,MATCH(B544+J544,$L$11:$L$2636,0)+12)-1</f>
        <v>45886</v>
      </c>
    </row>
    <row r="545" spans="2:17" ht="15" customHeight="1" x14ac:dyDescent="0.25">
      <c r="B545" s="97">
        <v>45869</v>
      </c>
      <c r="C545" s="98" t="str">
        <f t="shared" si="36"/>
        <v>Thursday</v>
      </c>
      <c r="D545" s="99" t="str">
        <f t="shared" si="37"/>
        <v>B</v>
      </c>
      <c r="E545" s="99" t="str">
        <f t="shared" si="37"/>
        <v>B</v>
      </c>
      <c r="F545" s="99" t="str">
        <f t="shared" si="37"/>
        <v>B</v>
      </c>
      <c r="G545" s="99" t="str">
        <f t="shared" si="37"/>
        <v>B</v>
      </c>
      <c r="H545" s="99" t="str">
        <f t="shared" si="38"/>
        <v>B</v>
      </c>
      <c r="I545" s="99">
        <f t="shared" si="39"/>
        <v>1</v>
      </c>
      <c r="J545" s="109">
        <f>IF(H545="B",0,MATCH("B",H546:$H$3985,0))</f>
        <v>0</v>
      </c>
      <c r="K545" s="84"/>
      <c r="L545" s="97">
        <v>46147</v>
      </c>
      <c r="M545" s="99" t="s">
        <v>69</v>
      </c>
      <c r="O545" s="97">
        <v>45869</v>
      </c>
      <c r="P545" s="97" cm="1">
        <f t="array" ref="P545">INDEX($L$11:$L$2636,MATCH(B545+J545,$L$11:$L$2636,0)+30)</f>
        <v>45916</v>
      </c>
      <c r="Q545" s="124" cm="1">
        <f t="array" ref="Q545">INDEX($L$11:$L$2636,MATCH(B545+J545,$L$11:$L$2636,0)+12)-1</f>
        <v>45887</v>
      </c>
    </row>
    <row r="546" spans="2:17" ht="15" customHeight="1" x14ac:dyDescent="0.25">
      <c r="B546" s="97">
        <v>45870</v>
      </c>
      <c r="C546" s="98" t="str">
        <f t="shared" si="36"/>
        <v>Friday</v>
      </c>
      <c r="D546" s="99" t="str">
        <f t="shared" si="37"/>
        <v>B</v>
      </c>
      <c r="E546" s="99" t="str">
        <f t="shared" si="37"/>
        <v>B</v>
      </c>
      <c r="F546" s="99" t="str">
        <f t="shared" si="37"/>
        <v>B</v>
      </c>
      <c r="G546" s="99" t="str">
        <f t="shared" si="37"/>
        <v>B</v>
      </c>
      <c r="H546" s="99" t="str">
        <f t="shared" si="38"/>
        <v>B</v>
      </c>
      <c r="I546" s="99">
        <f t="shared" si="39"/>
        <v>1</v>
      </c>
      <c r="J546" s="109">
        <f>IF(H546="B",0,MATCH("B",H547:$H$3985,0))</f>
        <v>0</v>
      </c>
      <c r="K546" s="84"/>
      <c r="L546" s="97">
        <v>46148</v>
      </c>
      <c r="M546" s="99" t="s">
        <v>69</v>
      </c>
      <c r="O546" s="97">
        <v>45870</v>
      </c>
      <c r="P546" s="97" cm="1">
        <f t="array" ref="P546">INDEX($L$11:$L$2636,MATCH(B546+J546,$L$11:$L$2636,0)+30)</f>
        <v>45917</v>
      </c>
      <c r="Q546" s="124" cm="1">
        <f t="array" ref="Q546">INDEX($L$11:$L$2636,MATCH(B546+J546,$L$11:$L$2636,0)+12)-1</f>
        <v>45888</v>
      </c>
    </row>
    <row r="547" spans="2:17" ht="15" customHeight="1" x14ac:dyDescent="0.25">
      <c r="B547" s="97">
        <v>45871</v>
      </c>
      <c r="C547" s="98" t="str">
        <f t="shared" si="36"/>
        <v>Saturday</v>
      </c>
      <c r="D547" s="99" t="str">
        <f t="shared" si="37"/>
        <v>W</v>
      </c>
      <c r="E547" s="99" t="str">
        <f t="shared" si="37"/>
        <v>W</v>
      </c>
      <c r="F547" s="99" t="str">
        <f t="shared" si="37"/>
        <v>W</v>
      </c>
      <c r="G547" s="99" t="str">
        <f t="shared" si="37"/>
        <v>W</v>
      </c>
      <c r="H547" s="99" t="str">
        <f t="shared" si="38"/>
        <v>W</v>
      </c>
      <c r="I547" s="99">
        <f t="shared" si="39"/>
        <v>0</v>
      </c>
      <c r="J547" s="109">
        <f>IF(H547="B",0,MATCH("B",H548:$H$3985,0))</f>
        <v>2</v>
      </c>
      <c r="K547" s="84"/>
      <c r="L547" s="97">
        <v>46149</v>
      </c>
      <c r="M547" s="99" t="s">
        <v>69</v>
      </c>
      <c r="O547" s="97">
        <v>45871</v>
      </c>
      <c r="P547" s="97" cm="1">
        <f t="array" ref="P547">INDEX($L$11:$L$2636,MATCH(B547+J547,$L$11:$L$2636,0)+30)</f>
        <v>45918</v>
      </c>
      <c r="Q547" s="124" cm="1">
        <f t="array" ref="Q547">INDEX($L$11:$L$2636,MATCH(B547+J547,$L$11:$L$2636,0)+12)-1</f>
        <v>45889</v>
      </c>
    </row>
    <row r="548" spans="2:17" ht="15" customHeight="1" x14ac:dyDescent="0.25">
      <c r="B548" s="97">
        <v>45872</v>
      </c>
      <c r="C548" s="98" t="str">
        <f t="shared" si="36"/>
        <v>Sunday</v>
      </c>
      <c r="D548" s="99" t="str">
        <f t="shared" si="37"/>
        <v>W</v>
      </c>
      <c r="E548" s="99" t="str">
        <f t="shared" si="37"/>
        <v>W</v>
      </c>
      <c r="F548" s="99" t="str">
        <f t="shared" si="37"/>
        <v>W</v>
      </c>
      <c r="G548" s="99" t="str">
        <f t="shared" si="37"/>
        <v>W</v>
      </c>
      <c r="H548" s="99" t="str">
        <f t="shared" si="38"/>
        <v>W</v>
      </c>
      <c r="I548" s="99">
        <f t="shared" si="39"/>
        <v>0</v>
      </c>
      <c r="J548" s="109">
        <f>IF(H548="B",0,MATCH("B",H549:$H$3985,0))</f>
        <v>1</v>
      </c>
      <c r="K548" s="84"/>
      <c r="L548" s="97">
        <v>46150</v>
      </c>
      <c r="M548" s="99" t="s">
        <v>69</v>
      </c>
      <c r="O548" s="97">
        <v>45872</v>
      </c>
      <c r="P548" s="97" cm="1">
        <f t="array" ref="P548">INDEX($L$11:$L$2636,MATCH(B548+J548,$L$11:$L$2636,0)+30)</f>
        <v>45918</v>
      </c>
      <c r="Q548" s="124" cm="1">
        <f t="array" ref="Q548">INDEX($L$11:$L$2636,MATCH(B548+J548,$L$11:$L$2636,0)+12)-1</f>
        <v>45889</v>
      </c>
    </row>
    <row r="549" spans="2:17" ht="15" customHeight="1" x14ac:dyDescent="0.25">
      <c r="B549" s="97">
        <v>45873</v>
      </c>
      <c r="C549" s="98" t="str">
        <f t="shared" si="36"/>
        <v>Monday</v>
      </c>
      <c r="D549" s="99" t="str">
        <f t="shared" si="37"/>
        <v>B</v>
      </c>
      <c r="E549" s="99" t="str">
        <f t="shared" si="37"/>
        <v>B</v>
      </c>
      <c r="F549" s="99" t="str">
        <f t="shared" si="37"/>
        <v>B</v>
      </c>
      <c r="G549" s="99" t="str">
        <f t="shared" si="37"/>
        <v>B</v>
      </c>
      <c r="H549" s="99" t="str">
        <f t="shared" si="38"/>
        <v>B</v>
      </c>
      <c r="I549" s="99">
        <f t="shared" si="39"/>
        <v>1</v>
      </c>
      <c r="J549" s="109">
        <f>IF(H549="B",0,MATCH("B",H550:$H$3985,0))</f>
        <v>0</v>
      </c>
      <c r="K549" s="84"/>
      <c r="L549" s="97">
        <v>46153</v>
      </c>
      <c r="M549" s="99" t="s">
        <v>69</v>
      </c>
      <c r="O549" s="97">
        <v>45873</v>
      </c>
      <c r="P549" s="97" cm="1">
        <f t="array" ref="P549">INDEX($L$11:$L$2636,MATCH(B549+J549,$L$11:$L$2636,0)+30)</f>
        <v>45918</v>
      </c>
      <c r="Q549" s="124" cm="1">
        <f t="array" ref="Q549">INDEX($L$11:$L$2636,MATCH(B549+J549,$L$11:$L$2636,0)+12)-1</f>
        <v>45889</v>
      </c>
    </row>
    <row r="550" spans="2:17" ht="15" customHeight="1" x14ac:dyDescent="0.25">
      <c r="B550" s="97">
        <v>45874</v>
      </c>
      <c r="C550" s="98" t="str">
        <f t="shared" si="36"/>
        <v>Tuesday</v>
      </c>
      <c r="D550" s="99" t="str">
        <f t="shared" si="37"/>
        <v>B</v>
      </c>
      <c r="E550" s="99" t="str">
        <f t="shared" si="37"/>
        <v>B</v>
      </c>
      <c r="F550" s="99" t="str">
        <f t="shared" si="37"/>
        <v>B</v>
      </c>
      <c r="G550" s="99" t="str">
        <f t="shared" si="37"/>
        <v>B</v>
      </c>
      <c r="H550" s="99" t="str">
        <f t="shared" si="38"/>
        <v>B</v>
      </c>
      <c r="I550" s="99">
        <f t="shared" si="39"/>
        <v>1</v>
      </c>
      <c r="J550" s="109">
        <f>IF(H550="B",0,MATCH("B",H551:$H$3985,0))</f>
        <v>0</v>
      </c>
      <c r="K550" s="84"/>
      <c r="L550" s="97">
        <v>46154</v>
      </c>
      <c r="M550" s="99" t="s">
        <v>69</v>
      </c>
      <c r="O550" s="97">
        <v>45874</v>
      </c>
      <c r="P550" s="97" cm="1">
        <f t="array" ref="P550">INDEX($L$11:$L$2636,MATCH(B550+J550,$L$11:$L$2636,0)+30)</f>
        <v>45919</v>
      </c>
      <c r="Q550" s="124" cm="1">
        <f t="array" ref="Q550">INDEX($L$11:$L$2636,MATCH(B550+J550,$L$11:$L$2636,0)+12)-1</f>
        <v>45890</v>
      </c>
    </row>
    <row r="551" spans="2:17" ht="15" customHeight="1" x14ac:dyDescent="0.25">
      <c r="B551" s="97">
        <v>45875</v>
      </c>
      <c r="C551" s="98" t="str">
        <f t="shared" si="36"/>
        <v>Wednesday</v>
      </c>
      <c r="D551" s="99" t="str">
        <f t="shared" si="37"/>
        <v>B</v>
      </c>
      <c r="E551" s="99" t="str">
        <f t="shared" si="37"/>
        <v>B</v>
      </c>
      <c r="F551" s="99" t="str">
        <f t="shared" si="37"/>
        <v>B</v>
      </c>
      <c r="G551" s="99" t="str">
        <f t="shared" si="37"/>
        <v>B</v>
      </c>
      <c r="H551" s="99" t="str">
        <f t="shared" si="38"/>
        <v>B</v>
      </c>
      <c r="I551" s="99">
        <f t="shared" si="39"/>
        <v>1</v>
      </c>
      <c r="J551" s="109">
        <f>IF(H551="B",0,MATCH("B",H552:$H$3985,0))</f>
        <v>0</v>
      </c>
      <c r="K551" s="84"/>
      <c r="L551" s="97">
        <v>46155</v>
      </c>
      <c r="M551" s="99" t="s">
        <v>69</v>
      </c>
      <c r="O551" s="97">
        <v>45875</v>
      </c>
      <c r="P551" s="97" cm="1">
        <f t="array" ref="P551">INDEX($L$11:$L$2636,MATCH(B551+J551,$L$11:$L$2636,0)+30)</f>
        <v>45922</v>
      </c>
      <c r="Q551" s="124" cm="1">
        <f t="array" ref="Q551">INDEX($L$11:$L$2636,MATCH(B551+J551,$L$11:$L$2636,0)+12)-1</f>
        <v>45894</v>
      </c>
    </row>
    <row r="552" spans="2:17" ht="15" customHeight="1" x14ac:dyDescent="0.25">
      <c r="B552" s="97">
        <v>45876</v>
      </c>
      <c r="C552" s="98" t="str">
        <f t="shared" si="36"/>
        <v>Thursday</v>
      </c>
      <c r="D552" s="99" t="str">
        <f t="shared" si="37"/>
        <v>B</v>
      </c>
      <c r="E552" s="99" t="str">
        <f t="shared" si="37"/>
        <v>B</v>
      </c>
      <c r="F552" s="99" t="str">
        <f t="shared" si="37"/>
        <v>B</v>
      </c>
      <c r="G552" s="99" t="str">
        <f t="shared" si="37"/>
        <v>B</v>
      </c>
      <c r="H552" s="99" t="str">
        <f t="shared" si="38"/>
        <v>B</v>
      </c>
      <c r="I552" s="99">
        <f t="shared" si="39"/>
        <v>1</v>
      </c>
      <c r="J552" s="109">
        <f>IF(H552="B",0,MATCH("B",H553:$H$3985,0))</f>
        <v>0</v>
      </c>
      <c r="K552" s="84"/>
      <c r="L552" s="97">
        <v>46156</v>
      </c>
      <c r="M552" s="99" t="s">
        <v>69</v>
      </c>
      <c r="O552" s="97">
        <v>45876</v>
      </c>
      <c r="P552" s="97" cm="1">
        <f t="array" ref="P552">INDEX($L$11:$L$2636,MATCH(B552+J552,$L$11:$L$2636,0)+30)</f>
        <v>45923</v>
      </c>
      <c r="Q552" s="124" cm="1">
        <f t="array" ref="Q552">INDEX($L$11:$L$2636,MATCH(B552+J552,$L$11:$L$2636,0)+12)-1</f>
        <v>45895</v>
      </c>
    </row>
    <row r="553" spans="2:17" ht="15" customHeight="1" x14ac:dyDescent="0.25">
      <c r="B553" s="97">
        <v>45877</v>
      </c>
      <c r="C553" s="98" t="str">
        <f t="shared" si="36"/>
        <v>Friday</v>
      </c>
      <c r="D553" s="99" t="str">
        <f t="shared" si="37"/>
        <v>B</v>
      </c>
      <c r="E553" s="99" t="str">
        <f t="shared" si="37"/>
        <v>B</v>
      </c>
      <c r="F553" s="99" t="str">
        <f t="shared" si="37"/>
        <v>B</v>
      </c>
      <c r="G553" s="99" t="str">
        <f t="shared" si="37"/>
        <v>B</v>
      </c>
      <c r="H553" s="99" t="str">
        <f t="shared" si="38"/>
        <v>B</v>
      </c>
      <c r="I553" s="99">
        <f t="shared" si="39"/>
        <v>1</v>
      </c>
      <c r="J553" s="109">
        <f>IF(H553="B",0,MATCH("B",H554:$H$3985,0))</f>
        <v>0</v>
      </c>
      <c r="K553" s="84"/>
      <c r="L553" s="97">
        <v>46160</v>
      </c>
      <c r="M553" s="99" t="s">
        <v>69</v>
      </c>
      <c r="O553" s="97">
        <v>45877</v>
      </c>
      <c r="P553" s="97" cm="1">
        <f t="array" ref="P553">INDEX($L$11:$L$2636,MATCH(B553+J553,$L$11:$L$2636,0)+30)</f>
        <v>45925</v>
      </c>
      <c r="Q553" s="124" cm="1">
        <f t="array" ref="Q553">INDEX($L$11:$L$2636,MATCH(B553+J553,$L$11:$L$2636,0)+12)-1</f>
        <v>45896</v>
      </c>
    </row>
    <row r="554" spans="2:17" ht="15" customHeight="1" x14ac:dyDescent="0.25">
      <c r="B554" s="97">
        <v>45878</v>
      </c>
      <c r="C554" s="98" t="str">
        <f t="shared" si="36"/>
        <v>Saturday</v>
      </c>
      <c r="D554" s="99" t="str">
        <f t="shared" si="37"/>
        <v>W</v>
      </c>
      <c r="E554" s="99" t="str">
        <f t="shared" si="37"/>
        <v>W</v>
      </c>
      <c r="F554" s="99" t="str">
        <f t="shared" si="37"/>
        <v>W</v>
      </c>
      <c r="G554" s="99" t="str">
        <f t="shared" si="37"/>
        <v>W</v>
      </c>
      <c r="H554" s="99" t="str">
        <f t="shared" si="38"/>
        <v>W</v>
      </c>
      <c r="I554" s="99">
        <f t="shared" si="39"/>
        <v>0</v>
      </c>
      <c r="J554" s="109">
        <f>IF(H554="B",0,MATCH("B",H555:$H$3985,0))</f>
        <v>2</v>
      </c>
      <c r="K554" s="84"/>
      <c r="L554" s="97">
        <v>46161</v>
      </c>
      <c r="M554" s="99" t="s">
        <v>69</v>
      </c>
      <c r="O554" s="97">
        <v>45878</v>
      </c>
      <c r="P554" s="97" cm="1">
        <f t="array" ref="P554">INDEX($L$11:$L$2636,MATCH(B554+J554,$L$11:$L$2636,0)+30)</f>
        <v>45926</v>
      </c>
      <c r="Q554" s="124" cm="1">
        <f t="array" ref="Q554">INDEX($L$11:$L$2636,MATCH(B554+J554,$L$11:$L$2636,0)+12)-1</f>
        <v>45897</v>
      </c>
    </row>
    <row r="555" spans="2:17" ht="15" customHeight="1" x14ac:dyDescent="0.25">
      <c r="B555" s="97">
        <v>45879</v>
      </c>
      <c r="C555" s="98" t="str">
        <f t="shared" si="36"/>
        <v>Sunday</v>
      </c>
      <c r="D555" s="99" t="str">
        <f t="shared" si="37"/>
        <v>W</v>
      </c>
      <c r="E555" s="99" t="str">
        <f t="shared" si="37"/>
        <v>W</v>
      </c>
      <c r="F555" s="99" t="str">
        <f t="shared" si="37"/>
        <v>W</v>
      </c>
      <c r="G555" s="99" t="str">
        <f t="shared" si="37"/>
        <v>W</v>
      </c>
      <c r="H555" s="99" t="str">
        <f t="shared" si="38"/>
        <v>W</v>
      </c>
      <c r="I555" s="99">
        <f t="shared" si="39"/>
        <v>0</v>
      </c>
      <c r="J555" s="109">
        <f>IF(H555="B",0,MATCH("B",H556:$H$3985,0))</f>
        <v>1</v>
      </c>
      <c r="K555" s="84"/>
      <c r="L555" s="97">
        <v>46162</v>
      </c>
      <c r="M555" s="99" t="s">
        <v>69</v>
      </c>
      <c r="O555" s="97">
        <v>45879</v>
      </c>
      <c r="P555" s="97" cm="1">
        <f t="array" ref="P555">INDEX($L$11:$L$2636,MATCH(B555+J555,$L$11:$L$2636,0)+30)</f>
        <v>45926</v>
      </c>
      <c r="Q555" s="124" cm="1">
        <f t="array" ref="Q555">INDEX($L$11:$L$2636,MATCH(B555+J555,$L$11:$L$2636,0)+12)-1</f>
        <v>45897</v>
      </c>
    </row>
    <row r="556" spans="2:17" ht="15" customHeight="1" x14ac:dyDescent="0.25">
      <c r="B556" s="97">
        <v>45880</v>
      </c>
      <c r="C556" s="98" t="str">
        <f t="shared" si="36"/>
        <v>Monday</v>
      </c>
      <c r="D556" s="99" t="str">
        <f t="shared" si="37"/>
        <v>B</v>
      </c>
      <c r="E556" s="99" t="str">
        <f t="shared" si="37"/>
        <v>B</v>
      </c>
      <c r="F556" s="99" t="str">
        <f t="shared" si="37"/>
        <v>B</v>
      </c>
      <c r="G556" s="99" t="str">
        <f t="shared" si="37"/>
        <v>B</v>
      </c>
      <c r="H556" s="99" t="str">
        <f t="shared" si="38"/>
        <v>B</v>
      </c>
      <c r="I556" s="99">
        <f t="shared" si="39"/>
        <v>1</v>
      </c>
      <c r="J556" s="109">
        <f>IF(H556="B",0,MATCH("B",H557:$H$3985,0))</f>
        <v>0</v>
      </c>
      <c r="K556" s="84"/>
      <c r="L556" s="97">
        <v>46163</v>
      </c>
      <c r="M556" s="99" t="s">
        <v>69</v>
      </c>
      <c r="O556" s="97">
        <v>45880</v>
      </c>
      <c r="P556" s="97" cm="1">
        <f t="array" ref="P556">INDEX($L$11:$L$2636,MATCH(B556+J556,$L$11:$L$2636,0)+30)</f>
        <v>45926</v>
      </c>
      <c r="Q556" s="124" cm="1">
        <f t="array" ref="Q556">INDEX($L$11:$L$2636,MATCH(B556+J556,$L$11:$L$2636,0)+12)-1</f>
        <v>45897</v>
      </c>
    </row>
    <row r="557" spans="2:17" ht="15" customHeight="1" x14ac:dyDescent="0.25">
      <c r="B557" s="97">
        <v>45881</v>
      </c>
      <c r="C557" s="98" t="str">
        <f t="shared" si="36"/>
        <v>Tuesday</v>
      </c>
      <c r="D557" s="99" t="str">
        <f t="shared" si="37"/>
        <v>B</v>
      </c>
      <c r="E557" s="99" t="str">
        <f t="shared" si="37"/>
        <v>B</v>
      </c>
      <c r="F557" s="99" t="str">
        <f t="shared" si="37"/>
        <v>B</v>
      </c>
      <c r="G557" s="99" t="str">
        <f t="shared" si="37"/>
        <v>B</v>
      </c>
      <c r="H557" s="99" t="str">
        <f t="shared" si="38"/>
        <v>B</v>
      </c>
      <c r="I557" s="99">
        <f t="shared" si="39"/>
        <v>1</v>
      </c>
      <c r="J557" s="109">
        <f>IF(H557="B",0,MATCH("B",H558:$H$3985,0))</f>
        <v>0</v>
      </c>
      <c r="K557" s="84"/>
      <c r="L557" s="97">
        <v>46164</v>
      </c>
      <c r="M557" s="99" t="s">
        <v>69</v>
      </c>
      <c r="O557" s="97">
        <v>45881</v>
      </c>
      <c r="P557" s="97" cm="1">
        <f t="array" ref="P557">INDEX($L$11:$L$2636,MATCH(B557+J557,$L$11:$L$2636,0)+30)</f>
        <v>45929</v>
      </c>
      <c r="Q557" s="124" cm="1">
        <f t="array" ref="Q557">INDEX($L$11:$L$2636,MATCH(B557+J557,$L$11:$L$2636,0)+12)-1</f>
        <v>45900</v>
      </c>
    </row>
    <row r="558" spans="2:17" ht="15" customHeight="1" x14ac:dyDescent="0.25">
      <c r="B558" s="97">
        <v>45882</v>
      </c>
      <c r="C558" s="98" t="str">
        <f t="shared" si="36"/>
        <v>Wednesday</v>
      </c>
      <c r="D558" s="99" t="str">
        <f t="shared" si="37"/>
        <v>B</v>
      </c>
      <c r="E558" s="99" t="str">
        <f t="shared" si="37"/>
        <v>B</v>
      </c>
      <c r="F558" s="99" t="str">
        <f t="shared" si="37"/>
        <v>B</v>
      </c>
      <c r="G558" s="99" t="str">
        <f t="shared" si="37"/>
        <v>B</v>
      </c>
      <c r="H558" s="99" t="str">
        <f t="shared" si="38"/>
        <v>B</v>
      </c>
      <c r="I558" s="99">
        <f t="shared" si="39"/>
        <v>1</v>
      </c>
      <c r="J558" s="109">
        <f>IF(H558="B",0,MATCH("B",H559:$H$3985,0))</f>
        <v>0</v>
      </c>
      <c r="K558" s="84"/>
      <c r="L558" s="97">
        <v>46168</v>
      </c>
      <c r="M558" s="99" t="s">
        <v>69</v>
      </c>
      <c r="O558" s="97">
        <v>45882</v>
      </c>
      <c r="P558" s="97" cm="1">
        <f t="array" ref="P558">INDEX($L$11:$L$2636,MATCH(B558+J558,$L$11:$L$2636,0)+30)</f>
        <v>45930</v>
      </c>
      <c r="Q558" s="124" cm="1">
        <f t="array" ref="Q558">INDEX($L$11:$L$2636,MATCH(B558+J558,$L$11:$L$2636,0)+12)-1</f>
        <v>45901</v>
      </c>
    </row>
    <row r="559" spans="2:17" ht="15" customHeight="1" x14ac:dyDescent="0.25">
      <c r="B559" s="97">
        <v>45883</v>
      </c>
      <c r="C559" s="98" t="str">
        <f t="shared" si="36"/>
        <v>Thursday</v>
      </c>
      <c r="D559" s="99" t="str">
        <f t="shared" si="37"/>
        <v>B</v>
      </c>
      <c r="E559" s="99" t="str">
        <f t="shared" si="37"/>
        <v>B</v>
      </c>
      <c r="F559" s="99" t="str">
        <f t="shared" si="37"/>
        <v>B</v>
      </c>
      <c r="G559" s="99" t="str">
        <f t="shared" si="37"/>
        <v>B</v>
      </c>
      <c r="H559" s="99" t="str">
        <f t="shared" si="38"/>
        <v>B</v>
      </c>
      <c r="I559" s="99">
        <f t="shared" si="39"/>
        <v>1</v>
      </c>
      <c r="J559" s="109">
        <f>IF(H559="B",0,MATCH("B",H560:$H$3985,0))</f>
        <v>0</v>
      </c>
      <c r="K559" s="84"/>
      <c r="L559" s="97">
        <v>46169</v>
      </c>
      <c r="M559" s="99" t="s">
        <v>69</v>
      </c>
      <c r="O559" s="97">
        <v>45883</v>
      </c>
      <c r="P559" s="97" cm="1">
        <f t="array" ref="P559">INDEX($L$11:$L$2636,MATCH(B559+J559,$L$11:$L$2636,0)+30)</f>
        <v>45931</v>
      </c>
      <c r="Q559" s="124" cm="1">
        <f t="array" ref="Q559">INDEX($L$11:$L$2636,MATCH(B559+J559,$L$11:$L$2636,0)+12)-1</f>
        <v>45902</v>
      </c>
    </row>
    <row r="560" spans="2:17" ht="15" customHeight="1" x14ac:dyDescent="0.25">
      <c r="B560" s="97">
        <v>45884</v>
      </c>
      <c r="C560" s="98" t="str">
        <f t="shared" si="36"/>
        <v>Friday</v>
      </c>
      <c r="D560" s="99" t="str">
        <f t="shared" si="37"/>
        <v>B</v>
      </c>
      <c r="E560" s="99" t="s">
        <v>71</v>
      </c>
      <c r="F560" s="99" t="s">
        <v>71</v>
      </c>
      <c r="G560" s="99" t="str">
        <f t="shared" si="37"/>
        <v>B</v>
      </c>
      <c r="H560" s="99" t="str">
        <f t="shared" si="38"/>
        <v>P</v>
      </c>
      <c r="I560" s="99">
        <f t="shared" si="39"/>
        <v>0</v>
      </c>
      <c r="J560" s="109">
        <f>IF(H560="B",0,MATCH("B",H561:$H$3985,0))</f>
        <v>3</v>
      </c>
      <c r="K560" s="84"/>
      <c r="L560" s="97">
        <v>46170</v>
      </c>
      <c r="M560" s="99" t="s">
        <v>69</v>
      </c>
      <c r="O560" s="97">
        <v>45884</v>
      </c>
      <c r="P560" s="97" cm="1">
        <f t="array" ref="P560">INDEX($L$11:$L$2636,MATCH(B560+J560,$L$11:$L$2636,0)+30)</f>
        <v>45932</v>
      </c>
      <c r="Q560" s="124" cm="1">
        <f t="array" ref="Q560">INDEX($L$11:$L$2636,MATCH(B560+J560,$L$11:$L$2636,0)+12)-1</f>
        <v>45903</v>
      </c>
    </row>
    <row r="561" spans="2:17" ht="15" customHeight="1" x14ac:dyDescent="0.25">
      <c r="B561" s="97">
        <v>45885</v>
      </c>
      <c r="C561" s="98" t="str">
        <f t="shared" si="36"/>
        <v>Saturday</v>
      </c>
      <c r="D561" s="99" t="str">
        <f t="shared" si="37"/>
        <v>W</v>
      </c>
      <c r="E561" s="99" t="str">
        <f t="shared" si="37"/>
        <v>W</v>
      </c>
      <c r="F561" s="99" t="str">
        <f t="shared" si="37"/>
        <v>W</v>
      </c>
      <c r="G561" s="99" t="str">
        <f t="shared" si="37"/>
        <v>W</v>
      </c>
      <c r="H561" s="99" t="str">
        <f t="shared" si="38"/>
        <v>W</v>
      </c>
      <c r="I561" s="99">
        <f t="shared" si="39"/>
        <v>0</v>
      </c>
      <c r="J561" s="109">
        <f>IF(H561="B",0,MATCH("B",H562:$H$3985,0))</f>
        <v>2</v>
      </c>
      <c r="K561" s="84"/>
      <c r="L561" s="97">
        <v>46171</v>
      </c>
      <c r="M561" s="99" t="s">
        <v>69</v>
      </c>
      <c r="O561" s="97">
        <v>45885</v>
      </c>
      <c r="P561" s="97" cm="1">
        <f t="array" ref="P561">INDEX($L$11:$L$2636,MATCH(B561+J561,$L$11:$L$2636,0)+30)</f>
        <v>45932</v>
      </c>
      <c r="Q561" s="124" cm="1">
        <f t="array" ref="Q561">INDEX($L$11:$L$2636,MATCH(B561+J561,$L$11:$L$2636,0)+12)-1</f>
        <v>45903</v>
      </c>
    </row>
    <row r="562" spans="2:17" ht="15" customHeight="1" x14ac:dyDescent="0.25">
      <c r="B562" s="97">
        <v>45886</v>
      </c>
      <c r="C562" s="98" t="str">
        <f t="shared" si="36"/>
        <v>Sunday</v>
      </c>
      <c r="D562" s="99" t="str">
        <f t="shared" si="37"/>
        <v>W</v>
      </c>
      <c r="E562" s="99" t="str">
        <f t="shared" si="37"/>
        <v>W</v>
      </c>
      <c r="F562" s="99" t="str">
        <f t="shared" si="37"/>
        <v>W</v>
      </c>
      <c r="G562" s="99" t="str">
        <f t="shared" si="37"/>
        <v>W</v>
      </c>
      <c r="H562" s="99" t="str">
        <f t="shared" si="38"/>
        <v>W</v>
      </c>
      <c r="I562" s="99">
        <f t="shared" si="39"/>
        <v>0</v>
      </c>
      <c r="J562" s="109">
        <f>IF(H562="B",0,MATCH("B",H563:$H$3985,0))</f>
        <v>1</v>
      </c>
      <c r="K562" s="84"/>
      <c r="L562" s="97">
        <v>46174</v>
      </c>
      <c r="M562" s="99" t="s">
        <v>69</v>
      </c>
      <c r="O562" s="97">
        <v>45886</v>
      </c>
      <c r="P562" s="97" cm="1">
        <f t="array" ref="P562">INDEX($L$11:$L$2636,MATCH(B562+J562,$L$11:$L$2636,0)+30)</f>
        <v>45932</v>
      </c>
      <c r="Q562" s="124" cm="1">
        <f t="array" ref="Q562">INDEX($L$11:$L$2636,MATCH(B562+J562,$L$11:$L$2636,0)+12)-1</f>
        <v>45903</v>
      </c>
    </row>
    <row r="563" spans="2:17" ht="15" customHeight="1" x14ac:dyDescent="0.25">
      <c r="B563" s="97">
        <v>45887</v>
      </c>
      <c r="C563" s="98" t="str">
        <f t="shared" si="36"/>
        <v>Monday</v>
      </c>
      <c r="D563" s="99" t="str">
        <f t="shared" si="37"/>
        <v>B</v>
      </c>
      <c r="E563" s="99" t="str">
        <f t="shared" si="37"/>
        <v>B</v>
      </c>
      <c r="F563" s="99" t="str">
        <f t="shared" si="37"/>
        <v>B</v>
      </c>
      <c r="G563" s="99" t="str">
        <f t="shared" si="37"/>
        <v>B</v>
      </c>
      <c r="H563" s="99" t="str">
        <f t="shared" si="38"/>
        <v>B</v>
      </c>
      <c r="I563" s="99">
        <f t="shared" si="39"/>
        <v>1</v>
      </c>
      <c r="J563" s="109">
        <f>IF(H563="B",0,MATCH("B",H564:$H$3985,0))</f>
        <v>0</v>
      </c>
      <c r="K563" s="84"/>
      <c r="L563" s="97">
        <v>46175</v>
      </c>
      <c r="M563" s="99" t="s">
        <v>69</v>
      </c>
      <c r="O563" s="97">
        <v>45887</v>
      </c>
      <c r="P563" s="97" cm="1">
        <f t="array" ref="P563">INDEX($L$11:$L$2636,MATCH(B563+J563,$L$11:$L$2636,0)+30)</f>
        <v>45932</v>
      </c>
      <c r="Q563" s="124" cm="1">
        <f t="array" ref="Q563">INDEX($L$11:$L$2636,MATCH(B563+J563,$L$11:$L$2636,0)+12)-1</f>
        <v>45903</v>
      </c>
    </row>
    <row r="564" spans="2:17" ht="15" customHeight="1" x14ac:dyDescent="0.25">
      <c r="B564" s="97">
        <v>45888</v>
      </c>
      <c r="C564" s="98" t="str">
        <f t="shared" si="36"/>
        <v>Tuesday</v>
      </c>
      <c r="D564" s="99" t="str">
        <f t="shared" si="37"/>
        <v>B</v>
      </c>
      <c r="E564" s="99" t="str">
        <f t="shared" si="37"/>
        <v>B</v>
      </c>
      <c r="F564" s="99" t="str">
        <f t="shared" si="37"/>
        <v>B</v>
      </c>
      <c r="G564" s="99" t="str">
        <f t="shared" si="37"/>
        <v>B</v>
      </c>
      <c r="H564" s="99" t="str">
        <f t="shared" si="38"/>
        <v>B</v>
      </c>
      <c r="I564" s="99">
        <f t="shared" si="39"/>
        <v>1</v>
      </c>
      <c r="J564" s="109">
        <f>IF(H564="B",0,MATCH("B",H565:$H$3985,0))</f>
        <v>0</v>
      </c>
      <c r="K564" s="84"/>
      <c r="L564" s="97">
        <v>46176</v>
      </c>
      <c r="M564" s="99" t="s">
        <v>69</v>
      </c>
      <c r="O564" s="97">
        <v>45888</v>
      </c>
      <c r="P564" s="97" cm="1">
        <f t="array" ref="P564">INDEX($L$11:$L$2636,MATCH(B564+J564,$L$11:$L$2636,0)+30)</f>
        <v>45933</v>
      </c>
      <c r="Q564" s="124" cm="1">
        <f t="array" ref="Q564">INDEX($L$11:$L$2636,MATCH(B564+J564,$L$11:$L$2636,0)+12)-1</f>
        <v>45904</v>
      </c>
    </row>
    <row r="565" spans="2:17" ht="15" customHeight="1" x14ac:dyDescent="0.25">
      <c r="B565" s="97">
        <v>45889</v>
      </c>
      <c r="C565" s="98" t="str">
        <f t="shared" si="36"/>
        <v>Wednesday</v>
      </c>
      <c r="D565" s="99" t="str">
        <f t="shared" si="37"/>
        <v>B</v>
      </c>
      <c r="E565" s="99" t="str">
        <f t="shared" si="37"/>
        <v>B</v>
      </c>
      <c r="F565" s="99" t="str">
        <f t="shared" si="37"/>
        <v>B</v>
      </c>
      <c r="G565" s="99" t="str">
        <f t="shared" si="37"/>
        <v>B</v>
      </c>
      <c r="H565" s="99" t="str">
        <f t="shared" si="38"/>
        <v>B</v>
      </c>
      <c r="I565" s="99">
        <f t="shared" si="39"/>
        <v>1</v>
      </c>
      <c r="J565" s="109">
        <f>IF(H565="B",0,MATCH("B",H566:$H$3985,0))</f>
        <v>0</v>
      </c>
      <c r="K565" s="84"/>
      <c r="L565" s="97">
        <v>46177</v>
      </c>
      <c r="M565" s="99" t="s">
        <v>69</v>
      </c>
      <c r="O565" s="97">
        <v>45889</v>
      </c>
      <c r="P565" s="97" cm="1">
        <f t="array" ref="P565">INDEX($L$11:$L$2636,MATCH(B565+J565,$L$11:$L$2636,0)+30)</f>
        <v>45936</v>
      </c>
      <c r="Q565" s="124" cm="1">
        <f t="array" ref="Q565">INDEX($L$11:$L$2636,MATCH(B565+J565,$L$11:$L$2636,0)+12)-1</f>
        <v>45907</v>
      </c>
    </row>
    <row r="566" spans="2:17" ht="15" customHeight="1" x14ac:dyDescent="0.25">
      <c r="B566" s="97">
        <v>45890</v>
      </c>
      <c r="C566" s="98" t="str">
        <f t="shared" si="36"/>
        <v>Thursday</v>
      </c>
      <c r="D566" s="99" t="str">
        <f t="shared" si="37"/>
        <v>B</v>
      </c>
      <c r="E566" s="99" t="str">
        <f t="shared" si="37"/>
        <v>B</v>
      </c>
      <c r="F566" s="99" t="str">
        <f t="shared" si="37"/>
        <v>B</v>
      </c>
      <c r="G566" s="99" t="str">
        <f t="shared" si="37"/>
        <v>B</v>
      </c>
      <c r="H566" s="99" t="str">
        <f t="shared" si="38"/>
        <v>B</v>
      </c>
      <c r="I566" s="99">
        <f t="shared" si="39"/>
        <v>1</v>
      </c>
      <c r="J566" s="109">
        <f>IF(H566="B",0,MATCH("B",H567:$H$3985,0))</f>
        <v>0</v>
      </c>
      <c r="K566" s="84"/>
      <c r="L566" s="97">
        <v>46178</v>
      </c>
      <c r="M566" s="99" t="s">
        <v>69</v>
      </c>
      <c r="O566" s="97">
        <v>45890</v>
      </c>
      <c r="P566" s="97" cm="1">
        <f t="array" ref="P566">INDEX($L$11:$L$2636,MATCH(B566+J566,$L$11:$L$2636,0)+30)</f>
        <v>45937</v>
      </c>
      <c r="Q566" s="124" cm="1">
        <f t="array" ref="Q566">INDEX($L$11:$L$2636,MATCH(B566+J566,$L$11:$L$2636,0)+12)-1</f>
        <v>45908</v>
      </c>
    </row>
    <row r="567" spans="2:17" ht="15" customHeight="1" x14ac:dyDescent="0.25">
      <c r="B567" s="97">
        <v>45891</v>
      </c>
      <c r="C567" s="98" t="str">
        <f t="shared" si="36"/>
        <v>Friday</v>
      </c>
      <c r="D567" s="99" t="str">
        <f t="shared" si="37"/>
        <v>B</v>
      </c>
      <c r="E567" s="99" t="str">
        <f t="shared" si="37"/>
        <v>B</v>
      </c>
      <c r="F567" s="99" t="str">
        <f t="shared" si="37"/>
        <v>B</v>
      </c>
      <c r="G567" s="99" t="str">
        <f t="shared" si="37"/>
        <v>B</v>
      </c>
      <c r="H567" s="99" t="str">
        <f t="shared" si="38"/>
        <v>B</v>
      </c>
      <c r="I567" s="99">
        <f t="shared" si="39"/>
        <v>1</v>
      </c>
      <c r="J567" s="109">
        <f>IF(H567="B",0,MATCH("B",H568:$H$3985,0))</f>
        <v>0</v>
      </c>
      <c r="K567" s="84"/>
      <c r="L567" s="97">
        <v>46181</v>
      </c>
      <c r="M567" s="99" t="s">
        <v>69</v>
      </c>
      <c r="O567" s="97">
        <v>45891</v>
      </c>
      <c r="P567" s="97" cm="1">
        <f t="array" ref="P567">INDEX($L$11:$L$2636,MATCH(B567+J567,$L$11:$L$2636,0)+30)</f>
        <v>45938</v>
      </c>
      <c r="Q567" s="124" cm="1">
        <f t="array" ref="Q567">INDEX($L$11:$L$2636,MATCH(B567+J567,$L$11:$L$2636,0)+12)-1</f>
        <v>45909</v>
      </c>
    </row>
    <row r="568" spans="2:17" ht="15" customHeight="1" x14ac:dyDescent="0.25">
      <c r="B568" s="97">
        <v>45892</v>
      </c>
      <c r="C568" s="98" t="str">
        <f t="shared" si="36"/>
        <v>Saturday</v>
      </c>
      <c r="D568" s="99" t="str">
        <f t="shared" si="37"/>
        <v>W</v>
      </c>
      <c r="E568" s="99" t="str">
        <f t="shared" si="37"/>
        <v>W</v>
      </c>
      <c r="F568" s="99" t="str">
        <f t="shared" si="37"/>
        <v>W</v>
      </c>
      <c r="G568" s="99" t="str">
        <f t="shared" si="37"/>
        <v>W</v>
      </c>
      <c r="H568" s="99" t="str">
        <f t="shared" si="38"/>
        <v>W</v>
      </c>
      <c r="I568" s="99">
        <f t="shared" si="39"/>
        <v>0</v>
      </c>
      <c r="J568" s="109">
        <f>IF(H568="B",0,MATCH("B",H569:$H$3985,0))</f>
        <v>3</v>
      </c>
      <c r="K568" s="84"/>
      <c r="L568" s="97">
        <v>46182</v>
      </c>
      <c r="M568" s="99" t="s">
        <v>69</v>
      </c>
      <c r="O568" s="97">
        <v>45892</v>
      </c>
      <c r="P568" s="97" cm="1">
        <f t="array" ref="P568">INDEX($L$11:$L$2636,MATCH(B568+J568,$L$11:$L$2636,0)+30)</f>
        <v>45939</v>
      </c>
      <c r="Q568" s="124" cm="1">
        <f t="array" ref="Q568">INDEX($L$11:$L$2636,MATCH(B568+J568,$L$11:$L$2636,0)+12)-1</f>
        <v>45911</v>
      </c>
    </row>
    <row r="569" spans="2:17" ht="15" customHeight="1" x14ac:dyDescent="0.25">
      <c r="B569" s="97">
        <v>45893</v>
      </c>
      <c r="C569" s="98" t="str">
        <f t="shared" si="36"/>
        <v>Sunday</v>
      </c>
      <c r="D569" s="99" t="str">
        <f t="shared" si="37"/>
        <v>W</v>
      </c>
      <c r="E569" s="99" t="str">
        <f t="shared" si="37"/>
        <v>W</v>
      </c>
      <c r="F569" s="99" t="str">
        <f t="shared" si="37"/>
        <v>W</v>
      </c>
      <c r="G569" s="99" t="str">
        <f t="shared" si="37"/>
        <v>W</v>
      </c>
      <c r="H569" s="99" t="str">
        <f t="shared" si="38"/>
        <v>W</v>
      </c>
      <c r="I569" s="99">
        <f t="shared" si="39"/>
        <v>0</v>
      </c>
      <c r="J569" s="109">
        <f>IF(H569="B",0,MATCH("B",H570:$H$3985,0))</f>
        <v>2</v>
      </c>
      <c r="K569" s="84"/>
      <c r="L569" s="97">
        <v>46183</v>
      </c>
      <c r="M569" s="99" t="s">
        <v>69</v>
      </c>
      <c r="O569" s="97">
        <v>45893</v>
      </c>
      <c r="P569" s="97" cm="1">
        <f t="array" ref="P569">INDEX($L$11:$L$2636,MATCH(B569+J569,$L$11:$L$2636,0)+30)</f>
        <v>45939</v>
      </c>
      <c r="Q569" s="124" cm="1">
        <f t="array" ref="Q569">INDEX($L$11:$L$2636,MATCH(B569+J569,$L$11:$L$2636,0)+12)-1</f>
        <v>45911</v>
      </c>
    </row>
    <row r="570" spans="2:17" ht="15" customHeight="1" x14ac:dyDescent="0.25">
      <c r="B570" s="97">
        <v>45894</v>
      </c>
      <c r="C570" s="98" t="str">
        <f t="shared" si="36"/>
        <v>Monday</v>
      </c>
      <c r="D570" s="99" t="s">
        <v>71</v>
      </c>
      <c r="E570" s="99" t="str">
        <f t="shared" si="37"/>
        <v>B</v>
      </c>
      <c r="F570" s="99" t="str">
        <f t="shared" si="37"/>
        <v>B</v>
      </c>
      <c r="G570" s="99" t="str">
        <f t="shared" si="37"/>
        <v>B</v>
      </c>
      <c r="H570" s="99" t="str">
        <f t="shared" si="38"/>
        <v>P</v>
      </c>
      <c r="I570" s="99">
        <f t="shared" si="39"/>
        <v>0</v>
      </c>
      <c r="J570" s="109">
        <f>IF(H570="B",0,MATCH("B",H571:$H$3985,0))</f>
        <v>1</v>
      </c>
      <c r="K570" s="84"/>
      <c r="L570" s="97">
        <v>46184</v>
      </c>
      <c r="M570" s="99" t="s">
        <v>69</v>
      </c>
      <c r="O570" s="97">
        <v>45894</v>
      </c>
      <c r="P570" s="97" cm="1">
        <f t="array" ref="P570">INDEX($L$11:$L$2636,MATCH(B570+J570,$L$11:$L$2636,0)+30)</f>
        <v>45939</v>
      </c>
      <c r="Q570" s="124" cm="1">
        <f t="array" ref="Q570">INDEX($L$11:$L$2636,MATCH(B570+J570,$L$11:$L$2636,0)+12)-1</f>
        <v>45911</v>
      </c>
    </row>
    <row r="571" spans="2:17" ht="15" customHeight="1" x14ac:dyDescent="0.25">
      <c r="B571" s="97">
        <v>45895</v>
      </c>
      <c r="C571" s="98" t="str">
        <f t="shared" si="36"/>
        <v>Tuesday</v>
      </c>
      <c r="D571" s="99" t="str">
        <f t="shared" si="37"/>
        <v>B</v>
      </c>
      <c r="E571" s="99" t="str">
        <f t="shared" si="37"/>
        <v>B</v>
      </c>
      <c r="F571" s="99" t="str">
        <f t="shared" si="37"/>
        <v>B</v>
      </c>
      <c r="G571" s="99" t="str">
        <f t="shared" si="37"/>
        <v>B</v>
      </c>
      <c r="H571" s="99" t="str">
        <f t="shared" si="38"/>
        <v>B</v>
      </c>
      <c r="I571" s="99">
        <f t="shared" si="39"/>
        <v>1</v>
      </c>
      <c r="J571" s="109">
        <f>IF(H571="B",0,MATCH("B",H572:$H$3985,0))</f>
        <v>0</v>
      </c>
      <c r="K571" s="84"/>
      <c r="L571" s="97">
        <v>46185</v>
      </c>
      <c r="M571" s="99" t="s">
        <v>69</v>
      </c>
      <c r="O571" s="97">
        <v>45895</v>
      </c>
      <c r="P571" s="97" cm="1">
        <f t="array" ref="P571">INDEX($L$11:$L$2636,MATCH(B571+J571,$L$11:$L$2636,0)+30)</f>
        <v>45939</v>
      </c>
      <c r="Q571" s="124" cm="1">
        <f t="array" ref="Q571">INDEX($L$11:$L$2636,MATCH(B571+J571,$L$11:$L$2636,0)+12)-1</f>
        <v>45911</v>
      </c>
    </row>
    <row r="572" spans="2:17" ht="15" customHeight="1" x14ac:dyDescent="0.25">
      <c r="B572" s="97">
        <v>45896</v>
      </c>
      <c r="C572" s="98" t="str">
        <f t="shared" si="36"/>
        <v>Wednesday</v>
      </c>
      <c r="D572" s="99" t="str">
        <f t="shared" si="37"/>
        <v>B</v>
      </c>
      <c r="E572" s="99" t="str">
        <f t="shared" si="37"/>
        <v>B</v>
      </c>
      <c r="F572" s="99" t="str">
        <f t="shared" si="37"/>
        <v>B</v>
      </c>
      <c r="G572" s="99" t="str">
        <f t="shared" si="37"/>
        <v>B</v>
      </c>
      <c r="H572" s="99" t="str">
        <f t="shared" si="38"/>
        <v>B</v>
      </c>
      <c r="I572" s="99">
        <f t="shared" si="39"/>
        <v>1</v>
      </c>
      <c r="J572" s="109">
        <f>IF(H572="B",0,MATCH("B",H573:$H$3985,0))</f>
        <v>0</v>
      </c>
      <c r="K572" s="84"/>
      <c r="L572" s="97">
        <v>46188</v>
      </c>
      <c r="M572" s="99" t="s">
        <v>69</v>
      </c>
      <c r="O572" s="97">
        <v>45896</v>
      </c>
      <c r="P572" s="97" cm="1">
        <f t="array" ref="P572">INDEX($L$11:$L$2636,MATCH(B572+J572,$L$11:$L$2636,0)+30)</f>
        <v>45940</v>
      </c>
      <c r="Q572" s="124" cm="1">
        <f t="array" ref="Q572">INDEX($L$11:$L$2636,MATCH(B572+J572,$L$11:$L$2636,0)+12)-1</f>
        <v>45914</v>
      </c>
    </row>
    <row r="573" spans="2:17" ht="15" customHeight="1" x14ac:dyDescent="0.25">
      <c r="B573" s="97">
        <v>45897</v>
      </c>
      <c r="C573" s="98" t="str">
        <f t="shared" si="36"/>
        <v>Thursday</v>
      </c>
      <c r="D573" s="99" t="str">
        <f t="shared" si="37"/>
        <v>B</v>
      </c>
      <c r="E573" s="99" t="str">
        <f t="shared" si="37"/>
        <v>B</v>
      </c>
      <c r="F573" s="99" t="str">
        <f t="shared" si="37"/>
        <v>B</v>
      </c>
      <c r="G573" s="99" t="str">
        <f t="shared" si="37"/>
        <v>B</v>
      </c>
      <c r="H573" s="99" t="str">
        <f t="shared" si="38"/>
        <v>B</v>
      </c>
      <c r="I573" s="99">
        <f t="shared" si="39"/>
        <v>1</v>
      </c>
      <c r="J573" s="109">
        <f>IF(H573="B",0,MATCH("B",H574:$H$3985,0))</f>
        <v>0</v>
      </c>
      <c r="K573" s="84"/>
      <c r="L573" s="97">
        <v>46189</v>
      </c>
      <c r="M573" s="99" t="s">
        <v>69</v>
      </c>
      <c r="O573" s="97">
        <v>45897</v>
      </c>
      <c r="P573" s="97" cm="1">
        <f t="array" ref="P573">INDEX($L$11:$L$2636,MATCH(B573+J573,$L$11:$L$2636,0)+30)</f>
        <v>45943</v>
      </c>
      <c r="Q573" s="124" cm="1">
        <f t="array" ref="Q573">INDEX($L$11:$L$2636,MATCH(B573+J573,$L$11:$L$2636,0)+12)-1</f>
        <v>45915</v>
      </c>
    </row>
    <row r="574" spans="2:17" ht="15" customHeight="1" x14ac:dyDescent="0.25">
      <c r="B574" s="97">
        <v>45898</v>
      </c>
      <c r="C574" s="98" t="str">
        <f t="shared" si="36"/>
        <v>Friday</v>
      </c>
      <c r="D574" s="99" t="str">
        <f t="shared" si="37"/>
        <v>B</v>
      </c>
      <c r="E574" s="99" t="str">
        <f t="shared" si="37"/>
        <v>B</v>
      </c>
      <c r="F574" s="99" t="str">
        <f t="shared" si="37"/>
        <v>B</v>
      </c>
      <c r="G574" s="99" t="str">
        <f t="shared" si="37"/>
        <v>B</v>
      </c>
      <c r="H574" s="99" t="str">
        <f t="shared" si="38"/>
        <v>B</v>
      </c>
      <c r="I574" s="99">
        <f t="shared" si="39"/>
        <v>1</v>
      </c>
      <c r="J574" s="109">
        <f>IF(H574="B",0,MATCH("B",H575:$H$3985,0))</f>
        <v>0</v>
      </c>
      <c r="K574" s="84"/>
      <c r="L574" s="97">
        <v>46190</v>
      </c>
      <c r="M574" s="99" t="s">
        <v>69</v>
      </c>
      <c r="O574" s="97">
        <v>45898</v>
      </c>
      <c r="P574" s="97" cm="1">
        <f t="array" ref="P574">INDEX($L$11:$L$2636,MATCH(B574+J574,$L$11:$L$2636,0)+30)</f>
        <v>45944</v>
      </c>
      <c r="Q574" s="124" cm="1">
        <f t="array" ref="Q574">INDEX($L$11:$L$2636,MATCH(B574+J574,$L$11:$L$2636,0)+12)-1</f>
        <v>45916</v>
      </c>
    </row>
    <row r="575" spans="2:17" ht="15" customHeight="1" x14ac:dyDescent="0.25">
      <c r="B575" s="97">
        <v>45899</v>
      </c>
      <c r="C575" s="98" t="str">
        <f t="shared" si="36"/>
        <v>Saturday</v>
      </c>
      <c r="D575" s="99" t="str">
        <f t="shared" si="37"/>
        <v>W</v>
      </c>
      <c r="E575" s="99" t="str">
        <f t="shared" si="37"/>
        <v>W</v>
      </c>
      <c r="F575" s="99" t="str">
        <f t="shared" si="37"/>
        <v>W</v>
      </c>
      <c r="G575" s="99" t="str">
        <f t="shared" si="37"/>
        <v>W</v>
      </c>
      <c r="H575" s="99" t="str">
        <f t="shared" si="38"/>
        <v>W</v>
      </c>
      <c r="I575" s="99">
        <f t="shared" si="39"/>
        <v>0</v>
      </c>
      <c r="J575" s="109">
        <f>IF(H575="B",0,MATCH("B",H576:$H$3985,0))</f>
        <v>2</v>
      </c>
      <c r="K575" s="84"/>
      <c r="L575" s="97">
        <v>46191</v>
      </c>
      <c r="M575" s="99" t="s">
        <v>69</v>
      </c>
      <c r="O575" s="97">
        <v>45899</v>
      </c>
      <c r="P575" s="97" cm="1">
        <f t="array" ref="P575">INDEX($L$11:$L$2636,MATCH(B575+J575,$L$11:$L$2636,0)+30)</f>
        <v>45945</v>
      </c>
      <c r="Q575" s="124" cm="1">
        <f t="array" ref="Q575">INDEX($L$11:$L$2636,MATCH(B575+J575,$L$11:$L$2636,0)+12)-1</f>
        <v>45917</v>
      </c>
    </row>
    <row r="576" spans="2:17" ht="15" customHeight="1" x14ac:dyDescent="0.25">
      <c r="B576" s="97">
        <v>45900</v>
      </c>
      <c r="C576" s="98" t="str">
        <f t="shared" si="36"/>
        <v>Sunday</v>
      </c>
      <c r="D576" s="99" t="str">
        <f t="shared" si="37"/>
        <v>W</v>
      </c>
      <c r="E576" s="99" t="str">
        <f t="shared" si="37"/>
        <v>W</v>
      </c>
      <c r="F576" s="99" t="str">
        <f t="shared" si="37"/>
        <v>W</v>
      </c>
      <c r="G576" s="99" t="str">
        <f t="shared" si="37"/>
        <v>W</v>
      </c>
      <c r="H576" s="99" t="str">
        <f t="shared" si="38"/>
        <v>W</v>
      </c>
      <c r="I576" s="99">
        <f t="shared" si="39"/>
        <v>0</v>
      </c>
      <c r="J576" s="109">
        <f>IF(H576="B",0,MATCH("B",H577:$H$3985,0))</f>
        <v>1</v>
      </c>
      <c r="K576" s="84"/>
      <c r="L576" s="97">
        <v>46192</v>
      </c>
      <c r="M576" s="99" t="s">
        <v>69</v>
      </c>
      <c r="O576" s="97">
        <v>45900</v>
      </c>
      <c r="P576" s="97" cm="1">
        <f t="array" ref="P576">INDEX($L$11:$L$2636,MATCH(B576+J576,$L$11:$L$2636,0)+30)</f>
        <v>45945</v>
      </c>
      <c r="Q576" s="124" cm="1">
        <f t="array" ref="Q576">INDEX($L$11:$L$2636,MATCH(B576+J576,$L$11:$L$2636,0)+12)-1</f>
        <v>45917</v>
      </c>
    </row>
    <row r="577" spans="2:17" ht="15" customHeight="1" x14ac:dyDescent="0.25">
      <c r="B577" s="97">
        <v>45901</v>
      </c>
      <c r="C577" s="98" t="str">
        <f t="shared" si="36"/>
        <v>Monday</v>
      </c>
      <c r="D577" s="99" t="str">
        <f t="shared" si="37"/>
        <v>B</v>
      </c>
      <c r="E577" s="99" t="str">
        <f t="shared" si="37"/>
        <v>B</v>
      </c>
      <c r="F577" s="99" t="str">
        <f t="shared" si="37"/>
        <v>B</v>
      </c>
      <c r="G577" s="99" t="str">
        <f t="shared" si="37"/>
        <v>B</v>
      </c>
      <c r="H577" s="99" t="str">
        <f t="shared" si="38"/>
        <v>B</v>
      </c>
      <c r="I577" s="99">
        <f t="shared" si="39"/>
        <v>1</v>
      </c>
      <c r="J577" s="109">
        <f>IF(H577="B",0,MATCH("B",H578:$H$3985,0))</f>
        <v>0</v>
      </c>
      <c r="K577" s="84"/>
      <c r="L577" s="97">
        <v>46195</v>
      </c>
      <c r="M577" s="99" t="s">
        <v>69</v>
      </c>
      <c r="O577" s="97">
        <v>45901</v>
      </c>
      <c r="P577" s="97" cm="1">
        <f t="array" ref="P577">INDEX($L$11:$L$2636,MATCH(B577+J577,$L$11:$L$2636,0)+30)</f>
        <v>45945</v>
      </c>
      <c r="Q577" s="124" cm="1">
        <f t="array" ref="Q577">INDEX($L$11:$L$2636,MATCH(B577+J577,$L$11:$L$2636,0)+12)-1</f>
        <v>45917</v>
      </c>
    </row>
    <row r="578" spans="2:17" ht="15" customHeight="1" x14ac:dyDescent="0.25">
      <c r="B578" s="97">
        <v>45902</v>
      </c>
      <c r="C578" s="98" t="str">
        <f t="shared" si="36"/>
        <v>Tuesday</v>
      </c>
      <c r="D578" s="99" t="str">
        <f t="shared" si="37"/>
        <v>B</v>
      </c>
      <c r="E578" s="99" t="str">
        <f t="shared" si="37"/>
        <v>B</v>
      </c>
      <c r="F578" s="99" t="str">
        <f t="shared" si="37"/>
        <v>B</v>
      </c>
      <c r="G578" s="99" t="str">
        <f t="shared" si="37"/>
        <v>B</v>
      </c>
      <c r="H578" s="99" t="str">
        <f t="shared" si="38"/>
        <v>B</v>
      </c>
      <c r="I578" s="99">
        <f t="shared" si="39"/>
        <v>1</v>
      </c>
      <c r="J578" s="109">
        <f>IF(H578="B",0,MATCH("B",H579:$H$3985,0))</f>
        <v>0</v>
      </c>
      <c r="K578" s="84"/>
      <c r="L578" s="97">
        <v>46196</v>
      </c>
      <c r="M578" s="99" t="s">
        <v>69</v>
      </c>
      <c r="O578" s="97">
        <v>45902</v>
      </c>
      <c r="P578" s="97" cm="1">
        <f t="array" ref="P578">INDEX($L$11:$L$2636,MATCH(B578+J578,$L$11:$L$2636,0)+30)</f>
        <v>45946</v>
      </c>
      <c r="Q578" s="124" cm="1">
        <f t="array" ref="Q578">INDEX($L$11:$L$2636,MATCH(B578+J578,$L$11:$L$2636,0)+12)-1</f>
        <v>45918</v>
      </c>
    </row>
    <row r="579" spans="2:17" ht="15" customHeight="1" x14ac:dyDescent="0.25">
      <c r="B579" s="97">
        <v>45903</v>
      </c>
      <c r="C579" s="98" t="str">
        <f t="shared" si="36"/>
        <v>Wednesday</v>
      </c>
      <c r="D579" s="99" t="str">
        <f t="shared" si="37"/>
        <v>B</v>
      </c>
      <c r="E579" s="99" t="str">
        <f t="shared" si="37"/>
        <v>B</v>
      </c>
      <c r="F579" s="99" t="str">
        <f t="shared" si="37"/>
        <v>B</v>
      </c>
      <c r="G579" s="99" t="str">
        <f t="shared" si="37"/>
        <v>B</v>
      </c>
      <c r="H579" s="99" t="str">
        <f t="shared" si="38"/>
        <v>B</v>
      </c>
      <c r="I579" s="99">
        <f t="shared" si="39"/>
        <v>1</v>
      </c>
      <c r="J579" s="109">
        <f>IF(H579="B",0,MATCH("B",H580:$H$3985,0))</f>
        <v>0</v>
      </c>
      <c r="K579" s="84"/>
      <c r="L579" s="97">
        <v>46198</v>
      </c>
      <c r="M579" s="99" t="s">
        <v>69</v>
      </c>
      <c r="O579" s="97">
        <v>45903</v>
      </c>
      <c r="P579" s="97" cm="1">
        <f t="array" ref="P579">INDEX($L$11:$L$2636,MATCH(B579+J579,$L$11:$L$2636,0)+30)</f>
        <v>45947</v>
      </c>
      <c r="Q579" s="124" cm="1">
        <f t="array" ref="Q579">INDEX($L$11:$L$2636,MATCH(B579+J579,$L$11:$L$2636,0)+12)-1</f>
        <v>45921</v>
      </c>
    </row>
    <row r="580" spans="2:17" ht="15" customHeight="1" x14ac:dyDescent="0.25">
      <c r="B580" s="97">
        <v>45904</v>
      </c>
      <c r="C580" s="98" t="str">
        <f t="shared" si="36"/>
        <v>Thursday</v>
      </c>
      <c r="D580" s="99" t="str">
        <f t="shared" si="37"/>
        <v>B</v>
      </c>
      <c r="E580" s="99" t="str">
        <f t="shared" si="37"/>
        <v>B</v>
      </c>
      <c r="F580" s="99" t="str">
        <f t="shared" si="37"/>
        <v>B</v>
      </c>
      <c r="G580" s="99" t="str">
        <f t="shared" si="37"/>
        <v>B</v>
      </c>
      <c r="H580" s="99" t="str">
        <f t="shared" si="38"/>
        <v>B</v>
      </c>
      <c r="I580" s="99">
        <f t="shared" si="39"/>
        <v>1</v>
      </c>
      <c r="J580" s="109">
        <f>IF(H580="B",0,MATCH("B",H581:$H$3985,0))</f>
        <v>0</v>
      </c>
      <c r="K580" s="84"/>
      <c r="L580" s="97">
        <v>46199</v>
      </c>
      <c r="M580" s="99" t="s">
        <v>69</v>
      </c>
      <c r="O580" s="97">
        <v>45904</v>
      </c>
      <c r="P580" s="97" cm="1">
        <f t="array" ref="P580">INDEX($L$11:$L$2636,MATCH(B580+J580,$L$11:$L$2636,0)+30)</f>
        <v>45950</v>
      </c>
      <c r="Q580" s="124" cm="1">
        <f t="array" ref="Q580">INDEX($L$11:$L$2636,MATCH(B580+J580,$L$11:$L$2636,0)+12)-1</f>
        <v>45922</v>
      </c>
    </row>
    <row r="581" spans="2:17" ht="15" customHeight="1" x14ac:dyDescent="0.25">
      <c r="B581" s="97">
        <v>45905</v>
      </c>
      <c r="C581" s="98" t="str">
        <f t="shared" si="36"/>
        <v>Friday</v>
      </c>
      <c r="D581" s="99" t="str">
        <f t="shared" si="37"/>
        <v>B</v>
      </c>
      <c r="E581" s="99" t="str">
        <f t="shared" si="37"/>
        <v>B</v>
      </c>
      <c r="F581" s="99" t="str">
        <f t="shared" si="37"/>
        <v>B</v>
      </c>
      <c r="G581" s="99" t="str">
        <f t="shared" si="37"/>
        <v>B</v>
      </c>
      <c r="H581" s="99" t="str">
        <f t="shared" si="38"/>
        <v>B</v>
      </c>
      <c r="I581" s="99">
        <f t="shared" si="39"/>
        <v>1</v>
      </c>
      <c r="J581" s="109">
        <f>IF(H581="B",0,MATCH("B",H582:$H$3985,0))</f>
        <v>0</v>
      </c>
      <c r="K581" s="84"/>
      <c r="L581" s="97">
        <v>46202</v>
      </c>
      <c r="M581" s="99" t="s">
        <v>69</v>
      </c>
      <c r="O581" s="97">
        <v>45905</v>
      </c>
      <c r="P581" s="97" cm="1">
        <f t="array" ref="P581">INDEX($L$11:$L$2636,MATCH(B581+J581,$L$11:$L$2636,0)+30)</f>
        <v>45951</v>
      </c>
      <c r="Q581" s="124" cm="1">
        <f t="array" ref="Q581">INDEX($L$11:$L$2636,MATCH(B581+J581,$L$11:$L$2636,0)+12)-1</f>
        <v>45924</v>
      </c>
    </row>
    <row r="582" spans="2:17" ht="15" customHeight="1" x14ac:dyDescent="0.25">
      <c r="B582" s="97">
        <v>45906</v>
      </c>
      <c r="C582" s="98" t="str">
        <f t="shared" si="36"/>
        <v>Saturday</v>
      </c>
      <c r="D582" s="99" t="str">
        <f t="shared" si="37"/>
        <v>W</v>
      </c>
      <c r="E582" s="99" t="str">
        <f t="shared" si="37"/>
        <v>W</v>
      </c>
      <c r="F582" s="99" t="str">
        <f t="shared" si="37"/>
        <v>W</v>
      </c>
      <c r="G582" s="99" t="str">
        <f t="shared" si="37"/>
        <v>W</v>
      </c>
      <c r="H582" s="99" t="str">
        <f t="shared" si="38"/>
        <v>W</v>
      </c>
      <c r="I582" s="99">
        <f t="shared" si="39"/>
        <v>0</v>
      </c>
      <c r="J582" s="109">
        <f>IF(H582="B",0,MATCH("B",H583:$H$3985,0))</f>
        <v>2</v>
      </c>
      <c r="K582" s="84"/>
      <c r="L582" s="97">
        <v>46203</v>
      </c>
      <c r="M582" s="99" t="s">
        <v>69</v>
      </c>
      <c r="O582" s="97">
        <v>45906</v>
      </c>
      <c r="P582" s="97" cm="1">
        <f t="array" ref="P582">INDEX($L$11:$L$2636,MATCH(B582+J582,$L$11:$L$2636,0)+30)</f>
        <v>45952</v>
      </c>
      <c r="Q582" s="124" cm="1">
        <f t="array" ref="Q582">INDEX($L$11:$L$2636,MATCH(B582+J582,$L$11:$L$2636,0)+12)-1</f>
        <v>45925</v>
      </c>
    </row>
    <row r="583" spans="2:17" ht="15" customHeight="1" x14ac:dyDescent="0.25">
      <c r="B583" s="97">
        <v>45907</v>
      </c>
      <c r="C583" s="98" t="str">
        <f t="shared" si="36"/>
        <v>Sunday</v>
      </c>
      <c r="D583" s="99" t="str">
        <f t="shared" si="37"/>
        <v>W</v>
      </c>
      <c r="E583" s="99" t="str">
        <f t="shared" si="37"/>
        <v>W</v>
      </c>
      <c r="F583" s="99" t="str">
        <f t="shared" si="37"/>
        <v>W</v>
      </c>
      <c r="G583" s="99" t="str">
        <f t="shared" si="37"/>
        <v>W</v>
      </c>
      <c r="H583" s="99" t="str">
        <f t="shared" si="38"/>
        <v>W</v>
      </c>
      <c r="I583" s="99">
        <f t="shared" si="39"/>
        <v>0</v>
      </c>
      <c r="J583" s="109">
        <f>IF(H583="B",0,MATCH("B",H584:$H$3985,0))</f>
        <v>1</v>
      </c>
      <c r="K583" s="84"/>
      <c r="L583" s="97">
        <v>46204</v>
      </c>
      <c r="M583" s="99" t="s">
        <v>69</v>
      </c>
      <c r="O583" s="97">
        <v>45907</v>
      </c>
      <c r="P583" s="97" cm="1">
        <f t="array" ref="P583">INDEX($L$11:$L$2636,MATCH(B583+J583,$L$11:$L$2636,0)+30)</f>
        <v>45952</v>
      </c>
      <c r="Q583" s="124" cm="1">
        <f t="array" ref="Q583">INDEX($L$11:$L$2636,MATCH(B583+J583,$L$11:$L$2636,0)+12)-1</f>
        <v>45925</v>
      </c>
    </row>
    <row r="584" spans="2:17" ht="15" customHeight="1" x14ac:dyDescent="0.25">
      <c r="B584" s="97">
        <v>45908</v>
      </c>
      <c r="C584" s="98" t="str">
        <f t="shared" si="36"/>
        <v>Monday</v>
      </c>
      <c r="D584" s="99" t="str">
        <f t="shared" si="37"/>
        <v>B</v>
      </c>
      <c r="E584" s="99" t="str">
        <f t="shared" si="37"/>
        <v>B</v>
      </c>
      <c r="F584" s="99" t="str">
        <f t="shared" si="37"/>
        <v>B</v>
      </c>
      <c r="G584" s="99" t="str">
        <f t="shared" si="37"/>
        <v>B</v>
      </c>
      <c r="H584" s="99" t="str">
        <f t="shared" si="38"/>
        <v>B</v>
      </c>
      <c r="I584" s="99">
        <f t="shared" si="39"/>
        <v>1</v>
      </c>
      <c r="J584" s="109">
        <f>IF(H584="B",0,MATCH("B",H585:$H$3985,0))</f>
        <v>0</v>
      </c>
      <c r="K584" s="84"/>
      <c r="L584" s="97">
        <v>46205</v>
      </c>
      <c r="M584" s="99" t="s">
        <v>69</v>
      </c>
      <c r="O584" s="97">
        <v>45908</v>
      </c>
      <c r="P584" s="97" cm="1">
        <f t="array" ref="P584">INDEX($L$11:$L$2636,MATCH(B584+J584,$L$11:$L$2636,0)+30)</f>
        <v>45952</v>
      </c>
      <c r="Q584" s="124" cm="1">
        <f t="array" ref="Q584">INDEX($L$11:$L$2636,MATCH(B584+J584,$L$11:$L$2636,0)+12)-1</f>
        <v>45925</v>
      </c>
    </row>
    <row r="585" spans="2:17" ht="15" customHeight="1" x14ac:dyDescent="0.25">
      <c r="B585" s="97">
        <v>45909</v>
      </c>
      <c r="C585" s="98" t="str">
        <f t="shared" si="36"/>
        <v>Tuesday</v>
      </c>
      <c r="D585" s="99" t="str">
        <f t="shared" si="37"/>
        <v>B</v>
      </c>
      <c r="E585" s="99" t="str">
        <f t="shared" si="37"/>
        <v>B</v>
      </c>
      <c r="F585" s="99" t="str">
        <f t="shared" si="37"/>
        <v>B</v>
      </c>
      <c r="G585" s="99" t="str">
        <f t="shared" si="37"/>
        <v>B</v>
      </c>
      <c r="H585" s="99" t="str">
        <f t="shared" si="38"/>
        <v>B</v>
      </c>
      <c r="I585" s="99">
        <f t="shared" si="39"/>
        <v>1</v>
      </c>
      <c r="J585" s="109">
        <f>IF(H585="B",0,MATCH("B",H586:$H$3985,0))</f>
        <v>0</v>
      </c>
      <c r="K585" s="84"/>
      <c r="L585" s="97">
        <v>46206</v>
      </c>
      <c r="M585" s="99" t="s">
        <v>69</v>
      </c>
      <c r="O585" s="97">
        <v>45909</v>
      </c>
      <c r="P585" s="97" cm="1">
        <f t="array" ref="P585">INDEX($L$11:$L$2636,MATCH(B585+J585,$L$11:$L$2636,0)+30)</f>
        <v>45953</v>
      </c>
      <c r="Q585" s="124" cm="1">
        <f t="array" ref="Q585">INDEX($L$11:$L$2636,MATCH(B585+J585,$L$11:$L$2636,0)+12)-1</f>
        <v>45928</v>
      </c>
    </row>
    <row r="586" spans="2:17" ht="15" customHeight="1" x14ac:dyDescent="0.25">
      <c r="B586" s="97">
        <v>45910</v>
      </c>
      <c r="C586" s="98" t="str">
        <f t="shared" si="36"/>
        <v>Wednesday</v>
      </c>
      <c r="D586" s="99" t="str">
        <f t="shared" si="37"/>
        <v>B</v>
      </c>
      <c r="E586" s="99" t="str">
        <f t="shared" si="37"/>
        <v>B</v>
      </c>
      <c r="F586" s="99" t="str">
        <f t="shared" si="37"/>
        <v>B</v>
      </c>
      <c r="G586" s="99" t="str">
        <f t="shared" si="37"/>
        <v>B</v>
      </c>
      <c r="H586" s="99" t="str">
        <f t="shared" si="38"/>
        <v>B</v>
      </c>
      <c r="I586" s="99">
        <f t="shared" si="39"/>
        <v>1</v>
      </c>
      <c r="J586" s="109">
        <f>IF(H586="B",0,MATCH("B",H587:$H$3985,0))</f>
        <v>0</v>
      </c>
      <c r="K586" s="84"/>
      <c r="L586" s="97">
        <v>46209</v>
      </c>
      <c r="M586" s="99" t="s">
        <v>69</v>
      </c>
      <c r="O586" s="97">
        <v>45910</v>
      </c>
      <c r="P586" s="97" cm="1">
        <f t="array" ref="P586">INDEX($L$11:$L$2636,MATCH(B586+J586,$L$11:$L$2636,0)+30)</f>
        <v>45954</v>
      </c>
      <c r="Q586" s="124" cm="1">
        <f t="array" ref="Q586">INDEX($L$11:$L$2636,MATCH(B586+J586,$L$11:$L$2636,0)+12)-1</f>
        <v>45929</v>
      </c>
    </row>
    <row r="587" spans="2:17" ht="15" customHeight="1" x14ac:dyDescent="0.25">
      <c r="B587" s="97">
        <v>45911</v>
      </c>
      <c r="C587" s="98" t="str">
        <f t="shared" si="36"/>
        <v>Thursday</v>
      </c>
      <c r="D587" s="99" t="str">
        <f t="shared" si="37"/>
        <v>B</v>
      </c>
      <c r="E587" s="99" t="s">
        <v>71</v>
      </c>
      <c r="F587" s="99" t="str">
        <f t="shared" si="37"/>
        <v>B</v>
      </c>
      <c r="G587" s="99" t="str">
        <f t="shared" si="37"/>
        <v>B</v>
      </c>
      <c r="H587" s="99" t="str">
        <f t="shared" si="38"/>
        <v>P</v>
      </c>
      <c r="I587" s="99">
        <f t="shared" si="39"/>
        <v>0</v>
      </c>
      <c r="J587" s="109">
        <f>IF(H587="B",0,MATCH("B",H588:$H$3985,0))</f>
        <v>1</v>
      </c>
      <c r="K587" s="84"/>
      <c r="L587" s="97">
        <v>46210</v>
      </c>
      <c r="M587" s="99" t="s">
        <v>69</v>
      </c>
      <c r="O587" s="97">
        <v>45911</v>
      </c>
      <c r="P587" s="97" cm="1">
        <f t="array" ref="P587">INDEX($L$11:$L$2636,MATCH(B587+J587,$L$11:$L$2636,0)+30)</f>
        <v>45957</v>
      </c>
      <c r="Q587" s="124" cm="1">
        <f t="array" ref="Q587">INDEX($L$11:$L$2636,MATCH(B587+J587,$L$11:$L$2636,0)+12)-1</f>
        <v>45930</v>
      </c>
    </row>
    <row r="588" spans="2:17" ht="15" customHeight="1" x14ac:dyDescent="0.25">
      <c r="B588" s="97">
        <v>45912</v>
      </c>
      <c r="C588" s="98" t="str">
        <f t="shared" ref="C588:C651" si="40">TEXT(WEEKDAY(B588),"dddd")</f>
        <v>Friday</v>
      </c>
      <c r="D588" s="99" t="str">
        <f t="shared" ref="D588:G651" si="41">IF(WEEKDAY($B588,2)&lt;6,"B","W")</f>
        <v>B</v>
      </c>
      <c r="E588" s="99" t="str">
        <f t="shared" si="41"/>
        <v>B</v>
      </c>
      <c r="F588" s="99" t="str">
        <f t="shared" si="41"/>
        <v>B</v>
      </c>
      <c r="G588" s="99" t="str">
        <f t="shared" si="41"/>
        <v>B</v>
      </c>
      <c r="H588" s="99" t="str">
        <f t="shared" ref="H588:H651" si="42">IF(OR(D588="P",E588="P",F588="P",G588="P"),"P",D588)</f>
        <v>B</v>
      </c>
      <c r="I588" s="99">
        <f t="shared" ref="I588:I651" si="43">IF(H588="B",1,0)</f>
        <v>1</v>
      </c>
      <c r="J588" s="109">
        <f>IF(H588="B",0,MATCH("B",H589:$H$3985,0))</f>
        <v>0</v>
      </c>
      <c r="K588" s="84"/>
      <c r="L588" s="97">
        <v>46211</v>
      </c>
      <c r="M588" s="99" t="s">
        <v>69</v>
      </c>
      <c r="O588" s="97">
        <v>45912</v>
      </c>
      <c r="P588" s="97" cm="1">
        <f t="array" ref="P588">INDEX($L$11:$L$2636,MATCH(B588+J588,$L$11:$L$2636,0)+30)</f>
        <v>45957</v>
      </c>
      <c r="Q588" s="124" cm="1">
        <f t="array" ref="Q588">INDEX($L$11:$L$2636,MATCH(B588+J588,$L$11:$L$2636,0)+12)-1</f>
        <v>45930</v>
      </c>
    </row>
    <row r="589" spans="2:17" ht="15" customHeight="1" x14ac:dyDescent="0.25">
      <c r="B589" s="97">
        <v>45913</v>
      </c>
      <c r="C589" s="98" t="str">
        <f t="shared" si="40"/>
        <v>Saturday</v>
      </c>
      <c r="D589" s="99" t="str">
        <f t="shared" si="41"/>
        <v>W</v>
      </c>
      <c r="E589" s="99" t="str">
        <f t="shared" si="41"/>
        <v>W</v>
      </c>
      <c r="F589" s="99" t="str">
        <f t="shared" si="41"/>
        <v>W</v>
      </c>
      <c r="G589" s="99" t="str">
        <f t="shared" si="41"/>
        <v>W</v>
      </c>
      <c r="H589" s="99" t="str">
        <f t="shared" si="42"/>
        <v>W</v>
      </c>
      <c r="I589" s="99">
        <f t="shared" si="43"/>
        <v>0</v>
      </c>
      <c r="J589" s="109">
        <f>IF(H589="B",0,MATCH("B",H590:$H$3985,0))</f>
        <v>2</v>
      </c>
      <c r="K589" s="84"/>
      <c r="L589" s="97">
        <v>46212</v>
      </c>
      <c r="M589" s="99" t="s">
        <v>69</v>
      </c>
      <c r="O589" s="97">
        <v>45913</v>
      </c>
      <c r="P589" s="97" cm="1">
        <f t="array" ref="P589">INDEX($L$11:$L$2636,MATCH(B589+J589,$L$11:$L$2636,0)+30)</f>
        <v>45958</v>
      </c>
      <c r="Q589" s="124" cm="1">
        <f t="array" ref="Q589">INDEX($L$11:$L$2636,MATCH(B589+J589,$L$11:$L$2636,0)+12)-1</f>
        <v>45931</v>
      </c>
    </row>
    <row r="590" spans="2:17" ht="15" customHeight="1" x14ac:dyDescent="0.25">
      <c r="B590" s="97">
        <v>45914</v>
      </c>
      <c r="C590" s="98" t="str">
        <f t="shared" si="40"/>
        <v>Sunday</v>
      </c>
      <c r="D590" s="99" t="str">
        <f t="shared" si="41"/>
        <v>W</v>
      </c>
      <c r="E590" s="99" t="str">
        <f t="shared" si="41"/>
        <v>W</v>
      </c>
      <c r="F590" s="99" t="str">
        <f t="shared" si="41"/>
        <v>W</v>
      </c>
      <c r="G590" s="99" t="str">
        <f t="shared" si="41"/>
        <v>W</v>
      </c>
      <c r="H590" s="99" t="str">
        <f t="shared" si="42"/>
        <v>W</v>
      </c>
      <c r="I590" s="99">
        <f t="shared" si="43"/>
        <v>0</v>
      </c>
      <c r="J590" s="109">
        <f>IF(H590="B",0,MATCH("B",H591:$H$3985,0))</f>
        <v>1</v>
      </c>
      <c r="K590" s="84"/>
      <c r="L590" s="97">
        <v>46213</v>
      </c>
      <c r="M590" s="99" t="s">
        <v>69</v>
      </c>
      <c r="O590" s="97">
        <v>45914</v>
      </c>
      <c r="P590" s="97" cm="1">
        <f t="array" ref="P590">INDEX($L$11:$L$2636,MATCH(B590+J590,$L$11:$L$2636,0)+30)</f>
        <v>45958</v>
      </c>
      <c r="Q590" s="124" cm="1">
        <f t="array" ref="Q590">INDEX($L$11:$L$2636,MATCH(B590+J590,$L$11:$L$2636,0)+12)-1</f>
        <v>45931</v>
      </c>
    </row>
    <row r="591" spans="2:17" ht="15" customHeight="1" x14ac:dyDescent="0.25">
      <c r="B591" s="97">
        <v>45915</v>
      </c>
      <c r="C591" s="98" t="str">
        <f t="shared" si="40"/>
        <v>Monday</v>
      </c>
      <c r="D591" s="99" t="str">
        <f t="shared" si="41"/>
        <v>B</v>
      </c>
      <c r="E591" s="99" t="str">
        <f t="shared" si="41"/>
        <v>B</v>
      </c>
      <c r="F591" s="99" t="str">
        <f t="shared" si="41"/>
        <v>B</v>
      </c>
      <c r="G591" s="99" t="str">
        <f t="shared" si="41"/>
        <v>B</v>
      </c>
      <c r="H591" s="99" t="str">
        <f t="shared" si="42"/>
        <v>B</v>
      </c>
      <c r="I591" s="99">
        <f t="shared" si="43"/>
        <v>1</v>
      </c>
      <c r="J591" s="109">
        <f>IF(H591="B",0,MATCH("B",H592:$H$3985,0))</f>
        <v>0</v>
      </c>
      <c r="K591" s="84"/>
      <c r="L591" s="97">
        <v>46216</v>
      </c>
      <c r="M591" s="99" t="s">
        <v>69</v>
      </c>
      <c r="O591" s="97">
        <v>45915</v>
      </c>
      <c r="P591" s="97" cm="1">
        <f t="array" ref="P591">INDEX($L$11:$L$2636,MATCH(B591+J591,$L$11:$L$2636,0)+30)</f>
        <v>45958</v>
      </c>
      <c r="Q591" s="124" cm="1">
        <f t="array" ref="Q591">INDEX($L$11:$L$2636,MATCH(B591+J591,$L$11:$L$2636,0)+12)-1</f>
        <v>45931</v>
      </c>
    </row>
    <row r="592" spans="2:17" ht="15" customHeight="1" x14ac:dyDescent="0.25">
      <c r="B592" s="97">
        <v>45916</v>
      </c>
      <c r="C592" s="98" t="str">
        <f t="shared" si="40"/>
        <v>Tuesday</v>
      </c>
      <c r="D592" s="99" t="str">
        <f t="shared" si="41"/>
        <v>B</v>
      </c>
      <c r="E592" s="99" t="str">
        <f t="shared" si="41"/>
        <v>B</v>
      </c>
      <c r="F592" s="99" t="str">
        <f t="shared" si="41"/>
        <v>B</v>
      </c>
      <c r="G592" s="99" t="str">
        <f t="shared" si="41"/>
        <v>B</v>
      </c>
      <c r="H592" s="99" t="str">
        <f t="shared" si="42"/>
        <v>B</v>
      </c>
      <c r="I592" s="99">
        <f t="shared" si="43"/>
        <v>1</v>
      </c>
      <c r="J592" s="109">
        <f>IF(H592="B",0,MATCH("B",H593:$H$3985,0))</f>
        <v>0</v>
      </c>
      <c r="K592" s="84"/>
      <c r="L592" s="97">
        <v>46217</v>
      </c>
      <c r="M592" s="99" t="s">
        <v>69</v>
      </c>
      <c r="O592" s="97">
        <v>45916</v>
      </c>
      <c r="P592" s="97" cm="1">
        <f t="array" ref="P592">INDEX($L$11:$L$2636,MATCH(B592+J592,$L$11:$L$2636,0)+30)</f>
        <v>45959</v>
      </c>
      <c r="Q592" s="124" cm="1">
        <f t="array" ref="Q592">INDEX($L$11:$L$2636,MATCH(B592+J592,$L$11:$L$2636,0)+12)-1</f>
        <v>45932</v>
      </c>
    </row>
    <row r="593" spans="2:17" ht="15" customHeight="1" x14ac:dyDescent="0.25">
      <c r="B593" s="97">
        <v>45917</v>
      </c>
      <c r="C593" s="98" t="str">
        <f t="shared" si="40"/>
        <v>Wednesday</v>
      </c>
      <c r="D593" s="99" t="str">
        <f t="shared" si="41"/>
        <v>B</v>
      </c>
      <c r="E593" s="99" t="str">
        <f t="shared" si="41"/>
        <v>B</v>
      </c>
      <c r="F593" s="99" t="str">
        <f t="shared" si="41"/>
        <v>B</v>
      </c>
      <c r="G593" s="99" t="str">
        <f t="shared" si="41"/>
        <v>B</v>
      </c>
      <c r="H593" s="99" t="str">
        <f t="shared" si="42"/>
        <v>B</v>
      </c>
      <c r="I593" s="99">
        <f t="shared" si="43"/>
        <v>1</v>
      </c>
      <c r="J593" s="109">
        <f>IF(H593="B",0,MATCH("B",H594:$H$3985,0))</f>
        <v>0</v>
      </c>
      <c r="K593" s="84"/>
      <c r="L593" s="97">
        <v>46218</v>
      </c>
      <c r="M593" s="99" t="s">
        <v>69</v>
      </c>
      <c r="O593" s="97">
        <v>45917</v>
      </c>
      <c r="P593" s="97" cm="1">
        <f t="array" ref="P593">INDEX($L$11:$L$2636,MATCH(B593+J593,$L$11:$L$2636,0)+30)</f>
        <v>45960</v>
      </c>
      <c r="Q593" s="124" cm="1">
        <f t="array" ref="Q593">INDEX($L$11:$L$2636,MATCH(B593+J593,$L$11:$L$2636,0)+12)-1</f>
        <v>45935</v>
      </c>
    </row>
    <row r="594" spans="2:17" ht="15" customHeight="1" x14ac:dyDescent="0.25">
      <c r="B594" s="97">
        <v>45918</v>
      </c>
      <c r="C594" s="98" t="str">
        <f t="shared" si="40"/>
        <v>Thursday</v>
      </c>
      <c r="D594" s="99" t="str">
        <f t="shared" si="41"/>
        <v>B</v>
      </c>
      <c r="E594" s="99" t="str">
        <f t="shared" si="41"/>
        <v>B</v>
      </c>
      <c r="F594" s="99" t="str">
        <f t="shared" si="41"/>
        <v>B</v>
      </c>
      <c r="G594" s="99" t="str">
        <f t="shared" si="41"/>
        <v>B</v>
      </c>
      <c r="H594" s="99" t="str">
        <f t="shared" si="42"/>
        <v>B</v>
      </c>
      <c r="I594" s="99">
        <f t="shared" si="43"/>
        <v>1</v>
      </c>
      <c r="J594" s="109">
        <f>IF(H594="B",0,MATCH("B",H595:$H$3985,0))</f>
        <v>0</v>
      </c>
      <c r="K594" s="84"/>
      <c r="L594" s="97">
        <v>46219</v>
      </c>
      <c r="M594" s="99" t="s">
        <v>69</v>
      </c>
      <c r="O594" s="97">
        <v>45918</v>
      </c>
      <c r="P594" s="97" cm="1">
        <f t="array" ref="P594">INDEX($L$11:$L$2636,MATCH(B594+J594,$L$11:$L$2636,0)+30)</f>
        <v>45961</v>
      </c>
      <c r="Q594" s="124" cm="1">
        <f t="array" ref="Q594">INDEX($L$11:$L$2636,MATCH(B594+J594,$L$11:$L$2636,0)+12)-1</f>
        <v>45936</v>
      </c>
    </row>
    <row r="595" spans="2:17" ht="15" customHeight="1" x14ac:dyDescent="0.25">
      <c r="B595" s="97">
        <v>45919</v>
      </c>
      <c r="C595" s="98" t="str">
        <f t="shared" si="40"/>
        <v>Friday</v>
      </c>
      <c r="D595" s="99" t="str">
        <f t="shared" si="41"/>
        <v>B</v>
      </c>
      <c r="E595" s="99" t="str">
        <f t="shared" si="41"/>
        <v>B</v>
      </c>
      <c r="F595" s="99" t="str">
        <f t="shared" si="41"/>
        <v>B</v>
      </c>
      <c r="G595" s="99" t="str">
        <f t="shared" si="41"/>
        <v>B</v>
      </c>
      <c r="H595" s="99" t="str">
        <f t="shared" si="42"/>
        <v>B</v>
      </c>
      <c r="I595" s="99">
        <f t="shared" si="43"/>
        <v>1</v>
      </c>
      <c r="J595" s="109">
        <f>IF(H595="B",0,MATCH("B",H596:$H$3985,0))</f>
        <v>0</v>
      </c>
      <c r="K595" s="84"/>
      <c r="L595" s="97">
        <v>46220</v>
      </c>
      <c r="M595" s="99" t="s">
        <v>69</v>
      </c>
      <c r="O595" s="97">
        <v>45919</v>
      </c>
      <c r="P595" s="97" cm="1">
        <f t="array" ref="P595">INDEX($L$11:$L$2636,MATCH(B595+J595,$L$11:$L$2636,0)+30)</f>
        <v>45964</v>
      </c>
      <c r="Q595" s="124" cm="1">
        <f t="array" ref="Q595">INDEX($L$11:$L$2636,MATCH(B595+J595,$L$11:$L$2636,0)+12)-1</f>
        <v>45937</v>
      </c>
    </row>
    <row r="596" spans="2:17" ht="15" customHeight="1" x14ac:dyDescent="0.25">
      <c r="B596" s="97">
        <v>45920</v>
      </c>
      <c r="C596" s="98" t="str">
        <f t="shared" si="40"/>
        <v>Saturday</v>
      </c>
      <c r="D596" s="99" t="str">
        <f t="shared" si="41"/>
        <v>W</v>
      </c>
      <c r="E596" s="99" t="str">
        <f t="shared" si="41"/>
        <v>W</v>
      </c>
      <c r="F596" s="99" t="str">
        <f t="shared" si="41"/>
        <v>W</v>
      </c>
      <c r="G596" s="99" t="str">
        <f t="shared" si="41"/>
        <v>W</v>
      </c>
      <c r="H596" s="99" t="str">
        <f t="shared" si="42"/>
        <v>W</v>
      </c>
      <c r="I596" s="99">
        <f t="shared" si="43"/>
        <v>0</v>
      </c>
      <c r="J596" s="109">
        <f>IF(H596="B",0,MATCH("B",H597:$H$3985,0))</f>
        <v>2</v>
      </c>
      <c r="K596" s="84"/>
      <c r="L596" s="97">
        <v>46223</v>
      </c>
      <c r="M596" s="99" t="s">
        <v>69</v>
      </c>
      <c r="O596" s="97">
        <v>45920</v>
      </c>
      <c r="P596" s="97" cm="1">
        <f t="array" ref="P596">INDEX($L$11:$L$2636,MATCH(B596+J596,$L$11:$L$2636,0)+30)</f>
        <v>45965</v>
      </c>
      <c r="Q596" s="124" cm="1">
        <f t="array" ref="Q596">INDEX($L$11:$L$2636,MATCH(B596+J596,$L$11:$L$2636,0)+12)-1</f>
        <v>45938</v>
      </c>
    </row>
    <row r="597" spans="2:17" ht="15" customHeight="1" x14ac:dyDescent="0.25">
      <c r="B597" s="97">
        <v>45921</v>
      </c>
      <c r="C597" s="98" t="str">
        <f t="shared" si="40"/>
        <v>Sunday</v>
      </c>
      <c r="D597" s="99" t="str">
        <f t="shared" si="41"/>
        <v>W</v>
      </c>
      <c r="E597" s="99" t="str">
        <f t="shared" si="41"/>
        <v>W</v>
      </c>
      <c r="F597" s="99" t="str">
        <f t="shared" si="41"/>
        <v>W</v>
      </c>
      <c r="G597" s="99" t="str">
        <f t="shared" si="41"/>
        <v>W</v>
      </c>
      <c r="H597" s="99" t="str">
        <f t="shared" si="42"/>
        <v>W</v>
      </c>
      <c r="I597" s="99">
        <f t="shared" si="43"/>
        <v>0</v>
      </c>
      <c r="J597" s="109">
        <f>IF(H597="B",0,MATCH("B",H598:$H$3985,0))</f>
        <v>1</v>
      </c>
      <c r="K597" s="84"/>
      <c r="L597" s="97">
        <v>46224</v>
      </c>
      <c r="M597" s="99" t="s">
        <v>69</v>
      </c>
      <c r="O597" s="97">
        <v>45921</v>
      </c>
      <c r="P597" s="97" cm="1">
        <f t="array" ref="P597">INDEX($L$11:$L$2636,MATCH(B597+J597,$L$11:$L$2636,0)+30)</f>
        <v>45965</v>
      </c>
      <c r="Q597" s="124" cm="1">
        <f t="array" ref="Q597">INDEX($L$11:$L$2636,MATCH(B597+J597,$L$11:$L$2636,0)+12)-1</f>
        <v>45938</v>
      </c>
    </row>
    <row r="598" spans="2:17" ht="15" customHeight="1" x14ac:dyDescent="0.25">
      <c r="B598" s="97">
        <v>45922</v>
      </c>
      <c r="C598" s="98" t="str">
        <f t="shared" si="40"/>
        <v>Monday</v>
      </c>
      <c r="D598" s="99" t="str">
        <f t="shared" si="41"/>
        <v>B</v>
      </c>
      <c r="E598" s="99" t="str">
        <f t="shared" si="41"/>
        <v>B</v>
      </c>
      <c r="F598" s="99" t="str">
        <f t="shared" si="41"/>
        <v>B</v>
      </c>
      <c r="G598" s="99" t="str">
        <f t="shared" si="41"/>
        <v>B</v>
      </c>
      <c r="H598" s="99" t="str">
        <f t="shared" si="42"/>
        <v>B</v>
      </c>
      <c r="I598" s="99">
        <f t="shared" si="43"/>
        <v>1</v>
      </c>
      <c r="J598" s="109">
        <f>IF(H598="B",0,MATCH("B",H599:$H$3985,0))</f>
        <v>0</v>
      </c>
      <c r="K598" s="84"/>
      <c r="L598" s="97">
        <v>46225</v>
      </c>
      <c r="M598" s="99" t="s">
        <v>69</v>
      </c>
      <c r="O598" s="97">
        <v>45922</v>
      </c>
      <c r="P598" s="97" cm="1">
        <f t="array" ref="P598">INDEX($L$11:$L$2636,MATCH(B598+J598,$L$11:$L$2636,0)+30)</f>
        <v>45965</v>
      </c>
      <c r="Q598" s="124" cm="1">
        <f t="array" ref="Q598">INDEX($L$11:$L$2636,MATCH(B598+J598,$L$11:$L$2636,0)+12)-1</f>
        <v>45938</v>
      </c>
    </row>
    <row r="599" spans="2:17" ht="15" customHeight="1" x14ac:dyDescent="0.25">
      <c r="B599" s="97">
        <v>45923</v>
      </c>
      <c r="C599" s="98" t="str">
        <f t="shared" si="40"/>
        <v>Tuesday</v>
      </c>
      <c r="D599" s="99" t="str">
        <f t="shared" si="41"/>
        <v>B</v>
      </c>
      <c r="E599" s="99" t="str">
        <f t="shared" si="41"/>
        <v>B</v>
      </c>
      <c r="F599" s="99" t="str">
        <f t="shared" si="41"/>
        <v>B</v>
      </c>
      <c r="G599" s="99" t="str">
        <f t="shared" si="41"/>
        <v>B</v>
      </c>
      <c r="H599" s="99" t="str">
        <f t="shared" si="42"/>
        <v>B</v>
      </c>
      <c r="I599" s="99">
        <f t="shared" si="43"/>
        <v>1</v>
      </c>
      <c r="J599" s="109">
        <f>IF(H599="B",0,MATCH("B",H600:$H$3985,0))</f>
        <v>0</v>
      </c>
      <c r="K599" s="84"/>
      <c r="L599" s="97">
        <v>46226</v>
      </c>
      <c r="M599" s="99" t="s">
        <v>69</v>
      </c>
      <c r="O599" s="97">
        <v>45923</v>
      </c>
      <c r="P599" s="97" cm="1">
        <f t="array" ref="P599">INDEX($L$11:$L$2636,MATCH(B599+J599,$L$11:$L$2636,0)+30)</f>
        <v>45966</v>
      </c>
      <c r="Q599" s="124" cm="1">
        <f t="array" ref="Q599">INDEX($L$11:$L$2636,MATCH(B599+J599,$L$11:$L$2636,0)+12)-1</f>
        <v>45939</v>
      </c>
    </row>
    <row r="600" spans="2:17" ht="15" customHeight="1" x14ac:dyDescent="0.25">
      <c r="B600" s="97">
        <v>45924</v>
      </c>
      <c r="C600" s="98" t="str">
        <f t="shared" si="40"/>
        <v>Wednesday</v>
      </c>
      <c r="D600" s="99" t="str">
        <f t="shared" si="41"/>
        <v>B</v>
      </c>
      <c r="E600" s="99" t="s">
        <v>71</v>
      </c>
      <c r="F600" s="99" t="str">
        <f t="shared" si="41"/>
        <v>B</v>
      </c>
      <c r="G600" s="99" t="str">
        <f t="shared" si="41"/>
        <v>B</v>
      </c>
      <c r="H600" s="99" t="str">
        <f t="shared" si="42"/>
        <v>P</v>
      </c>
      <c r="I600" s="99">
        <f t="shared" si="43"/>
        <v>0</v>
      </c>
      <c r="J600" s="109">
        <f>IF(H600="B",0,MATCH("B",H601:$H$3985,0))</f>
        <v>1</v>
      </c>
      <c r="K600" s="84"/>
      <c r="L600" s="97">
        <v>46227</v>
      </c>
      <c r="M600" s="99" t="s">
        <v>69</v>
      </c>
      <c r="O600" s="97">
        <v>45924</v>
      </c>
      <c r="P600" s="97" cm="1">
        <f t="array" ref="P600">INDEX($L$11:$L$2636,MATCH(B600+J600,$L$11:$L$2636,0)+30)</f>
        <v>45967</v>
      </c>
      <c r="Q600" s="124" cm="1">
        <f t="array" ref="Q600">INDEX($L$11:$L$2636,MATCH(B600+J600,$L$11:$L$2636,0)+12)-1</f>
        <v>45942</v>
      </c>
    </row>
    <row r="601" spans="2:17" ht="15" customHeight="1" x14ac:dyDescent="0.25">
      <c r="B601" s="97">
        <v>45925</v>
      </c>
      <c r="C601" s="98" t="str">
        <f t="shared" si="40"/>
        <v>Thursday</v>
      </c>
      <c r="D601" s="99" t="str">
        <f t="shared" si="41"/>
        <v>B</v>
      </c>
      <c r="E601" s="99" t="str">
        <f t="shared" si="41"/>
        <v>B</v>
      </c>
      <c r="F601" s="99" t="str">
        <f t="shared" si="41"/>
        <v>B</v>
      </c>
      <c r="G601" s="99" t="str">
        <f t="shared" si="41"/>
        <v>B</v>
      </c>
      <c r="H601" s="99" t="str">
        <f t="shared" si="42"/>
        <v>B</v>
      </c>
      <c r="I601" s="99">
        <f t="shared" si="43"/>
        <v>1</v>
      </c>
      <c r="J601" s="109">
        <f>IF(H601="B",0,MATCH("B",H602:$H$3985,0))</f>
        <v>0</v>
      </c>
      <c r="K601" s="84"/>
      <c r="L601" s="97">
        <v>46230</v>
      </c>
      <c r="M601" s="99" t="s">
        <v>69</v>
      </c>
      <c r="O601" s="97">
        <v>45925</v>
      </c>
      <c r="P601" s="97" cm="1">
        <f t="array" ref="P601">INDEX($L$11:$L$2636,MATCH(B601+J601,$L$11:$L$2636,0)+30)</f>
        <v>45967</v>
      </c>
      <c r="Q601" s="124" cm="1">
        <f t="array" ref="Q601">INDEX($L$11:$L$2636,MATCH(B601+J601,$L$11:$L$2636,0)+12)-1</f>
        <v>45942</v>
      </c>
    </row>
    <row r="602" spans="2:17" ht="15" customHeight="1" x14ac:dyDescent="0.25">
      <c r="B602" s="97">
        <v>45926</v>
      </c>
      <c r="C602" s="98" t="str">
        <f t="shared" si="40"/>
        <v>Friday</v>
      </c>
      <c r="D602" s="99" t="str">
        <f t="shared" si="41"/>
        <v>B</v>
      </c>
      <c r="E602" s="99" t="str">
        <f t="shared" si="41"/>
        <v>B</v>
      </c>
      <c r="F602" s="99" t="str">
        <f t="shared" si="41"/>
        <v>B</v>
      </c>
      <c r="G602" s="99" t="str">
        <f t="shared" si="41"/>
        <v>B</v>
      </c>
      <c r="H602" s="99" t="str">
        <f t="shared" si="42"/>
        <v>B</v>
      </c>
      <c r="I602" s="99">
        <f t="shared" si="43"/>
        <v>1</v>
      </c>
      <c r="J602" s="109">
        <f>IF(H602="B",0,MATCH("B",H603:$H$3985,0))</f>
        <v>0</v>
      </c>
      <c r="K602" s="84"/>
      <c r="L602" s="97">
        <v>46231</v>
      </c>
      <c r="M602" s="99" t="s">
        <v>69</v>
      </c>
      <c r="O602" s="97">
        <v>45926</v>
      </c>
      <c r="P602" s="97" cm="1">
        <f t="array" ref="P602">INDEX($L$11:$L$2636,MATCH(B602+J602,$L$11:$L$2636,0)+30)</f>
        <v>45968</v>
      </c>
      <c r="Q602" s="124" cm="1">
        <f t="array" ref="Q602">INDEX($L$11:$L$2636,MATCH(B602+J602,$L$11:$L$2636,0)+12)-1</f>
        <v>45943</v>
      </c>
    </row>
    <row r="603" spans="2:17" ht="15" customHeight="1" x14ac:dyDescent="0.25">
      <c r="B603" s="97">
        <v>45927</v>
      </c>
      <c r="C603" s="98" t="str">
        <f t="shared" si="40"/>
        <v>Saturday</v>
      </c>
      <c r="D603" s="99" t="str">
        <f t="shared" si="41"/>
        <v>W</v>
      </c>
      <c r="E603" s="99" t="str">
        <f t="shared" si="41"/>
        <v>W</v>
      </c>
      <c r="F603" s="99" t="str">
        <f t="shared" si="41"/>
        <v>W</v>
      </c>
      <c r="G603" s="99" t="str">
        <f t="shared" si="41"/>
        <v>W</v>
      </c>
      <c r="H603" s="99" t="str">
        <f t="shared" si="42"/>
        <v>W</v>
      </c>
      <c r="I603" s="99">
        <f t="shared" si="43"/>
        <v>0</v>
      </c>
      <c r="J603" s="109">
        <f>IF(H603="B",0,MATCH("B",H604:$H$3985,0))</f>
        <v>2</v>
      </c>
      <c r="K603" s="84"/>
      <c r="L603" s="97">
        <v>46232</v>
      </c>
      <c r="M603" s="99" t="s">
        <v>69</v>
      </c>
      <c r="O603" s="97">
        <v>45927</v>
      </c>
      <c r="P603" s="97" cm="1">
        <f t="array" ref="P603">INDEX($L$11:$L$2636,MATCH(B603+J603,$L$11:$L$2636,0)+30)</f>
        <v>45971</v>
      </c>
      <c r="Q603" s="124" cm="1">
        <f t="array" ref="Q603">INDEX($L$11:$L$2636,MATCH(B603+J603,$L$11:$L$2636,0)+12)-1</f>
        <v>45944</v>
      </c>
    </row>
    <row r="604" spans="2:17" ht="15" customHeight="1" x14ac:dyDescent="0.25">
      <c r="B604" s="97">
        <v>45928</v>
      </c>
      <c r="C604" s="98" t="str">
        <f t="shared" si="40"/>
        <v>Sunday</v>
      </c>
      <c r="D604" s="99" t="str">
        <f t="shared" si="41"/>
        <v>W</v>
      </c>
      <c r="E604" s="99" t="str">
        <f t="shared" si="41"/>
        <v>W</v>
      </c>
      <c r="F604" s="99" t="str">
        <f t="shared" si="41"/>
        <v>W</v>
      </c>
      <c r="G604" s="99" t="str">
        <f t="shared" si="41"/>
        <v>W</v>
      </c>
      <c r="H604" s="99" t="str">
        <f t="shared" si="42"/>
        <v>W</v>
      </c>
      <c r="I604" s="99">
        <f t="shared" si="43"/>
        <v>0</v>
      </c>
      <c r="J604" s="109">
        <f>IF(H604="B",0,MATCH("B",H605:$H$3985,0))</f>
        <v>1</v>
      </c>
      <c r="K604" s="84"/>
      <c r="L604" s="97">
        <v>46233</v>
      </c>
      <c r="M604" s="99" t="s">
        <v>69</v>
      </c>
      <c r="O604" s="97">
        <v>45928</v>
      </c>
      <c r="P604" s="97" cm="1">
        <f t="array" ref="P604">INDEX($L$11:$L$2636,MATCH(B604+J604,$L$11:$L$2636,0)+30)</f>
        <v>45971</v>
      </c>
      <c r="Q604" s="124" cm="1">
        <f t="array" ref="Q604">INDEX($L$11:$L$2636,MATCH(B604+J604,$L$11:$L$2636,0)+12)-1</f>
        <v>45944</v>
      </c>
    </row>
    <row r="605" spans="2:17" ht="15" customHeight="1" x14ac:dyDescent="0.25">
      <c r="B605" s="97">
        <v>45929</v>
      </c>
      <c r="C605" s="98" t="str">
        <f t="shared" si="40"/>
        <v>Monday</v>
      </c>
      <c r="D605" s="99" t="str">
        <f t="shared" si="41"/>
        <v>B</v>
      </c>
      <c r="E605" s="99" t="str">
        <f t="shared" si="41"/>
        <v>B</v>
      </c>
      <c r="F605" s="99" t="str">
        <f t="shared" si="41"/>
        <v>B</v>
      </c>
      <c r="G605" s="99" t="str">
        <f t="shared" si="41"/>
        <v>B</v>
      </c>
      <c r="H605" s="99" t="str">
        <f t="shared" si="42"/>
        <v>B</v>
      </c>
      <c r="I605" s="99">
        <f t="shared" si="43"/>
        <v>1</v>
      </c>
      <c r="J605" s="109">
        <f>IF(H605="B",0,MATCH("B",H606:$H$3985,0))</f>
        <v>0</v>
      </c>
      <c r="K605" s="84"/>
      <c r="L605" s="97">
        <v>46234</v>
      </c>
      <c r="M605" s="99" t="s">
        <v>69</v>
      </c>
      <c r="O605" s="97">
        <v>45929</v>
      </c>
      <c r="P605" s="97" cm="1">
        <f t="array" ref="P605">INDEX($L$11:$L$2636,MATCH(B605+J605,$L$11:$L$2636,0)+30)</f>
        <v>45971</v>
      </c>
      <c r="Q605" s="124" cm="1">
        <f t="array" ref="Q605">INDEX($L$11:$L$2636,MATCH(B605+J605,$L$11:$L$2636,0)+12)-1</f>
        <v>45944</v>
      </c>
    </row>
    <row r="606" spans="2:17" ht="15" customHeight="1" x14ac:dyDescent="0.25">
      <c r="B606" s="97">
        <v>45930</v>
      </c>
      <c r="C606" s="98" t="str">
        <f t="shared" si="40"/>
        <v>Tuesday</v>
      </c>
      <c r="D606" s="99" t="str">
        <f t="shared" si="41"/>
        <v>B</v>
      </c>
      <c r="E606" s="99" t="str">
        <f t="shared" si="41"/>
        <v>B</v>
      </c>
      <c r="F606" s="99" t="str">
        <f t="shared" si="41"/>
        <v>B</v>
      </c>
      <c r="G606" s="99" t="str">
        <f t="shared" si="41"/>
        <v>B</v>
      </c>
      <c r="H606" s="99" t="str">
        <f t="shared" si="42"/>
        <v>B</v>
      </c>
      <c r="I606" s="99">
        <f t="shared" si="43"/>
        <v>1</v>
      </c>
      <c r="J606" s="109">
        <f>IF(H606="B",0,MATCH("B",H607:$H$3985,0))</f>
        <v>0</v>
      </c>
      <c r="K606" s="84"/>
      <c r="L606" s="97">
        <v>46237</v>
      </c>
      <c r="M606" s="99" t="s">
        <v>69</v>
      </c>
      <c r="O606" s="97">
        <v>45930</v>
      </c>
      <c r="P606" s="97" cm="1">
        <f t="array" ref="P606">INDEX($L$11:$L$2636,MATCH(B606+J606,$L$11:$L$2636,0)+30)</f>
        <v>45972</v>
      </c>
      <c r="Q606" s="124" cm="1">
        <f t="array" ref="Q606">INDEX($L$11:$L$2636,MATCH(B606+J606,$L$11:$L$2636,0)+12)-1</f>
        <v>45945</v>
      </c>
    </row>
    <row r="607" spans="2:17" ht="15" customHeight="1" x14ac:dyDescent="0.25">
      <c r="B607" s="97">
        <v>45931</v>
      </c>
      <c r="C607" s="98" t="str">
        <f t="shared" si="40"/>
        <v>Wednesday</v>
      </c>
      <c r="D607" s="99" t="str">
        <f t="shared" si="41"/>
        <v>B</v>
      </c>
      <c r="E607" s="99" t="str">
        <f t="shared" si="41"/>
        <v>B</v>
      </c>
      <c r="F607" s="99" t="str">
        <f t="shared" si="41"/>
        <v>B</v>
      </c>
      <c r="G607" s="99" t="str">
        <f t="shared" si="41"/>
        <v>B</v>
      </c>
      <c r="H607" s="99" t="str">
        <f t="shared" si="42"/>
        <v>B</v>
      </c>
      <c r="I607" s="99">
        <f t="shared" si="43"/>
        <v>1</v>
      </c>
      <c r="J607" s="109">
        <f>IF(H607="B",0,MATCH("B",H608:$H$3985,0))</f>
        <v>0</v>
      </c>
      <c r="K607" s="84"/>
      <c r="L607" s="97">
        <v>46238</v>
      </c>
      <c r="M607" s="99" t="s">
        <v>69</v>
      </c>
      <c r="O607" s="97">
        <v>45931</v>
      </c>
      <c r="P607" s="97" cm="1">
        <f t="array" ref="P607">INDEX($L$11:$L$2636,MATCH(B607+J607,$L$11:$L$2636,0)+30)</f>
        <v>45973</v>
      </c>
      <c r="Q607" s="124" cm="1">
        <f t="array" ref="Q607">INDEX($L$11:$L$2636,MATCH(B607+J607,$L$11:$L$2636,0)+12)-1</f>
        <v>45946</v>
      </c>
    </row>
    <row r="608" spans="2:17" ht="15" customHeight="1" x14ac:dyDescent="0.25">
      <c r="B608" s="97">
        <v>45932</v>
      </c>
      <c r="C608" s="98" t="str">
        <f t="shared" si="40"/>
        <v>Thursday</v>
      </c>
      <c r="D608" s="99" t="str">
        <f t="shared" si="41"/>
        <v>B</v>
      </c>
      <c r="E608" s="99" t="str">
        <f t="shared" si="41"/>
        <v>B</v>
      </c>
      <c r="F608" s="99" t="str">
        <f t="shared" si="41"/>
        <v>B</v>
      </c>
      <c r="G608" s="99" t="str">
        <f t="shared" si="41"/>
        <v>B</v>
      </c>
      <c r="H608" s="99" t="str">
        <f t="shared" si="42"/>
        <v>B</v>
      </c>
      <c r="I608" s="99">
        <f t="shared" si="43"/>
        <v>1</v>
      </c>
      <c r="J608" s="109">
        <f>IF(H608="B",0,MATCH("B",H609:$H$3985,0))</f>
        <v>0</v>
      </c>
      <c r="K608" s="84"/>
      <c r="L608" s="97">
        <v>46239</v>
      </c>
      <c r="M608" s="99" t="s">
        <v>69</v>
      </c>
      <c r="O608" s="97">
        <v>45932</v>
      </c>
      <c r="P608" s="97" cm="1">
        <f t="array" ref="P608">INDEX($L$11:$L$2636,MATCH(B608+J608,$L$11:$L$2636,0)+30)</f>
        <v>45974</v>
      </c>
      <c r="Q608" s="124" cm="1">
        <f t="array" ref="Q608">INDEX($L$11:$L$2636,MATCH(B608+J608,$L$11:$L$2636,0)+12)-1</f>
        <v>45949</v>
      </c>
    </row>
    <row r="609" spans="2:17" ht="15" customHeight="1" x14ac:dyDescent="0.25">
      <c r="B609" s="97">
        <v>45933</v>
      </c>
      <c r="C609" s="98" t="str">
        <f t="shared" si="40"/>
        <v>Friday</v>
      </c>
      <c r="D609" s="99" t="str">
        <f t="shared" si="41"/>
        <v>B</v>
      </c>
      <c r="E609" s="99" t="str">
        <f t="shared" si="41"/>
        <v>B</v>
      </c>
      <c r="F609" s="99" t="str">
        <f t="shared" si="41"/>
        <v>B</v>
      </c>
      <c r="G609" s="99" t="str">
        <f t="shared" si="41"/>
        <v>B</v>
      </c>
      <c r="H609" s="99" t="str">
        <f t="shared" si="42"/>
        <v>B</v>
      </c>
      <c r="I609" s="99">
        <f t="shared" si="43"/>
        <v>1</v>
      </c>
      <c r="J609" s="109">
        <f>IF(H609="B",0,MATCH("B",H610:$H$3985,0))</f>
        <v>0</v>
      </c>
      <c r="K609" s="84"/>
      <c r="L609" s="97">
        <v>46240</v>
      </c>
      <c r="M609" s="99" t="s">
        <v>69</v>
      </c>
      <c r="O609" s="97">
        <v>45933</v>
      </c>
      <c r="P609" s="97" cm="1">
        <f t="array" ref="P609">INDEX($L$11:$L$2636,MATCH(B609+J609,$L$11:$L$2636,0)+30)</f>
        <v>45975</v>
      </c>
      <c r="Q609" s="124" cm="1">
        <f t="array" ref="Q609">INDEX($L$11:$L$2636,MATCH(B609+J609,$L$11:$L$2636,0)+12)-1</f>
        <v>45950</v>
      </c>
    </row>
    <row r="610" spans="2:17" ht="15" customHeight="1" x14ac:dyDescent="0.25">
      <c r="B610" s="97">
        <v>45934</v>
      </c>
      <c r="C610" s="98" t="str">
        <f t="shared" si="40"/>
        <v>Saturday</v>
      </c>
      <c r="D610" s="99" t="str">
        <f t="shared" si="41"/>
        <v>W</v>
      </c>
      <c r="E610" s="99" t="str">
        <f t="shared" si="41"/>
        <v>W</v>
      </c>
      <c r="F610" s="99" t="str">
        <f t="shared" si="41"/>
        <v>W</v>
      </c>
      <c r="G610" s="99" t="str">
        <f t="shared" si="41"/>
        <v>W</v>
      </c>
      <c r="H610" s="99" t="str">
        <f t="shared" si="42"/>
        <v>W</v>
      </c>
      <c r="I610" s="99">
        <f t="shared" si="43"/>
        <v>0</v>
      </c>
      <c r="J610" s="109">
        <f>IF(H610="B",0,MATCH("B",H611:$H$3985,0))</f>
        <v>2</v>
      </c>
      <c r="K610" s="84"/>
      <c r="L610" s="97">
        <v>46241</v>
      </c>
      <c r="M610" s="99" t="s">
        <v>69</v>
      </c>
      <c r="O610" s="97">
        <v>45934</v>
      </c>
      <c r="P610" s="97" cm="1">
        <f t="array" ref="P610">INDEX($L$11:$L$2636,MATCH(B610+J610,$L$11:$L$2636,0)+30)</f>
        <v>45978</v>
      </c>
      <c r="Q610" s="124" cm="1">
        <f t="array" ref="Q610">INDEX($L$11:$L$2636,MATCH(B610+J610,$L$11:$L$2636,0)+12)-1</f>
        <v>45951</v>
      </c>
    </row>
    <row r="611" spans="2:17" ht="15" customHeight="1" x14ac:dyDescent="0.25">
      <c r="B611" s="97">
        <v>45935</v>
      </c>
      <c r="C611" s="98" t="str">
        <f t="shared" si="40"/>
        <v>Sunday</v>
      </c>
      <c r="D611" s="99" t="str">
        <f t="shared" si="41"/>
        <v>W</v>
      </c>
      <c r="E611" s="99" t="str">
        <f t="shared" si="41"/>
        <v>W</v>
      </c>
      <c r="F611" s="99" t="str">
        <f t="shared" si="41"/>
        <v>W</v>
      </c>
      <c r="G611" s="99" t="str">
        <f t="shared" si="41"/>
        <v>W</v>
      </c>
      <c r="H611" s="99" t="str">
        <f t="shared" si="42"/>
        <v>W</v>
      </c>
      <c r="I611" s="99">
        <f t="shared" si="43"/>
        <v>0</v>
      </c>
      <c r="J611" s="109">
        <f>IF(H611="B",0,MATCH("B",H612:$H$3985,0))</f>
        <v>1</v>
      </c>
      <c r="K611" s="84"/>
      <c r="L611" s="97">
        <v>46244</v>
      </c>
      <c r="M611" s="99" t="s">
        <v>69</v>
      </c>
      <c r="O611" s="97">
        <v>45935</v>
      </c>
      <c r="P611" s="97" cm="1">
        <f t="array" ref="P611">INDEX($L$11:$L$2636,MATCH(B611+J611,$L$11:$L$2636,0)+30)</f>
        <v>45978</v>
      </c>
      <c r="Q611" s="124" cm="1">
        <f t="array" ref="Q611">INDEX($L$11:$L$2636,MATCH(B611+J611,$L$11:$L$2636,0)+12)-1</f>
        <v>45951</v>
      </c>
    </row>
    <row r="612" spans="2:17" ht="15" customHeight="1" x14ac:dyDescent="0.25">
      <c r="B612" s="97">
        <v>45936</v>
      </c>
      <c r="C612" s="98" t="str">
        <f t="shared" si="40"/>
        <v>Monday</v>
      </c>
      <c r="D612" s="99" t="str">
        <f t="shared" si="41"/>
        <v>B</v>
      </c>
      <c r="E612" s="99" t="str">
        <f t="shared" si="41"/>
        <v>B</v>
      </c>
      <c r="F612" s="99" t="str">
        <f t="shared" si="41"/>
        <v>B</v>
      </c>
      <c r="G612" s="99" t="str">
        <f t="shared" si="41"/>
        <v>B</v>
      </c>
      <c r="H612" s="99" t="str">
        <f t="shared" si="42"/>
        <v>B</v>
      </c>
      <c r="I612" s="99">
        <f t="shared" si="43"/>
        <v>1</v>
      </c>
      <c r="J612" s="109">
        <f>IF(H612="B",0,MATCH("B",H613:$H$3985,0))</f>
        <v>0</v>
      </c>
      <c r="K612" s="84"/>
      <c r="L612" s="97">
        <v>46245</v>
      </c>
      <c r="M612" s="99" t="s">
        <v>69</v>
      </c>
      <c r="O612" s="97">
        <v>45936</v>
      </c>
      <c r="P612" s="97" cm="1">
        <f t="array" ref="P612">INDEX($L$11:$L$2636,MATCH(B612+J612,$L$11:$L$2636,0)+30)</f>
        <v>45978</v>
      </c>
      <c r="Q612" s="124" cm="1">
        <f t="array" ref="Q612">INDEX($L$11:$L$2636,MATCH(B612+J612,$L$11:$L$2636,0)+12)-1</f>
        <v>45951</v>
      </c>
    </row>
    <row r="613" spans="2:17" ht="15" customHeight="1" x14ac:dyDescent="0.25">
      <c r="B613" s="97">
        <v>45937</v>
      </c>
      <c r="C613" s="98" t="str">
        <f t="shared" si="40"/>
        <v>Tuesday</v>
      </c>
      <c r="D613" s="99" t="str">
        <f t="shared" si="41"/>
        <v>B</v>
      </c>
      <c r="E613" s="99" t="str">
        <f t="shared" si="41"/>
        <v>B</v>
      </c>
      <c r="F613" s="99" t="str">
        <f t="shared" si="41"/>
        <v>B</v>
      </c>
      <c r="G613" s="99" t="str">
        <f t="shared" si="41"/>
        <v>B</v>
      </c>
      <c r="H613" s="99" t="str">
        <f t="shared" si="42"/>
        <v>B</v>
      </c>
      <c r="I613" s="99">
        <f t="shared" si="43"/>
        <v>1</v>
      </c>
      <c r="J613" s="109">
        <f>IF(H613="B",0,MATCH("B",H614:$H$3985,0))</f>
        <v>0</v>
      </c>
      <c r="K613" s="84"/>
      <c r="L613" s="97">
        <v>46246</v>
      </c>
      <c r="M613" s="99" t="s">
        <v>69</v>
      </c>
      <c r="O613" s="97">
        <v>45937</v>
      </c>
      <c r="P613" s="97" cm="1">
        <f t="array" ref="P613">INDEX($L$11:$L$2636,MATCH(B613+J613,$L$11:$L$2636,0)+30)</f>
        <v>45979</v>
      </c>
      <c r="Q613" s="124" cm="1">
        <f t="array" ref="Q613">INDEX($L$11:$L$2636,MATCH(B613+J613,$L$11:$L$2636,0)+12)-1</f>
        <v>45952</v>
      </c>
    </row>
    <row r="614" spans="2:17" ht="15" customHeight="1" x14ac:dyDescent="0.25">
      <c r="B614" s="97">
        <v>45938</v>
      </c>
      <c r="C614" s="98" t="str">
        <f t="shared" si="40"/>
        <v>Wednesday</v>
      </c>
      <c r="D614" s="99" t="str">
        <f t="shared" si="41"/>
        <v>B</v>
      </c>
      <c r="E614" s="99" t="str">
        <f t="shared" si="41"/>
        <v>B</v>
      </c>
      <c r="F614" s="99" t="str">
        <f t="shared" si="41"/>
        <v>B</v>
      </c>
      <c r="G614" s="99" t="str">
        <f t="shared" si="41"/>
        <v>B</v>
      </c>
      <c r="H614" s="99" t="str">
        <f t="shared" si="42"/>
        <v>B</v>
      </c>
      <c r="I614" s="99">
        <f t="shared" si="43"/>
        <v>1</v>
      </c>
      <c r="J614" s="109">
        <f>IF(H614="B",0,MATCH("B",H615:$H$3985,0))</f>
        <v>0</v>
      </c>
      <c r="K614" s="84"/>
      <c r="L614" s="97">
        <v>46247</v>
      </c>
      <c r="M614" s="99" t="s">
        <v>69</v>
      </c>
      <c r="O614" s="97">
        <v>45938</v>
      </c>
      <c r="P614" s="97" cm="1">
        <f t="array" ref="P614">INDEX($L$11:$L$2636,MATCH(B614+J614,$L$11:$L$2636,0)+30)</f>
        <v>45980</v>
      </c>
      <c r="Q614" s="124" cm="1">
        <f t="array" ref="Q614">INDEX($L$11:$L$2636,MATCH(B614+J614,$L$11:$L$2636,0)+12)-1</f>
        <v>45953</v>
      </c>
    </row>
    <row r="615" spans="2:17" ht="15" customHeight="1" x14ac:dyDescent="0.25">
      <c r="B615" s="97">
        <v>45939</v>
      </c>
      <c r="C615" s="98" t="str">
        <f t="shared" si="40"/>
        <v>Thursday</v>
      </c>
      <c r="D615" s="99" t="str">
        <f t="shared" si="41"/>
        <v>B</v>
      </c>
      <c r="E615" s="99" t="str">
        <f t="shared" si="41"/>
        <v>B</v>
      </c>
      <c r="F615" s="99" t="str">
        <f t="shared" si="41"/>
        <v>B</v>
      </c>
      <c r="G615" s="99" t="str">
        <f t="shared" si="41"/>
        <v>B</v>
      </c>
      <c r="H615" s="99" t="str">
        <f t="shared" si="42"/>
        <v>B</v>
      </c>
      <c r="I615" s="99">
        <f t="shared" si="43"/>
        <v>1</v>
      </c>
      <c r="J615" s="109">
        <f>IF(H615="B",0,MATCH("B",H616:$H$3985,0))</f>
        <v>0</v>
      </c>
      <c r="K615" s="84"/>
      <c r="L615" s="97">
        <v>46248</v>
      </c>
      <c r="M615" s="99" t="s">
        <v>69</v>
      </c>
      <c r="O615" s="97">
        <v>45939</v>
      </c>
      <c r="P615" s="97" cm="1">
        <f t="array" ref="P615">INDEX($L$11:$L$2636,MATCH(B615+J615,$L$11:$L$2636,0)+30)</f>
        <v>45981</v>
      </c>
      <c r="Q615" s="124" cm="1">
        <f t="array" ref="Q615">INDEX($L$11:$L$2636,MATCH(B615+J615,$L$11:$L$2636,0)+12)-1</f>
        <v>45956</v>
      </c>
    </row>
    <row r="616" spans="2:17" ht="15" customHeight="1" x14ac:dyDescent="0.25">
      <c r="B616" s="97">
        <v>45940</v>
      </c>
      <c r="C616" s="98" t="str">
        <f t="shared" si="40"/>
        <v>Friday</v>
      </c>
      <c r="D616" s="99" t="str">
        <f t="shared" si="41"/>
        <v>B</v>
      </c>
      <c r="E616" s="99" t="str">
        <f t="shared" si="41"/>
        <v>B</v>
      </c>
      <c r="F616" s="99" t="str">
        <f t="shared" si="41"/>
        <v>B</v>
      </c>
      <c r="G616" s="99" t="str">
        <f t="shared" si="41"/>
        <v>B</v>
      </c>
      <c r="H616" s="99" t="str">
        <f t="shared" si="42"/>
        <v>B</v>
      </c>
      <c r="I616" s="99">
        <f t="shared" si="43"/>
        <v>1</v>
      </c>
      <c r="J616" s="109">
        <f>IF(H616="B",0,MATCH("B",H617:$H$3985,0))</f>
        <v>0</v>
      </c>
      <c r="K616" s="84"/>
      <c r="L616" s="97">
        <v>46251</v>
      </c>
      <c r="M616" s="99" t="s">
        <v>69</v>
      </c>
      <c r="O616" s="97">
        <v>45940</v>
      </c>
      <c r="P616" s="97" cm="1">
        <f t="array" ref="P616">INDEX($L$11:$L$2636,MATCH(B616+J616,$L$11:$L$2636,0)+30)</f>
        <v>45982</v>
      </c>
      <c r="Q616" s="124" cm="1">
        <f t="array" ref="Q616">INDEX($L$11:$L$2636,MATCH(B616+J616,$L$11:$L$2636,0)+12)-1</f>
        <v>45957</v>
      </c>
    </row>
    <row r="617" spans="2:17" ht="15" customHeight="1" x14ac:dyDescent="0.25">
      <c r="B617" s="97">
        <v>45941</v>
      </c>
      <c r="C617" s="98" t="str">
        <f t="shared" si="40"/>
        <v>Saturday</v>
      </c>
      <c r="D617" s="99" t="str">
        <f t="shared" si="41"/>
        <v>W</v>
      </c>
      <c r="E617" s="99" t="str">
        <f t="shared" si="41"/>
        <v>W</v>
      </c>
      <c r="F617" s="99" t="str">
        <f t="shared" si="41"/>
        <v>W</v>
      </c>
      <c r="G617" s="99" t="str">
        <f t="shared" si="41"/>
        <v>W</v>
      </c>
      <c r="H617" s="99" t="str">
        <f t="shared" si="42"/>
        <v>W</v>
      </c>
      <c r="I617" s="99">
        <f t="shared" si="43"/>
        <v>0</v>
      </c>
      <c r="J617" s="109">
        <f>IF(H617="B",0,MATCH("B",H618:$H$3985,0))</f>
        <v>2</v>
      </c>
      <c r="K617" s="84"/>
      <c r="L617" s="97">
        <v>46252</v>
      </c>
      <c r="M617" s="99" t="s">
        <v>69</v>
      </c>
      <c r="O617" s="97">
        <v>45941</v>
      </c>
      <c r="P617" s="97" cm="1">
        <f t="array" ref="P617">INDEX($L$11:$L$2636,MATCH(B617+J617,$L$11:$L$2636,0)+30)</f>
        <v>45985</v>
      </c>
      <c r="Q617" s="124" cm="1">
        <f t="array" ref="Q617">INDEX($L$11:$L$2636,MATCH(B617+J617,$L$11:$L$2636,0)+12)-1</f>
        <v>45958</v>
      </c>
    </row>
    <row r="618" spans="2:17" ht="15" customHeight="1" x14ac:dyDescent="0.25">
      <c r="B618" s="97">
        <v>45942</v>
      </c>
      <c r="C618" s="98" t="str">
        <f t="shared" si="40"/>
        <v>Sunday</v>
      </c>
      <c r="D618" s="99" t="str">
        <f t="shared" si="41"/>
        <v>W</v>
      </c>
      <c r="E618" s="99" t="s">
        <v>71</v>
      </c>
      <c r="F618" s="99" t="s">
        <v>71</v>
      </c>
      <c r="G618" s="99" t="str">
        <f t="shared" si="41"/>
        <v>W</v>
      </c>
      <c r="H618" s="99" t="str">
        <f t="shared" si="42"/>
        <v>P</v>
      </c>
      <c r="I618" s="99">
        <f t="shared" si="43"/>
        <v>0</v>
      </c>
      <c r="J618" s="109">
        <f>IF(H618="B",0,MATCH("B",H619:$H$3985,0))</f>
        <v>1</v>
      </c>
      <c r="K618" s="84"/>
      <c r="L618" s="97">
        <v>46253</v>
      </c>
      <c r="M618" s="99" t="s">
        <v>69</v>
      </c>
      <c r="O618" s="97">
        <v>45942</v>
      </c>
      <c r="P618" s="97" cm="1">
        <f t="array" ref="P618">INDEX($L$11:$L$2636,MATCH(B618+J618,$L$11:$L$2636,0)+30)</f>
        <v>45985</v>
      </c>
      <c r="Q618" s="124" cm="1">
        <f t="array" ref="Q618">INDEX($L$11:$L$2636,MATCH(B618+J618,$L$11:$L$2636,0)+12)-1</f>
        <v>45958</v>
      </c>
    </row>
    <row r="619" spans="2:17" ht="15" customHeight="1" x14ac:dyDescent="0.25">
      <c r="B619" s="97">
        <v>45943</v>
      </c>
      <c r="C619" s="98" t="str">
        <f t="shared" si="40"/>
        <v>Monday</v>
      </c>
      <c r="D619" s="99" t="str">
        <f t="shared" si="41"/>
        <v>B</v>
      </c>
      <c r="E619" s="99" t="str">
        <f t="shared" si="41"/>
        <v>B</v>
      </c>
      <c r="F619" s="99" t="str">
        <f t="shared" si="41"/>
        <v>B</v>
      </c>
      <c r="G619" s="99" t="str">
        <f t="shared" si="41"/>
        <v>B</v>
      </c>
      <c r="H619" s="99" t="str">
        <f t="shared" si="42"/>
        <v>B</v>
      </c>
      <c r="I619" s="99">
        <f t="shared" si="43"/>
        <v>1</v>
      </c>
      <c r="J619" s="109">
        <f>IF(H619="B",0,MATCH("B",H620:$H$3985,0))</f>
        <v>0</v>
      </c>
      <c r="K619" s="84"/>
      <c r="L619" s="97">
        <v>46254</v>
      </c>
      <c r="M619" s="99" t="s">
        <v>69</v>
      </c>
      <c r="O619" s="97">
        <v>45943</v>
      </c>
      <c r="P619" s="97" cm="1">
        <f t="array" ref="P619">INDEX($L$11:$L$2636,MATCH(B619+J619,$L$11:$L$2636,0)+30)</f>
        <v>45985</v>
      </c>
      <c r="Q619" s="124" cm="1">
        <f t="array" ref="Q619">INDEX($L$11:$L$2636,MATCH(B619+J619,$L$11:$L$2636,0)+12)-1</f>
        <v>45958</v>
      </c>
    </row>
    <row r="620" spans="2:17" ht="15" customHeight="1" x14ac:dyDescent="0.25">
      <c r="B620" s="97">
        <v>45944</v>
      </c>
      <c r="C620" s="98" t="str">
        <f t="shared" si="40"/>
        <v>Tuesday</v>
      </c>
      <c r="D620" s="99" t="str">
        <f t="shared" si="41"/>
        <v>B</v>
      </c>
      <c r="E620" s="99" t="str">
        <f t="shared" si="41"/>
        <v>B</v>
      </c>
      <c r="F620" s="99" t="str">
        <f t="shared" si="41"/>
        <v>B</v>
      </c>
      <c r="G620" s="99" t="str">
        <f t="shared" si="41"/>
        <v>B</v>
      </c>
      <c r="H620" s="99" t="str">
        <f t="shared" si="42"/>
        <v>B</v>
      </c>
      <c r="I620" s="99">
        <f t="shared" si="43"/>
        <v>1</v>
      </c>
      <c r="J620" s="109">
        <f>IF(H620="B",0,MATCH("B",H621:$H$3985,0))</f>
        <v>0</v>
      </c>
      <c r="K620" s="84"/>
      <c r="L620" s="97">
        <v>46255</v>
      </c>
      <c r="M620" s="99" t="s">
        <v>69</v>
      </c>
      <c r="O620" s="97">
        <v>45944</v>
      </c>
      <c r="P620" s="97" cm="1">
        <f t="array" ref="P620">INDEX($L$11:$L$2636,MATCH(B620+J620,$L$11:$L$2636,0)+30)</f>
        <v>45986</v>
      </c>
      <c r="Q620" s="124" cm="1">
        <f t="array" ref="Q620">INDEX($L$11:$L$2636,MATCH(B620+J620,$L$11:$L$2636,0)+12)-1</f>
        <v>45959</v>
      </c>
    </row>
    <row r="621" spans="2:17" ht="15" customHeight="1" x14ac:dyDescent="0.25">
      <c r="B621" s="97">
        <v>45945</v>
      </c>
      <c r="C621" s="98" t="str">
        <f t="shared" si="40"/>
        <v>Wednesday</v>
      </c>
      <c r="D621" s="99" t="str">
        <f t="shared" si="41"/>
        <v>B</v>
      </c>
      <c r="E621" s="99" t="str">
        <f t="shared" si="41"/>
        <v>B</v>
      </c>
      <c r="F621" s="99" t="str">
        <f t="shared" si="41"/>
        <v>B</v>
      </c>
      <c r="G621" s="99" t="str">
        <f t="shared" si="41"/>
        <v>B</v>
      </c>
      <c r="H621" s="99" t="str">
        <f t="shared" si="42"/>
        <v>B</v>
      </c>
      <c r="I621" s="99">
        <f t="shared" si="43"/>
        <v>1</v>
      </c>
      <c r="J621" s="109">
        <f>IF(H621="B",0,MATCH("B",H622:$H$3985,0))</f>
        <v>0</v>
      </c>
      <c r="K621" s="84"/>
      <c r="L621" s="97">
        <v>46258</v>
      </c>
      <c r="M621" s="99" t="s">
        <v>69</v>
      </c>
      <c r="O621" s="97">
        <v>45945</v>
      </c>
      <c r="P621" s="97" cm="1">
        <f t="array" ref="P621">INDEX($L$11:$L$2636,MATCH(B621+J621,$L$11:$L$2636,0)+30)</f>
        <v>45987</v>
      </c>
      <c r="Q621" s="124" cm="1">
        <f t="array" ref="Q621">INDEX($L$11:$L$2636,MATCH(B621+J621,$L$11:$L$2636,0)+12)-1</f>
        <v>45960</v>
      </c>
    </row>
    <row r="622" spans="2:17" ht="15" customHeight="1" x14ac:dyDescent="0.25">
      <c r="B622" s="97">
        <v>45946</v>
      </c>
      <c r="C622" s="98" t="str">
        <f t="shared" si="40"/>
        <v>Thursday</v>
      </c>
      <c r="D622" s="99" t="str">
        <f t="shared" si="41"/>
        <v>B</v>
      </c>
      <c r="E622" s="99" t="str">
        <f t="shared" si="41"/>
        <v>B</v>
      </c>
      <c r="F622" s="99" t="str">
        <f t="shared" si="41"/>
        <v>B</v>
      </c>
      <c r="G622" s="99" t="str">
        <f t="shared" si="41"/>
        <v>B</v>
      </c>
      <c r="H622" s="99" t="str">
        <f t="shared" si="42"/>
        <v>B</v>
      </c>
      <c r="I622" s="99">
        <f t="shared" si="43"/>
        <v>1</v>
      </c>
      <c r="J622" s="109">
        <f>IF(H622="B",0,MATCH("B",H623:$H$3985,0))</f>
        <v>0</v>
      </c>
      <c r="K622" s="84"/>
      <c r="L622" s="97">
        <v>46259</v>
      </c>
      <c r="M622" s="99" t="s">
        <v>69</v>
      </c>
      <c r="O622" s="97">
        <v>45946</v>
      </c>
      <c r="P622" s="97" cm="1">
        <f t="array" ref="P622">INDEX($L$11:$L$2636,MATCH(B622+J622,$L$11:$L$2636,0)+30)</f>
        <v>45988</v>
      </c>
      <c r="Q622" s="124" cm="1">
        <f t="array" ref="Q622">INDEX($L$11:$L$2636,MATCH(B622+J622,$L$11:$L$2636,0)+12)-1</f>
        <v>45963</v>
      </c>
    </row>
    <row r="623" spans="2:17" ht="15" customHeight="1" x14ac:dyDescent="0.25">
      <c r="B623" s="97">
        <v>45947</v>
      </c>
      <c r="C623" s="98" t="str">
        <f t="shared" si="40"/>
        <v>Friday</v>
      </c>
      <c r="D623" s="99" t="str">
        <f t="shared" si="41"/>
        <v>B</v>
      </c>
      <c r="E623" s="99" t="str">
        <f t="shared" si="41"/>
        <v>B</v>
      </c>
      <c r="F623" s="99" t="str">
        <f t="shared" si="41"/>
        <v>B</v>
      </c>
      <c r="G623" s="99" t="str">
        <f t="shared" si="41"/>
        <v>B</v>
      </c>
      <c r="H623" s="99" t="str">
        <f t="shared" si="42"/>
        <v>B</v>
      </c>
      <c r="I623" s="99">
        <f t="shared" si="43"/>
        <v>1</v>
      </c>
      <c r="J623" s="109">
        <f>IF(H623="B",0,MATCH("B",H624:$H$3985,0))</f>
        <v>0</v>
      </c>
      <c r="K623" s="84"/>
      <c r="L623" s="97">
        <v>46260</v>
      </c>
      <c r="M623" s="99" t="s">
        <v>69</v>
      </c>
      <c r="O623" s="97">
        <v>45947</v>
      </c>
      <c r="P623" s="97" cm="1">
        <f t="array" ref="P623">INDEX($L$11:$L$2636,MATCH(B623+J623,$L$11:$L$2636,0)+30)</f>
        <v>45989</v>
      </c>
      <c r="Q623" s="124" cm="1">
        <f t="array" ref="Q623">INDEX($L$11:$L$2636,MATCH(B623+J623,$L$11:$L$2636,0)+12)-1</f>
        <v>45964</v>
      </c>
    </row>
    <row r="624" spans="2:17" ht="15" customHeight="1" x14ac:dyDescent="0.25">
      <c r="B624" s="97">
        <v>45948</v>
      </c>
      <c r="C624" s="98" t="str">
        <f t="shared" si="40"/>
        <v>Saturday</v>
      </c>
      <c r="D624" s="99" t="str">
        <f t="shared" si="41"/>
        <v>W</v>
      </c>
      <c r="E624" s="99" t="str">
        <f t="shared" si="41"/>
        <v>W</v>
      </c>
      <c r="F624" s="99" t="str">
        <f t="shared" si="41"/>
        <v>W</v>
      </c>
      <c r="G624" s="99" t="str">
        <f t="shared" si="41"/>
        <v>W</v>
      </c>
      <c r="H624" s="99" t="str">
        <f t="shared" si="42"/>
        <v>W</v>
      </c>
      <c r="I624" s="99">
        <f t="shared" si="43"/>
        <v>0</v>
      </c>
      <c r="J624" s="109">
        <f>IF(H624="B",0,MATCH("B",H625:$H$3985,0))</f>
        <v>2</v>
      </c>
      <c r="K624" s="84"/>
      <c r="L624" s="97">
        <v>46261</v>
      </c>
      <c r="M624" s="99" t="s">
        <v>69</v>
      </c>
      <c r="O624" s="97">
        <v>45948</v>
      </c>
      <c r="P624" s="97" cm="1">
        <f t="array" ref="P624">INDEX($L$11:$L$2636,MATCH(B624+J624,$L$11:$L$2636,0)+30)</f>
        <v>45992</v>
      </c>
      <c r="Q624" s="124" cm="1">
        <f t="array" ref="Q624">INDEX($L$11:$L$2636,MATCH(B624+J624,$L$11:$L$2636,0)+12)-1</f>
        <v>45965</v>
      </c>
    </row>
    <row r="625" spans="2:17" ht="15" customHeight="1" x14ac:dyDescent="0.25">
      <c r="B625" s="97">
        <v>45949</v>
      </c>
      <c r="C625" s="98" t="str">
        <f t="shared" si="40"/>
        <v>Sunday</v>
      </c>
      <c r="D625" s="99" t="str">
        <f t="shared" si="41"/>
        <v>W</v>
      </c>
      <c r="E625" s="99" t="str">
        <f t="shared" si="41"/>
        <v>W</v>
      </c>
      <c r="F625" s="99" t="str">
        <f t="shared" si="41"/>
        <v>W</v>
      </c>
      <c r="G625" s="99" t="str">
        <f t="shared" si="41"/>
        <v>W</v>
      </c>
      <c r="H625" s="99" t="str">
        <f t="shared" si="42"/>
        <v>W</v>
      </c>
      <c r="I625" s="99">
        <f t="shared" si="43"/>
        <v>0</v>
      </c>
      <c r="J625" s="109">
        <f>IF(H625="B",0,MATCH("B",H626:$H$3985,0))</f>
        <v>1</v>
      </c>
      <c r="K625" s="84"/>
      <c r="L625" s="97">
        <v>46262</v>
      </c>
      <c r="M625" s="99" t="s">
        <v>69</v>
      </c>
      <c r="O625" s="97">
        <v>45949</v>
      </c>
      <c r="P625" s="97" cm="1">
        <f t="array" ref="P625">INDEX($L$11:$L$2636,MATCH(B625+J625,$L$11:$L$2636,0)+30)</f>
        <v>45992</v>
      </c>
      <c r="Q625" s="124" cm="1">
        <f t="array" ref="Q625">INDEX($L$11:$L$2636,MATCH(B625+J625,$L$11:$L$2636,0)+12)-1</f>
        <v>45965</v>
      </c>
    </row>
    <row r="626" spans="2:17" ht="15" customHeight="1" x14ac:dyDescent="0.25">
      <c r="B626" s="97">
        <v>45950</v>
      </c>
      <c r="C626" s="98" t="str">
        <f t="shared" si="40"/>
        <v>Monday</v>
      </c>
      <c r="D626" s="99" t="str">
        <f t="shared" si="41"/>
        <v>B</v>
      </c>
      <c r="E626" s="99" t="str">
        <f t="shared" si="41"/>
        <v>B</v>
      </c>
      <c r="F626" s="99" t="str">
        <f t="shared" si="41"/>
        <v>B</v>
      </c>
      <c r="G626" s="99" t="str">
        <f t="shared" si="41"/>
        <v>B</v>
      </c>
      <c r="H626" s="99" t="str">
        <f t="shared" si="42"/>
        <v>B</v>
      </c>
      <c r="I626" s="99">
        <f t="shared" si="43"/>
        <v>1</v>
      </c>
      <c r="J626" s="109">
        <f>IF(H626="B",0,MATCH("B",H627:$H$3985,0))</f>
        <v>0</v>
      </c>
      <c r="K626" s="84"/>
      <c r="L626" s="97">
        <v>46266</v>
      </c>
      <c r="M626" s="99" t="s">
        <v>69</v>
      </c>
      <c r="O626" s="97">
        <v>45950</v>
      </c>
      <c r="P626" s="97" cm="1">
        <f t="array" ref="P626">INDEX($L$11:$L$2636,MATCH(B626+J626,$L$11:$L$2636,0)+30)</f>
        <v>45992</v>
      </c>
      <c r="Q626" s="124" cm="1">
        <f t="array" ref="Q626">INDEX($L$11:$L$2636,MATCH(B626+J626,$L$11:$L$2636,0)+12)-1</f>
        <v>45965</v>
      </c>
    </row>
    <row r="627" spans="2:17" ht="15" customHeight="1" x14ac:dyDescent="0.25">
      <c r="B627" s="97">
        <v>45951</v>
      </c>
      <c r="C627" s="98" t="str">
        <f t="shared" si="40"/>
        <v>Tuesday</v>
      </c>
      <c r="D627" s="99" t="str">
        <f t="shared" si="41"/>
        <v>B</v>
      </c>
      <c r="E627" s="99" t="str">
        <f t="shared" si="41"/>
        <v>B</v>
      </c>
      <c r="F627" s="99" t="str">
        <f t="shared" si="41"/>
        <v>B</v>
      </c>
      <c r="G627" s="99" t="str">
        <f t="shared" si="41"/>
        <v>B</v>
      </c>
      <c r="H627" s="99" t="str">
        <f t="shared" si="42"/>
        <v>B</v>
      </c>
      <c r="I627" s="99">
        <f t="shared" si="43"/>
        <v>1</v>
      </c>
      <c r="J627" s="109">
        <f>IF(H627="B",0,MATCH("B",H628:$H$3985,0))</f>
        <v>0</v>
      </c>
      <c r="K627" s="84"/>
      <c r="L627" s="97">
        <v>46267</v>
      </c>
      <c r="M627" s="99" t="s">
        <v>69</v>
      </c>
      <c r="O627" s="97">
        <v>45951</v>
      </c>
      <c r="P627" s="97" cm="1">
        <f t="array" ref="P627">INDEX($L$11:$L$2636,MATCH(B627+J627,$L$11:$L$2636,0)+30)</f>
        <v>45993</v>
      </c>
      <c r="Q627" s="124" cm="1">
        <f t="array" ref="Q627">INDEX($L$11:$L$2636,MATCH(B627+J627,$L$11:$L$2636,0)+12)-1</f>
        <v>45966</v>
      </c>
    </row>
    <row r="628" spans="2:17" ht="15" customHeight="1" x14ac:dyDescent="0.25">
      <c r="B628" s="97">
        <v>45952</v>
      </c>
      <c r="C628" s="98" t="str">
        <f t="shared" si="40"/>
        <v>Wednesday</v>
      </c>
      <c r="D628" s="99" t="str">
        <f t="shared" si="41"/>
        <v>B</v>
      </c>
      <c r="E628" s="99" t="str">
        <f t="shared" si="41"/>
        <v>B</v>
      </c>
      <c r="F628" s="99" t="str">
        <f t="shared" si="41"/>
        <v>B</v>
      </c>
      <c r="G628" s="99" t="str">
        <f t="shared" si="41"/>
        <v>B</v>
      </c>
      <c r="H628" s="99" t="str">
        <f t="shared" si="42"/>
        <v>B</v>
      </c>
      <c r="I628" s="99">
        <f t="shared" si="43"/>
        <v>1</v>
      </c>
      <c r="J628" s="109">
        <f>IF(H628="B",0,MATCH("B",H629:$H$3985,0))</f>
        <v>0</v>
      </c>
      <c r="K628" s="84"/>
      <c r="L628" s="97">
        <v>46268</v>
      </c>
      <c r="M628" s="99" t="s">
        <v>69</v>
      </c>
      <c r="O628" s="97">
        <v>45952</v>
      </c>
      <c r="P628" s="97" cm="1">
        <f t="array" ref="P628">INDEX($L$11:$L$2636,MATCH(B628+J628,$L$11:$L$2636,0)+30)</f>
        <v>45994</v>
      </c>
      <c r="Q628" s="124" cm="1">
        <f t="array" ref="Q628">INDEX($L$11:$L$2636,MATCH(B628+J628,$L$11:$L$2636,0)+12)-1</f>
        <v>45967</v>
      </c>
    </row>
    <row r="629" spans="2:17" ht="15" customHeight="1" x14ac:dyDescent="0.25">
      <c r="B629" s="97">
        <v>45953</v>
      </c>
      <c r="C629" s="98" t="str">
        <f t="shared" si="40"/>
        <v>Thursday</v>
      </c>
      <c r="D629" s="99" t="str">
        <f t="shared" si="41"/>
        <v>B</v>
      </c>
      <c r="E629" s="99" t="str">
        <f t="shared" si="41"/>
        <v>B</v>
      </c>
      <c r="F629" s="99" t="str">
        <f t="shared" si="41"/>
        <v>B</v>
      </c>
      <c r="G629" s="99" t="str">
        <f t="shared" si="41"/>
        <v>B</v>
      </c>
      <c r="H629" s="99" t="str">
        <f t="shared" si="42"/>
        <v>B</v>
      </c>
      <c r="I629" s="99">
        <f t="shared" si="43"/>
        <v>1</v>
      </c>
      <c r="J629" s="109">
        <f>IF(H629="B",0,MATCH("B",H630:$H$3985,0))</f>
        <v>0</v>
      </c>
      <c r="K629" s="84"/>
      <c r="L629" s="97">
        <v>46269</v>
      </c>
      <c r="M629" s="99" t="s">
        <v>69</v>
      </c>
      <c r="O629" s="97">
        <v>45953</v>
      </c>
      <c r="P629" s="97" cm="1">
        <f t="array" ref="P629">INDEX($L$11:$L$2636,MATCH(B629+J629,$L$11:$L$2636,0)+30)</f>
        <v>45995</v>
      </c>
      <c r="Q629" s="124" cm="1">
        <f t="array" ref="Q629">INDEX($L$11:$L$2636,MATCH(B629+J629,$L$11:$L$2636,0)+12)-1</f>
        <v>45970</v>
      </c>
    </row>
    <row r="630" spans="2:17" ht="15" customHeight="1" x14ac:dyDescent="0.25">
      <c r="B630" s="97">
        <v>45954</v>
      </c>
      <c r="C630" s="98" t="str">
        <f t="shared" si="40"/>
        <v>Friday</v>
      </c>
      <c r="D630" s="99" t="str">
        <f t="shared" si="41"/>
        <v>B</v>
      </c>
      <c r="E630" s="99" t="str">
        <f t="shared" si="41"/>
        <v>B</v>
      </c>
      <c r="F630" s="99" t="str">
        <f t="shared" si="41"/>
        <v>B</v>
      </c>
      <c r="G630" s="99" t="str">
        <f t="shared" si="41"/>
        <v>B</v>
      </c>
      <c r="H630" s="99" t="str">
        <f t="shared" si="42"/>
        <v>B</v>
      </c>
      <c r="I630" s="99">
        <f t="shared" si="43"/>
        <v>1</v>
      </c>
      <c r="J630" s="109">
        <f>IF(H630="B",0,MATCH("B",H631:$H$3985,0))</f>
        <v>0</v>
      </c>
      <c r="K630" s="84"/>
      <c r="L630" s="97">
        <v>46272</v>
      </c>
      <c r="M630" s="99" t="s">
        <v>69</v>
      </c>
      <c r="O630" s="97">
        <v>45954</v>
      </c>
      <c r="P630" s="97" cm="1">
        <f t="array" ref="P630">INDEX($L$11:$L$2636,MATCH(B630+J630,$L$11:$L$2636,0)+30)</f>
        <v>45996</v>
      </c>
      <c r="Q630" s="124" cm="1">
        <f t="array" ref="Q630">INDEX($L$11:$L$2636,MATCH(B630+J630,$L$11:$L$2636,0)+12)-1</f>
        <v>45971</v>
      </c>
    </row>
    <row r="631" spans="2:17" ht="15" customHeight="1" x14ac:dyDescent="0.25">
      <c r="B631" s="97">
        <v>45955</v>
      </c>
      <c r="C631" s="98" t="str">
        <f t="shared" si="40"/>
        <v>Saturday</v>
      </c>
      <c r="D631" s="99" t="str">
        <f t="shared" si="41"/>
        <v>W</v>
      </c>
      <c r="E631" s="99" t="str">
        <f t="shared" si="41"/>
        <v>W</v>
      </c>
      <c r="F631" s="99" t="str">
        <f t="shared" si="41"/>
        <v>W</v>
      </c>
      <c r="G631" s="99" t="str">
        <f t="shared" si="41"/>
        <v>W</v>
      </c>
      <c r="H631" s="99" t="str">
        <f t="shared" si="42"/>
        <v>W</v>
      </c>
      <c r="I631" s="99">
        <f t="shared" si="43"/>
        <v>0</v>
      </c>
      <c r="J631" s="109">
        <f>IF(H631="B",0,MATCH("B",H632:$H$3985,0))</f>
        <v>2</v>
      </c>
      <c r="K631" s="84"/>
      <c r="L631" s="97">
        <v>46273</v>
      </c>
      <c r="M631" s="99" t="s">
        <v>69</v>
      </c>
      <c r="O631" s="97">
        <v>45955</v>
      </c>
      <c r="P631" s="97" cm="1">
        <f t="array" ref="P631">INDEX($L$11:$L$2636,MATCH(B631+J631,$L$11:$L$2636,0)+30)</f>
        <v>46000</v>
      </c>
      <c r="Q631" s="124" cm="1">
        <f t="array" ref="Q631">INDEX($L$11:$L$2636,MATCH(B631+J631,$L$11:$L$2636,0)+12)-1</f>
        <v>45972</v>
      </c>
    </row>
    <row r="632" spans="2:17" ht="15" customHeight="1" x14ac:dyDescent="0.25">
      <c r="B632" s="97">
        <v>45956</v>
      </c>
      <c r="C632" s="98" t="str">
        <f t="shared" si="40"/>
        <v>Sunday</v>
      </c>
      <c r="D632" s="99" t="str">
        <f t="shared" si="41"/>
        <v>W</v>
      </c>
      <c r="E632" s="99" t="str">
        <f t="shared" si="41"/>
        <v>W</v>
      </c>
      <c r="F632" s="99" t="str">
        <f t="shared" si="41"/>
        <v>W</v>
      </c>
      <c r="G632" s="99" t="str">
        <f t="shared" si="41"/>
        <v>W</v>
      </c>
      <c r="H632" s="99" t="str">
        <f t="shared" si="42"/>
        <v>W</v>
      </c>
      <c r="I632" s="99">
        <f t="shared" si="43"/>
        <v>0</v>
      </c>
      <c r="J632" s="109">
        <f>IF(H632="B",0,MATCH("B",H633:$H$3985,0))</f>
        <v>1</v>
      </c>
      <c r="K632" s="84"/>
      <c r="L632" s="97">
        <v>46274</v>
      </c>
      <c r="M632" s="99" t="s">
        <v>69</v>
      </c>
      <c r="O632" s="97">
        <v>45956</v>
      </c>
      <c r="P632" s="97" cm="1">
        <f t="array" ref="P632">INDEX($L$11:$L$2636,MATCH(B632+J632,$L$11:$L$2636,0)+30)</f>
        <v>46000</v>
      </c>
      <c r="Q632" s="124" cm="1">
        <f t="array" ref="Q632">INDEX($L$11:$L$2636,MATCH(B632+J632,$L$11:$L$2636,0)+12)-1</f>
        <v>45972</v>
      </c>
    </row>
    <row r="633" spans="2:17" ht="15" customHeight="1" x14ac:dyDescent="0.25">
      <c r="B633" s="97">
        <v>45957</v>
      </c>
      <c r="C633" s="98" t="str">
        <f t="shared" si="40"/>
        <v>Monday</v>
      </c>
      <c r="D633" s="99" t="str">
        <f t="shared" si="41"/>
        <v>B</v>
      </c>
      <c r="E633" s="99" t="str">
        <f t="shared" si="41"/>
        <v>B</v>
      </c>
      <c r="F633" s="99" t="str">
        <f t="shared" si="41"/>
        <v>B</v>
      </c>
      <c r="G633" s="99" t="str">
        <f t="shared" si="41"/>
        <v>B</v>
      </c>
      <c r="H633" s="99" t="str">
        <f t="shared" si="42"/>
        <v>B</v>
      </c>
      <c r="I633" s="99">
        <f t="shared" si="43"/>
        <v>1</v>
      </c>
      <c r="J633" s="109">
        <f>IF(H633="B",0,MATCH("B",H634:$H$3985,0))</f>
        <v>0</v>
      </c>
      <c r="K633" s="84"/>
      <c r="L633" s="97">
        <v>46275</v>
      </c>
      <c r="M633" s="99" t="s">
        <v>69</v>
      </c>
      <c r="O633" s="97">
        <v>45957</v>
      </c>
      <c r="P633" s="97" cm="1">
        <f t="array" ref="P633">INDEX($L$11:$L$2636,MATCH(B633+J633,$L$11:$L$2636,0)+30)</f>
        <v>46000</v>
      </c>
      <c r="Q633" s="124" cm="1">
        <f t="array" ref="Q633">INDEX($L$11:$L$2636,MATCH(B633+J633,$L$11:$L$2636,0)+12)-1</f>
        <v>45972</v>
      </c>
    </row>
    <row r="634" spans="2:17" ht="15" customHeight="1" x14ac:dyDescent="0.25">
      <c r="B634" s="97">
        <v>45958</v>
      </c>
      <c r="C634" s="98" t="str">
        <f t="shared" si="40"/>
        <v>Tuesday</v>
      </c>
      <c r="D634" s="99" t="str">
        <f t="shared" si="41"/>
        <v>B</v>
      </c>
      <c r="E634" s="99" t="str">
        <f t="shared" si="41"/>
        <v>B</v>
      </c>
      <c r="F634" s="99" t="str">
        <f t="shared" si="41"/>
        <v>B</v>
      </c>
      <c r="G634" s="99" t="str">
        <f t="shared" si="41"/>
        <v>B</v>
      </c>
      <c r="H634" s="99" t="str">
        <f t="shared" si="42"/>
        <v>B</v>
      </c>
      <c r="I634" s="99">
        <f t="shared" si="43"/>
        <v>1</v>
      </c>
      <c r="J634" s="109">
        <f>IF(H634="B",0,MATCH("B",H635:$H$3985,0))</f>
        <v>0</v>
      </c>
      <c r="K634" s="84"/>
      <c r="L634" s="97">
        <v>46279</v>
      </c>
      <c r="M634" s="99" t="s">
        <v>69</v>
      </c>
      <c r="O634" s="97">
        <v>45958</v>
      </c>
      <c r="P634" s="97" cm="1">
        <f t="array" ref="P634">INDEX($L$11:$L$2636,MATCH(B634+J634,$L$11:$L$2636,0)+30)</f>
        <v>46001</v>
      </c>
      <c r="Q634" s="124" cm="1">
        <f t="array" ref="Q634">INDEX($L$11:$L$2636,MATCH(B634+J634,$L$11:$L$2636,0)+12)-1</f>
        <v>45973</v>
      </c>
    </row>
    <row r="635" spans="2:17" ht="15" customHeight="1" x14ac:dyDescent="0.25">
      <c r="B635" s="97">
        <v>45959</v>
      </c>
      <c r="C635" s="98" t="str">
        <f t="shared" si="40"/>
        <v>Wednesday</v>
      </c>
      <c r="D635" s="99" t="str">
        <f t="shared" si="41"/>
        <v>B</v>
      </c>
      <c r="E635" s="99" t="str">
        <f t="shared" si="41"/>
        <v>B</v>
      </c>
      <c r="F635" s="99" t="str">
        <f t="shared" si="41"/>
        <v>B</v>
      </c>
      <c r="G635" s="99" t="str">
        <f t="shared" si="41"/>
        <v>B</v>
      </c>
      <c r="H635" s="99" t="str">
        <f t="shared" si="42"/>
        <v>B</v>
      </c>
      <c r="I635" s="99">
        <f t="shared" si="43"/>
        <v>1</v>
      </c>
      <c r="J635" s="109">
        <f>IF(H635="B",0,MATCH("B",H636:$H$3985,0))</f>
        <v>0</v>
      </c>
      <c r="K635" s="84"/>
      <c r="L635" s="97">
        <v>46280</v>
      </c>
      <c r="M635" s="99" t="s">
        <v>69</v>
      </c>
      <c r="O635" s="97">
        <v>45959</v>
      </c>
      <c r="P635" s="97" cm="1">
        <f t="array" ref="P635">INDEX($L$11:$L$2636,MATCH(B635+J635,$L$11:$L$2636,0)+30)</f>
        <v>46002</v>
      </c>
      <c r="Q635" s="124" cm="1">
        <f t="array" ref="Q635">INDEX($L$11:$L$2636,MATCH(B635+J635,$L$11:$L$2636,0)+12)-1</f>
        <v>45974</v>
      </c>
    </row>
    <row r="636" spans="2:17" ht="15" customHeight="1" x14ac:dyDescent="0.25">
      <c r="B636" s="97">
        <v>45960</v>
      </c>
      <c r="C636" s="98" t="str">
        <f t="shared" si="40"/>
        <v>Thursday</v>
      </c>
      <c r="D636" s="99" t="str">
        <f t="shared" si="41"/>
        <v>B</v>
      </c>
      <c r="E636" s="99" t="str">
        <f t="shared" si="41"/>
        <v>B</v>
      </c>
      <c r="F636" s="99" t="str">
        <f t="shared" si="41"/>
        <v>B</v>
      </c>
      <c r="G636" s="99" t="str">
        <f t="shared" si="41"/>
        <v>B</v>
      </c>
      <c r="H636" s="99" t="str">
        <f t="shared" si="42"/>
        <v>B</v>
      </c>
      <c r="I636" s="99">
        <f t="shared" si="43"/>
        <v>1</v>
      </c>
      <c r="J636" s="109">
        <f>IF(H636="B",0,MATCH("B",H637:$H$3985,0))</f>
        <v>0</v>
      </c>
      <c r="K636" s="84"/>
      <c r="L636" s="97">
        <v>46281</v>
      </c>
      <c r="M636" s="99" t="s">
        <v>69</v>
      </c>
      <c r="O636" s="97">
        <v>45960</v>
      </c>
      <c r="P636" s="97" cm="1">
        <f t="array" ref="P636">INDEX($L$11:$L$2636,MATCH(B636+J636,$L$11:$L$2636,0)+30)</f>
        <v>46003</v>
      </c>
      <c r="Q636" s="124" cm="1">
        <f t="array" ref="Q636">INDEX($L$11:$L$2636,MATCH(B636+J636,$L$11:$L$2636,0)+12)-1</f>
        <v>45977</v>
      </c>
    </row>
    <row r="637" spans="2:17" ht="15" customHeight="1" x14ac:dyDescent="0.25">
      <c r="B637" s="97">
        <v>45961</v>
      </c>
      <c r="C637" s="98" t="str">
        <f t="shared" si="40"/>
        <v>Friday</v>
      </c>
      <c r="D637" s="99" t="str">
        <f t="shared" si="41"/>
        <v>B</v>
      </c>
      <c r="E637" s="99" t="str">
        <f t="shared" si="41"/>
        <v>B</v>
      </c>
      <c r="F637" s="99" t="str">
        <f t="shared" si="41"/>
        <v>B</v>
      </c>
      <c r="G637" s="99" t="str">
        <f t="shared" si="41"/>
        <v>B</v>
      </c>
      <c r="H637" s="99" t="str">
        <f t="shared" si="42"/>
        <v>B</v>
      </c>
      <c r="I637" s="99">
        <f t="shared" si="43"/>
        <v>1</v>
      </c>
      <c r="J637" s="109">
        <f>IF(H637="B",0,MATCH("B",H638:$H$3985,0))</f>
        <v>0</v>
      </c>
      <c r="K637" s="84"/>
      <c r="L637" s="97">
        <v>46282</v>
      </c>
      <c r="M637" s="99" t="s">
        <v>69</v>
      </c>
      <c r="O637" s="97">
        <v>45961</v>
      </c>
      <c r="P637" s="97" cm="1">
        <f t="array" ref="P637">INDEX($L$11:$L$2636,MATCH(B637+J637,$L$11:$L$2636,0)+30)</f>
        <v>46006</v>
      </c>
      <c r="Q637" s="124" cm="1">
        <f t="array" ref="Q637">INDEX($L$11:$L$2636,MATCH(B637+J637,$L$11:$L$2636,0)+12)-1</f>
        <v>45978</v>
      </c>
    </row>
    <row r="638" spans="2:17" ht="15" customHeight="1" x14ac:dyDescent="0.25">
      <c r="B638" s="97">
        <v>45962</v>
      </c>
      <c r="C638" s="98" t="str">
        <f t="shared" si="40"/>
        <v>Saturday</v>
      </c>
      <c r="D638" s="99" t="str">
        <f t="shared" si="41"/>
        <v>W</v>
      </c>
      <c r="E638" s="99" t="s">
        <v>71</v>
      </c>
      <c r="F638" s="99" t="s">
        <v>71</v>
      </c>
      <c r="G638" s="99" t="str">
        <f t="shared" si="41"/>
        <v>W</v>
      </c>
      <c r="H638" s="99" t="str">
        <f t="shared" si="42"/>
        <v>P</v>
      </c>
      <c r="I638" s="99">
        <f t="shared" si="43"/>
        <v>0</v>
      </c>
      <c r="J638" s="109">
        <f>IF(H638="B",0,MATCH("B",H639:$H$3985,0))</f>
        <v>2</v>
      </c>
      <c r="K638" s="84"/>
      <c r="L638" s="97">
        <v>46283</v>
      </c>
      <c r="M638" s="99" t="s">
        <v>69</v>
      </c>
      <c r="O638" s="97">
        <v>45962</v>
      </c>
      <c r="P638" s="97" cm="1">
        <f t="array" ref="P638">INDEX($L$11:$L$2636,MATCH(B638+J638,$L$11:$L$2636,0)+30)</f>
        <v>46007</v>
      </c>
      <c r="Q638" s="124" cm="1">
        <f t="array" ref="Q638">INDEX($L$11:$L$2636,MATCH(B638+J638,$L$11:$L$2636,0)+12)-1</f>
        <v>45979</v>
      </c>
    </row>
    <row r="639" spans="2:17" ht="15" customHeight="1" x14ac:dyDescent="0.25">
      <c r="B639" s="97">
        <v>45963</v>
      </c>
      <c r="C639" s="98" t="str">
        <f t="shared" si="40"/>
        <v>Sunday</v>
      </c>
      <c r="D639" s="99" t="str">
        <f t="shared" si="41"/>
        <v>W</v>
      </c>
      <c r="E639" s="99" t="str">
        <f t="shared" si="41"/>
        <v>W</v>
      </c>
      <c r="F639" s="99" t="str">
        <f t="shared" si="41"/>
        <v>W</v>
      </c>
      <c r="G639" s="99" t="str">
        <f t="shared" si="41"/>
        <v>W</v>
      </c>
      <c r="H639" s="99" t="str">
        <f t="shared" si="42"/>
        <v>W</v>
      </c>
      <c r="I639" s="99">
        <f t="shared" si="43"/>
        <v>0</v>
      </c>
      <c r="J639" s="109">
        <f>IF(H639="B",0,MATCH("B",H640:$H$3985,0))</f>
        <v>1</v>
      </c>
      <c r="K639" s="84"/>
      <c r="L639" s="97">
        <v>46286</v>
      </c>
      <c r="M639" s="99" t="s">
        <v>69</v>
      </c>
      <c r="O639" s="97">
        <v>45963</v>
      </c>
      <c r="P639" s="97" cm="1">
        <f t="array" ref="P639">INDEX($L$11:$L$2636,MATCH(B639+J639,$L$11:$L$2636,0)+30)</f>
        <v>46007</v>
      </c>
      <c r="Q639" s="124" cm="1">
        <f t="array" ref="Q639">INDEX($L$11:$L$2636,MATCH(B639+J639,$L$11:$L$2636,0)+12)-1</f>
        <v>45979</v>
      </c>
    </row>
    <row r="640" spans="2:17" ht="15" customHeight="1" x14ac:dyDescent="0.25">
      <c r="B640" s="97">
        <v>45964</v>
      </c>
      <c r="C640" s="98" t="str">
        <f t="shared" si="40"/>
        <v>Monday</v>
      </c>
      <c r="D640" s="99" t="str">
        <f t="shared" si="41"/>
        <v>B</v>
      </c>
      <c r="E640" s="99" t="str">
        <f t="shared" si="41"/>
        <v>B</v>
      </c>
      <c r="F640" s="99" t="str">
        <f t="shared" si="41"/>
        <v>B</v>
      </c>
      <c r="G640" s="99" t="str">
        <f t="shared" si="41"/>
        <v>B</v>
      </c>
      <c r="H640" s="99" t="str">
        <f t="shared" si="42"/>
        <v>B</v>
      </c>
      <c r="I640" s="99">
        <f t="shared" si="43"/>
        <v>1</v>
      </c>
      <c r="J640" s="109">
        <f>IF(H640="B",0,MATCH("B",H641:$H$3985,0))</f>
        <v>0</v>
      </c>
      <c r="K640" s="84"/>
      <c r="L640" s="97">
        <v>46287</v>
      </c>
      <c r="M640" s="99" t="s">
        <v>69</v>
      </c>
      <c r="O640" s="97">
        <v>45964</v>
      </c>
      <c r="P640" s="97" cm="1">
        <f t="array" ref="P640">INDEX($L$11:$L$2636,MATCH(B640+J640,$L$11:$L$2636,0)+30)</f>
        <v>46007</v>
      </c>
      <c r="Q640" s="124" cm="1">
        <f t="array" ref="Q640">INDEX($L$11:$L$2636,MATCH(B640+J640,$L$11:$L$2636,0)+12)-1</f>
        <v>45979</v>
      </c>
    </row>
    <row r="641" spans="2:17" ht="15" customHeight="1" x14ac:dyDescent="0.25">
      <c r="B641" s="97">
        <v>45965</v>
      </c>
      <c r="C641" s="98" t="str">
        <f t="shared" si="40"/>
        <v>Tuesday</v>
      </c>
      <c r="D641" s="99" t="str">
        <f t="shared" si="41"/>
        <v>B</v>
      </c>
      <c r="E641" s="99" t="str">
        <f t="shared" si="41"/>
        <v>B</v>
      </c>
      <c r="F641" s="99" t="str">
        <f t="shared" si="41"/>
        <v>B</v>
      </c>
      <c r="G641" s="99" t="str">
        <f t="shared" si="41"/>
        <v>B</v>
      </c>
      <c r="H641" s="99" t="str">
        <f t="shared" si="42"/>
        <v>B</v>
      </c>
      <c r="I641" s="99">
        <f t="shared" si="43"/>
        <v>1</v>
      </c>
      <c r="J641" s="109">
        <f>IF(H641="B",0,MATCH("B",H642:$H$3985,0))</f>
        <v>0</v>
      </c>
      <c r="K641" s="84"/>
      <c r="L641" s="97">
        <v>46288</v>
      </c>
      <c r="M641" s="99" t="s">
        <v>69</v>
      </c>
      <c r="O641" s="97">
        <v>45965</v>
      </c>
      <c r="P641" s="97" cm="1">
        <f t="array" ref="P641">INDEX($L$11:$L$2636,MATCH(B641+J641,$L$11:$L$2636,0)+30)</f>
        <v>46008</v>
      </c>
      <c r="Q641" s="124" cm="1">
        <f t="array" ref="Q641">INDEX($L$11:$L$2636,MATCH(B641+J641,$L$11:$L$2636,0)+12)-1</f>
        <v>45980</v>
      </c>
    </row>
    <row r="642" spans="2:17" ht="15" customHeight="1" x14ac:dyDescent="0.25">
      <c r="B642" s="97">
        <v>45966</v>
      </c>
      <c r="C642" s="98" t="str">
        <f t="shared" si="40"/>
        <v>Wednesday</v>
      </c>
      <c r="D642" s="99" t="str">
        <f t="shared" si="41"/>
        <v>B</v>
      </c>
      <c r="E642" s="99" t="str">
        <f t="shared" si="41"/>
        <v>B</v>
      </c>
      <c r="F642" s="99" t="str">
        <f t="shared" si="41"/>
        <v>B</v>
      </c>
      <c r="G642" s="99" t="str">
        <f t="shared" si="41"/>
        <v>B</v>
      </c>
      <c r="H642" s="99" t="str">
        <f t="shared" si="42"/>
        <v>B</v>
      </c>
      <c r="I642" s="99">
        <f t="shared" si="43"/>
        <v>1</v>
      </c>
      <c r="J642" s="109">
        <f>IF(H642="B",0,MATCH("B",H643:$H$3985,0))</f>
        <v>0</v>
      </c>
      <c r="K642" s="84"/>
      <c r="L642" s="97">
        <v>46290</v>
      </c>
      <c r="M642" s="99" t="s">
        <v>69</v>
      </c>
      <c r="O642" s="97">
        <v>45966</v>
      </c>
      <c r="P642" s="97" cm="1">
        <f t="array" ref="P642">INDEX($L$11:$L$2636,MATCH(B642+J642,$L$11:$L$2636,0)+30)</f>
        <v>46009</v>
      </c>
      <c r="Q642" s="124" cm="1">
        <f t="array" ref="Q642">INDEX($L$11:$L$2636,MATCH(B642+J642,$L$11:$L$2636,0)+12)-1</f>
        <v>45981</v>
      </c>
    </row>
    <row r="643" spans="2:17" ht="15" customHeight="1" x14ac:dyDescent="0.25">
      <c r="B643" s="97">
        <v>45967</v>
      </c>
      <c r="C643" s="98" t="str">
        <f t="shared" si="40"/>
        <v>Thursday</v>
      </c>
      <c r="D643" s="99" t="str">
        <f t="shared" si="41"/>
        <v>B</v>
      </c>
      <c r="E643" s="99" t="str">
        <f t="shared" si="41"/>
        <v>B</v>
      </c>
      <c r="F643" s="99" t="str">
        <f t="shared" si="41"/>
        <v>B</v>
      </c>
      <c r="G643" s="99" t="str">
        <f t="shared" si="41"/>
        <v>B</v>
      </c>
      <c r="H643" s="99" t="str">
        <f t="shared" si="42"/>
        <v>B</v>
      </c>
      <c r="I643" s="99">
        <f t="shared" si="43"/>
        <v>1</v>
      </c>
      <c r="J643" s="109">
        <f>IF(H643="B",0,MATCH("B",H644:$H$3985,0))</f>
        <v>0</v>
      </c>
      <c r="K643" s="84"/>
      <c r="L643" s="97">
        <v>46293</v>
      </c>
      <c r="M643" s="99" t="s">
        <v>69</v>
      </c>
      <c r="O643" s="97">
        <v>45967</v>
      </c>
      <c r="P643" s="97" cm="1">
        <f t="array" ref="P643">INDEX($L$11:$L$2636,MATCH(B643+J643,$L$11:$L$2636,0)+30)</f>
        <v>46010</v>
      </c>
      <c r="Q643" s="124" cm="1">
        <f t="array" ref="Q643">INDEX($L$11:$L$2636,MATCH(B643+J643,$L$11:$L$2636,0)+12)-1</f>
        <v>45984</v>
      </c>
    </row>
    <row r="644" spans="2:17" ht="15" customHeight="1" x14ac:dyDescent="0.25">
      <c r="B644" s="97">
        <v>45968</v>
      </c>
      <c r="C644" s="98" t="str">
        <f t="shared" si="40"/>
        <v>Friday</v>
      </c>
      <c r="D644" s="99" t="str">
        <f t="shared" si="41"/>
        <v>B</v>
      </c>
      <c r="E644" s="99" t="str">
        <f t="shared" si="41"/>
        <v>B</v>
      </c>
      <c r="F644" s="99" t="str">
        <f t="shared" si="41"/>
        <v>B</v>
      </c>
      <c r="G644" s="99" t="str">
        <f t="shared" si="41"/>
        <v>B</v>
      </c>
      <c r="H644" s="99" t="str">
        <f t="shared" si="42"/>
        <v>B</v>
      </c>
      <c r="I644" s="99">
        <f t="shared" si="43"/>
        <v>1</v>
      </c>
      <c r="J644" s="109">
        <f>IF(H644="B",0,MATCH("B",H645:$H$3985,0))</f>
        <v>0</v>
      </c>
      <c r="K644" s="84"/>
      <c r="L644" s="97">
        <v>46294</v>
      </c>
      <c r="M644" s="99" t="s">
        <v>69</v>
      </c>
      <c r="O644" s="97">
        <v>45968</v>
      </c>
      <c r="P644" s="97" cm="1">
        <f t="array" ref="P644">INDEX($L$11:$L$2636,MATCH(B644+J644,$L$11:$L$2636,0)+30)</f>
        <v>46013</v>
      </c>
      <c r="Q644" s="124" cm="1">
        <f t="array" ref="Q644">INDEX($L$11:$L$2636,MATCH(B644+J644,$L$11:$L$2636,0)+12)-1</f>
        <v>45985</v>
      </c>
    </row>
    <row r="645" spans="2:17" ht="15" customHeight="1" x14ac:dyDescent="0.25">
      <c r="B645" s="97">
        <v>45969</v>
      </c>
      <c r="C645" s="98" t="str">
        <f t="shared" si="40"/>
        <v>Saturday</v>
      </c>
      <c r="D645" s="99" t="str">
        <f t="shared" si="41"/>
        <v>W</v>
      </c>
      <c r="E645" s="99" t="str">
        <f t="shared" si="41"/>
        <v>W</v>
      </c>
      <c r="F645" s="99" t="str">
        <f t="shared" si="41"/>
        <v>W</v>
      </c>
      <c r="G645" s="99" t="str">
        <f t="shared" si="41"/>
        <v>W</v>
      </c>
      <c r="H645" s="99" t="str">
        <f t="shared" si="42"/>
        <v>W</v>
      </c>
      <c r="I645" s="99">
        <f t="shared" si="43"/>
        <v>0</v>
      </c>
      <c r="J645" s="109">
        <f>IF(H645="B",0,MATCH("B",H646:$H$3985,0))</f>
        <v>2</v>
      </c>
      <c r="K645" s="84"/>
      <c r="L645" s="97">
        <v>46295</v>
      </c>
      <c r="M645" s="99" t="s">
        <v>69</v>
      </c>
      <c r="O645" s="97">
        <v>45969</v>
      </c>
      <c r="P645" s="97" cm="1">
        <f t="array" ref="P645">INDEX($L$11:$L$2636,MATCH(B645+J645,$L$11:$L$2636,0)+30)</f>
        <v>46014</v>
      </c>
      <c r="Q645" s="124" cm="1">
        <f t="array" ref="Q645">INDEX($L$11:$L$2636,MATCH(B645+J645,$L$11:$L$2636,0)+12)-1</f>
        <v>45986</v>
      </c>
    </row>
    <row r="646" spans="2:17" ht="15" customHeight="1" x14ac:dyDescent="0.25">
      <c r="B646" s="97">
        <v>45970</v>
      </c>
      <c r="C646" s="98" t="str">
        <f t="shared" si="40"/>
        <v>Sunday</v>
      </c>
      <c r="D646" s="99" t="str">
        <f t="shared" si="41"/>
        <v>W</v>
      </c>
      <c r="E646" s="99" t="str">
        <f t="shared" si="41"/>
        <v>W</v>
      </c>
      <c r="F646" s="99" t="s">
        <v>71</v>
      </c>
      <c r="G646" s="99" t="str">
        <f t="shared" si="41"/>
        <v>W</v>
      </c>
      <c r="H646" s="99" t="str">
        <f t="shared" si="42"/>
        <v>P</v>
      </c>
      <c r="I646" s="99">
        <f t="shared" si="43"/>
        <v>0</v>
      </c>
      <c r="J646" s="109">
        <f>IF(H646="B",0,MATCH("B",H647:$H$3985,0))</f>
        <v>1</v>
      </c>
      <c r="K646" s="84"/>
      <c r="L646" s="97">
        <v>46296</v>
      </c>
      <c r="M646" s="99" t="s">
        <v>69</v>
      </c>
      <c r="O646" s="97">
        <v>45970</v>
      </c>
      <c r="P646" s="97" cm="1">
        <f t="array" ref="P646">INDEX($L$11:$L$2636,MATCH(B646+J646,$L$11:$L$2636,0)+30)</f>
        <v>46014</v>
      </c>
      <c r="Q646" s="124" cm="1">
        <f t="array" ref="Q646">INDEX($L$11:$L$2636,MATCH(B646+J646,$L$11:$L$2636,0)+12)-1</f>
        <v>45986</v>
      </c>
    </row>
    <row r="647" spans="2:17" ht="15" customHeight="1" x14ac:dyDescent="0.25">
      <c r="B647" s="97">
        <v>45971</v>
      </c>
      <c r="C647" s="98" t="str">
        <f t="shared" si="40"/>
        <v>Monday</v>
      </c>
      <c r="D647" s="99" t="str">
        <f t="shared" si="41"/>
        <v>B</v>
      </c>
      <c r="E647" s="99" t="str">
        <f t="shared" si="41"/>
        <v>B</v>
      </c>
      <c r="F647" s="99" t="str">
        <f t="shared" si="41"/>
        <v>B</v>
      </c>
      <c r="G647" s="99" t="str">
        <f t="shared" si="41"/>
        <v>B</v>
      </c>
      <c r="H647" s="99" t="str">
        <f t="shared" si="42"/>
        <v>B</v>
      </c>
      <c r="I647" s="99">
        <f t="shared" si="43"/>
        <v>1</v>
      </c>
      <c r="J647" s="109">
        <f>IF(H647="B",0,MATCH("B",H648:$H$3985,0))</f>
        <v>0</v>
      </c>
      <c r="K647" s="84"/>
      <c r="L647" s="97">
        <v>46297</v>
      </c>
      <c r="M647" s="99" t="s">
        <v>69</v>
      </c>
      <c r="O647" s="97">
        <v>45971</v>
      </c>
      <c r="P647" s="97" cm="1">
        <f t="array" ref="P647">INDEX($L$11:$L$2636,MATCH(B647+J647,$L$11:$L$2636,0)+30)</f>
        <v>46014</v>
      </c>
      <c r="Q647" s="124" cm="1">
        <f t="array" ref="Q647">INDEX($L$11:$L$2636,MATCH(B647+J647,$L$11:$L$2636,0)+12)-1</f>
        <v>45986</v>
      </c>
    </row>
    <row r="648" spans="2:17" ht="15" customHeight="1" x14ac:dyDescent="0.25">
      <c r="B648" s="97">
        <v>45972</v>
      </c>
      <c r="C648" s="98" t="str">
        <f t="shared" si="40"/>
        <v>Tuesday</v>
      </c>
      <c r="D648" s="99" t="str">
        <f t="shared" si="41"/>
        <v>B</v>
      </c>
      <c r="E648" s="99" t="str">
        <f t="shared" si="41"/>
        <v>B</v>
      </c>
      <c r="F648" s="99" t="str">
        <f t="shared" si="41"/>
        <v>B</v>
      </c>
      <c r="G648" s="99" t="str">
        <f t="shared" si="41"/>
        <v>B</v>
      </c>
      <c r="H648" s="99" t="str">
        <f t="shared" si="42"/>
        <v>B</v>
      </c>
      <c r="I648" s="99">
        <f t="shared" si="43"/>
        <v>1</v>
      </c>
      <c r="J648" s="109">
        <f>IF(H648="B",0,MATCH("B",H649:$H$3985,0))</f>
        <v>0</v>
      </c>
      <c r="K648" s="84"/>
      <c r="L648" s="97">
        <v>46300</v>
      </c>
      <c r="M648" s="99" t="s">
        <v>69</v>
      </c>
      <c r="O648" s="97">
        <v>45972</v>
      </c>
      <c r="P648" s="97" cm="1">
        <f t="array" ref="P648">INDEX($L$11:$L$2636,MATCH(B648+J648,$L$11:$L$2636,0)+30)</f>
        <v>46015</v>
      </c>
      <c r="Q648" s="124" cm="1">
        <f t="array" ref="Q648">INDEX($L$11:$L$2636,MATCH(B648+J648,$L$11:$L$2636,0)+12)-1</f>
        <v>45987</v>
      </c>
    </row>
    <row r="649" spans="2:17" ht="15" customHeight="1" x14ac:dyDescent="0.25">
      <c r="B649" s="97">
        <v>45973</v>
      </c>
      <c r="C649" s="98" t="str">
        <f t="shared" si="40"/>
        <v>Wednesday</v>
      </c>
      <c r="D649" s="99" t="str">
        <f t="shared" si="41"/>
        <v>B</v>
      </c>
      <c r="E649" s="99" t="str">
        <f t="shared" si="41"/>
        <v>B</v>
      </c>
      <c r="F649" s="99" t="str">
        <f t="shared" si="41"/>
        <v>B</v>
      </c>
      <c r="G649" s="99" t="str">
        <f t="shared" si="41"/>
        <v>B</v>
      </c>
      <c r="H649" s="99" t="str">
        <f t="shared" si="42"/>
        <v>B</v>
      </c>
      <c r="I649" s="99">
        <f t="shared" si="43"/>
        <v>1</v>
      </c>
      <c r="J649" s="109">
        <f>IF(H649="B",0,MATCH("B",H650:$H$3985,0))</f>
        <v>0</v>
      </c>
      <c r="K649" s="84"/>
      <c r="L649" s="97">
        <v>46301</v>
      </c>
      <c r="M649" s="99" t="s">
        <v>69</v>
      </c>
      <c r="O649" s="97">
        <v>45973</v>
      </c>
      <c r="P649" s="97" cm="1">
        <f t="array" ref="P649">INDEX($L$11:$L$2636,MATCH(B649+J649,$L$11:$L$2636,0)+30)</f>
        <v>46020</v>
      </c>
      <c r="Q649" s="124" cm="1">
        <f t="array" ref="Q649">INDEX($L$11:$L$2636,MATCH(B649+J649,$L$11:$L$2636,0)+12)-1</f>
        <v>45988</v>
      </c>
    </row>
    <row r="650" spans="2:17" ht="15" customHeight="1" x14ac:dyDescent="0.25">
      <c r="B650" s="97">
        <v>45974</v>
      </c>
      <c r="C650" s="98" t="str">
        <f t="shared" si="40"/>
        <v>Thursday</v>
      </c>
      <c r="D650" s="99" t="str">
        <f t="shared" si="41"/>
        <v>B</v>
      </c>
      <c r="E650" s="99" t="str">
        <f t="shared" si="41"/>
        <v>B</v>
      </c>
      <c r="F650" s="99" t="str">
        <f t="shared" si="41"/>
        <v>B</v>
      </c>
      <c r="G650" s="99" t="str">
        <f t="shared" si="41"/>
        <v>B</v>
      </c>
      <c r="H650" s="99" t="str">
        <f t="shared" si="42"/>
        <v>B</v>
      </c>
      <c r="I650" s="99">
        <f t="shared" si="43"/>
        <v>1</v>
      </c>
      <c r="J650" s="109">
        <f>IF(H650="B",0,MATCH("B",H651:$H$3985,0))</f>
        <v>0</v>
      </c>
      <c r="K650" s="84"/>
      <c r="L650" s="97">
        <v>46302</v>
      </c>
      <c r="M650" s="99" t="s">
        <v>69</v>
      </c>
      <c r="O650" s="97">
        <v>45974</v>
      </c>
      <c r="P650" s="97" cm="1">
        <f t="array" ref="P650">INDEX($L$11:$L$2636,MATCH(B650+J650,$L$11:$L$2636,0)+30)</f>
        <v>46021</v>
      </c>
      <c r="Q650" s="124" cm="1">
        <f t="array" ref="Q650">INDEX($L$11:$L$2636,MATCH(B650+J650,$L$11:$L$2636,0)+12)-1</f>
        <v>45991</v>
      </c>
    </row>
    <row r="651" spans="2:17" ht="15" customHeight="1" x14ac:dyDescent="0.25">
      <c r="B651" s="97">
        <v>45975</v>
      </c>
      <c r="C651" s="98" t="str">
        <f t="shared" si="40"/>
        <v>Friday</v>
      </c>
      <c r="D651" s="99" t="str">
        <f t="shared" si="41"/>
        <v>B</v>
      </c>
      <c r="E651" s="99" t="str">
        <f t="shared" si="41"/>
        <v>B</v>
      </c>
      <c r="F651" s="99" t="str">
        <f t="shared" si="41"/>
        <v>B</v>
      </c>
      <c r="G651" s="99" t="str">
        <f t="shared" si="41"/>
        <v>B</v>
      </c>
      <c r="H651" s="99" t="str">
        <f t="shared" si="42"/>
        <v>B</v>
      </c>
      <c r="I651" s="99">
        <f t="shared" si="43"/>
        <v>1</v>
      </c>
      <c r="J651" s="109">
        <f>IF(H651="B",0,MATCH("B",H652:$H$3985,0))</f>
        <v>0</v>
      </c>
      <c r="K651" s="84"/>
      <c r="L651" s="97">
        <v>46303</v>
      </c>
      <c r="M651" s="99" t="s">
        <v>69</v>
      </c>
      <c r="O651" s="97">
        <v>45975</v>
      </c>
      <c r="P651" s="97" cm="1">
        <f t="array" ref="P651">INDEX($L$11:$L$2636,MATCH(B651+J651,$L$11:$L$2636,0)+30)</f>
        <v>46022</v>
      </c>
      <c r="Q651" s="124" cm="1">
        <f t="array" ref="Q651">INDEX($L$11:$L$2636,MATCH(B651+J651,$L$11:$L$2636,0)+12)-1</f>
        <v>45992</v>
      </c>
    </row>
    <row r="652" spans="2:17" ht="15" customHeight="1" x14ac:dyDescent="0.25">
      <c r="B652" s="97">
        <v>45976</v>
      </c>
      <c r="C652" s="98" t="str">
        <f t="shared" ref="C652:C715" si="44">TEXT(WEEKDAY(B652),"dddd")</f>
        <v>Saturday</v>
      </c>
      <c r="D652" s="99" t="str">
        <f t="shared" ref="D652:G715" si="45">IF(WEEKDAY($B652,2)&lt;6,"B","W")</f>
        <v>W</v>
      </c>
      <c r="E652" s="99" t="str">
        <f t="shared" si="45"/>
        <v>W</v>
      </c>
      <c r="F652" s="99" t="str">
        <f t="shared" si="45"/>
        <v>W</v>
      </c>
      <c r="G652" s="99" t="str">
        <f t="shared" si="45"/>
        <v>W</v>
      </c>
      <c r="H652" s="99" t="str">
        <f t="shared" ref="H652:H715" si="46">IF(OR(D652="P",E652="P",F652="P",G652="P"),"P",D652)</f>
        <v>W</v>
      </c>
      <c r="I652" s="99">
        <f t="shared" ref="I652:I715" si="47">IF(H652="B",1,0)</f>
        <v>0</v>
      </c>
      <c r="J652" s="109">
        <f>IF(H652="B",0,MATCH("B",H653:$H$3985,0))</f>
        <v>2</v>
      </c>
      <c r="K652" s="84"/>
      <c r="L652" s="97">
        <v>46304</v>
      </c>
      <c r="M652" s="99" t="s">
        <v>69</v>
      </c>
      <c r="O652" s="97">
        <v>45976</v>
      </c>
      <c r="P652" s="97" cm="1">
        <f t="array" ref="P652">INDEX($L$11:$L$2636,MATCH(B652+J652,$L$11:$L$2636,0)+30)</f>
        <v>46024</v>
      </c>
      <c r="Q652" s="124" cm="1">
        <f t="array" ref="Q652">INDEX($L$11:$L$2636,MATCH(B652+J652,$L$11:$L$2636,0)+12)-1</f>
        <v>45993</v>
      </c>
    </row>
    <row r="653" spans="2:17" ht="15" customHeight="1" x14ac:dyDescent="0.25">
      <c r="B653" s="97">
        <v>45977</v>
      </c>
      <c r="C653" s="98" t="str">
        <f t="shared" si="44"/>
        <v>Sunday</v>
      </c>
      <c r="D653" s="99" t="str">
        <f t="shared" si="45"/>
        <v>W</v>
      </c>
      <c r="E653" s="99" t="str">
        <f t="shared" si="45"/>
        <v>W</v>
      </c>
      <c r="F653" s="99" t="str">
        <f t="shared" si="45"/>
        <v>W</v>
      </c>
      <c r="G653" s="99" t="str">
        <f t="shared" si="45"/>
        <v>W</v>
      </c>
      <c r="H653" s="99" t="str">
        <f t="shared" si="46"/>
        <v>W</v>
      </c>
      <c r="I653" s="99">
        <f t="shared" si="47"/>
        <v>0</v>
      </c>
      <c r="J653" s="109">
        <f>IF(H653="B",0,MATCH("B",H654:$H$3985,0))</f>
        <v>1</v>
      </c>
      <c r="K653" s="84"/>
      <c r="L653" s="97">
        <v>46308</v>
      </c>
      <c r="M653" s="99" t="s">
        <v>69</v>
      </c>
      <c r="O653" s="97">
        <v>45977</v>
      </c>
      <c r="P653" s="97" cm="1">
        <f t="array" ref="P653">INDEX($L$11:$L$2636,MATCH(B653+J653,$L$11:$L$2636,0)+30)</f>
        <v>46024</v>
      </c>
      <c r="Q653" s="124" cm="1">
        <f t="array" ref="Q653">INDEX($L$11:$L$2636,MATCH(B653+J653,$L$11:$L$2636,0)+12)-1</f>
        <v>45993</v>
      </c>
    </row>
    <row r="654" spans="2:17" ht="15" customHeight="1" x14ac:dyDescent="0.25">
      <c r="B654" s="97">
        <v>45978</v>
      </c>
      <c r="C654" s="98" t="str">
        <f t="shared" si="44"/>
        <v>Monday</v>
      </c>
      <c r="D654" s="99" t="str">
        <f t="shared" si="45"/>
        <v>B</v>
      </c>
      <c r="E654" s="99" t="str">
        <f t="shared" si="45"/>
        <v>B</v>
      </c>
      <c r="F654" s="99" t="str">
        <f t="shared" si="45"/>
        <v>B</v>
      </c>
      <c r="G654" s="99" t="str">
        <f t="shared" si="45"/>
        <v>B</v>
      </c>
      <c r="H654" s="99" t="str">
        <f t="shared" si="46"/>
        <v>B</v>
      </c>
      <c r="I654" s="99">
        <f t="shared" si="47"/>
        <v>1</v>
      </c>
      <c r="J654" s="109">
        <f>IF(H654="B",0,MATCH("B",H655:$H$3985,0))</f>
        <v>0</v>
      </c>
      <c r="K654" s="84"/>
      <c r="L654" s="97">
        <v>46309</v>
      </c>
      <c r="M654" s="99" t="s">
        <v>69</v>
      </c>
      <c r="O654" s="97">
        <v>45978</v>
      </c>
      <c r="P654" s="97" cm="1">
        <f t="array" ref="P654">INDEX($L$11:$L$2636,MATCH(B654+J654,$L$11:$L$2636,0)+30)</f>
        <v>46024</v>
      </c>
      <c r="Q654" s="124" cm="1">
        <f t="array" ref="Q654">INDEX($L$11:$L$2636,MATCH(B654+J654,$L$11:$L$2636,0)+12)-1</f>
        <v>45993</v>
      </c>
    </row>
    <row r="655" spans="2:17" ht="15" customHeight="1" x14ac:dyDescent="0.25">
      <c r="B655" s="97">
        <v>45979</v>
      </c>
      <c r="C655" s="98" t="str">
        <f t="shared" si="44"/>
        <v>Tuesday</v>
      </c>
      <c r="D655" s="99" t="str">
        <f t="shared" si="45"/>
        <v>B</v>
      </c>
      <c r="E655" s="99" t="str">
        <f t="shared" si="45"/>
        <v>B</v>
      </c>
      <c r="F655" s="99" t="str">
        <f t="shared" si="45"/>
        <v>B</v>
      </c>
      <c r="G655" s="99" t="str">
        <f t="shared" si="45"/>
        <v>B</v>
      </c>
      <c r="H655" s="99" t="str">
        <f t="shared" si="46"/>
        <v>B</v>
      </c>
      <c r="I655" s="99">
        <f t="shared" si="47"/>
        <v>1</v>
      </c>
      <c r="J655" s="109">
        <f>IF(H655="B",0,MATCH("B",H656:$H$3985,0))</f>
        <v>0</v>
      </c>
      <c r="K655" s="84"/>
      <c r="L655" s="97">
        <v>46310</v>
      </c>
      <c r="M655" s="99" t="s">
        <v>69</v>
      </c>
      <c r="O655" s="97">
        <v>45979</v>
      </c>
      <c r="P655" s="97" cm="1">
        <f t="array" ref="P655">INDEX($L$11:$L$2636,MATCH(B655+J655,$L$11:$L$2636,0)+30)</f>
        <v>46027</v>
      </c>
      <c r="Q655" s="124" cm="1">
        <f t="array" ref="Q655">INDEX($L$11:$L$2636,MATCH(B655+J655,$L$11:$L$2636,0)+12)-1</f>
        <v>45994</v>
      </c>
    </row>
    <row r="656" spans="2:17" ht="15" customHeight="1" x14ac:dyDescent="0.25">
      <c r="B656" s="97">
        <v>45980</v>
      </c>
      <c r="C656" s="98" t="str">
        <f t="shared" si="44"/>
        <v>Wednesday</v>
      </c>
      <c r="D656" s="99" t="str">
        <f t="shared" si="45"/>
        <v>B</v>
      </c>
      <c r="E656" s="99" t="str">
        <f t="shared" si="45"/>
        <v>B</v>
      </c>
      <c r="F656" s="99" t="str">
        <f t="shared" si="45"/>
        <v>B</v>
      </c>
      <c r="G656" s="99" t="str">
        <f t="shared" si="45"/>
        <v>B</v>
      </c>
      <c r="H656" s="99" t="str">
        <f t="shared" si="46"/>
        <v>B</v>
      </c>
      <c r="I656" s="99">
        <f t="shared" si="47"/>
        <v>1</v>
      </c>
      <c r="J656" s="109">
        <f>IF(H656="B",0,MATCH("B",H657:$H$3985,0))</f>
        <v>0</v>
      </c>
      <c r="K656" s="84"/>
      <c r="L656" s="97">
        <v>46311</v>
      </c>
      <c r="M656" s="99" t="s">
        <v>69</v>
      </c>
      <c r="O656" s="97">
        <v>45980</v>
      </c>
      <c r="P656" s="97" cm="1">
        <f t="array" ref="P656">INDEX($L$11:$L$2636,MATCH(B656+J656,$L$11:$L$2636,0)+30)</f>
        <v>46029</v>
      </c>
      <c r="Q656" s="124" cm="1">
        <f t="array" ref="Q656">INDEX($L$11:$L$2636,MATCH(B656+J656,$L$11:$L$2636,0)+12)-1</f>
        <v>45995</v>
      </c>
    </row>
    <row r="657" spans="2:17" ht="15" customHeight="1" x14ac:dyDescent="0.25">
      <c r="B657" s="97">
        <v>45981</v>
      </c>
      <c r="C657" s="98" t="str">
        <f t="shared" si="44"/>
        <v>Thursday</v>
      </c>
      <c r="D657" s="99" t="str">
        <f t="shared" si="45"/>
        <v>B</v>
      </c>
      <c r="E657" s="99" t="str">
        <f t="shared" si="45"/>
        <v>B</v>
      </c>
      <c r="F657" s="99" t="str">
        <f t="shared" si="45"/>
        <v>B</v>
      </c>
      <c r="G657" s="99" t="str">
        <f t="shared" si="45"/>
        <v>B</v>
      </c>
      <c r="H657" s="99" t="str">
        <f t="shared" si="46"/>
        <v>B</v>
      </c>
      <c r="I657" s="99">
        <f t="shared" si="47"/>
        <v>1</v>
      </c>
      <c r="J657" s="109">
        <f>IF(H657="B",0,MATCH("B",H658:$H$3985,0))</f>
        <v>0</v>
      </c>
      <c r="K657" s="84"/>
      <c r="L657" s="97">
        <v>46314</v>
      </c>
      <c r="M657" s="99" t="s">
        <v>69</v>
      </c>
      <c r="O657" s="97">
        <v>45981</v>
      </c>
      <c r="P657" s="97" cm="1">
        <f t="array" ref="P657">INDEX($L$11:$L$2636,MATCH(B657+J657,$L$11:$L$2636,0)+30)</f>
        <v>46030</v>
      </c>
      <c r="Q657" s="124" cm="1">
        <f t="array" ref="Q657">INDEX($L$11:$L$2636,MATCH(B657+J657,$L$11:$L$2636,0)+12)-1</f>
        <v>45999</v>
      </c>
    </row>
    <row r="658" spans="2:17" ht="15" customHeight="1" x14ac:dyDescent="0.25">
      <c r="B658" s="97">
        <v>45982</v>
      </c>
      <c r="C658" s="98" t="str">
        <f t="shared" si="44"/>
        <v>Friday</v>
      </c>
      <c r="D658" s="99" t="str">
        <f t="shared" si="45"/>
        <v>B</v>
      </c>
      <c r="E658" s="99" t="str">
        <f t="shared" si="45"/>
        <v>B</v>
      </c>
      <c r="F658" s="99" t="str">
        <f t="shared" si="45"/>
        <v>B</v>
      </c>
      <c r="G658" s="99" t="str">
        <f t="shared" si="45"/>
        <v>B</v>
      </c>
      <c r="H658" s="99" t="str">
        <f t="shared" si="46"/>
        <v>B</v>
      </c>
      <c r="I658" s="99">
        <f t="shared" si="47"/>
        <v>1</v>
      </c>
      <c r="J658" s="109">
        <f>IF(H658="B",0,MATCH("B",H659:$H$3985,0))</f>
        <v>0</v>
      </c>
      <c r="K658" s="84"/>
      <c r="L658" s="97">
        <v>46315</v>
      </c>
      <c r="M658" s="99" t="s">
        <v>69</v>
      </c>
      <c r="O658" s="97">
        <v>45982</v>
      </c>
      <c r="P658" s="97" cm="1">
        <f t="array" ref="P658">INDEX($L$11:$L$2636,MATCH(B658+J658,$L$11:$L$2636,0)+30)</f>
        <v>46031</v>
      </c>
      <c r="Q658" s="124" cm="1">
        <f t="array" ref="Q658">INDEX($L$11:$L$2636,MATCH(B658+J658,$L$11:$L$2636,0)+12)-1</f>
        <v>46000</v>
      </c>
    </row>
    <row r="659" spans="2:17" ht="15" customHeight="1" x14ac:dyDescent="0.25">
      <c r="B659" s="97">
        <v>45983</v>
      </c>
      <c r="C659" s="98" t="str">
        <f t="shared" si="44"/>
        <v>Saturday</v>
      </c>
      <c r="D659" s="99" t="str">
        <f t="shared" si="45"/>
        <v>W</v>
      </c>
      <c r="E659" s="99" t="str">
        <f t="shared" si="45"/>
        <v>W</v>
      </c>
      <c r="F659" s="99" t="str">
        <f t="shared" si="45"/>
        <v>W</v>
      </c>
      <c r="G659" s="99" t="str">
        <f t="shared" si="45"/>
        <v>W</v>
      </c>
      <c r="H659" s="99" t="str">
        <f t="shared" si="46"/>
        <v>W</v>
      </c>
      <c r="I659" s="99">
        <f t="shared" si="47"/>
        <v>0</v>
      </c>
      <c r="J659" s="109">
        <f>IF(H659="B",0,MATCH("B",H660:$H$3985,0))</f>
        <v>2</v>
      </c>
      <c r="K659" s="84"/>
      <c r="L659" s="97">
        <v>46316</v>
      </c>
      <c r="M659" s="99" t="s">
        <v>69</v>
      </c>
      <c r="O659" s="97">
        <v>45983</v>
      </c>
      <c r="P659" s="97" cm="1">
        <f t="array" ref="P659">INDEX($L$11:$L$2636,MATCH(B659+J659,$L$11:$L$2636,0)+30)</f>
        <v>46034</v>
      </c>
      <c r="Q659" s="124" cm="1">
        <f t="array" ref="Q659">INDEX($L$11:$L$2636,MATCH(B659+J659,$L$11:$L$2636,0)+12)-1</f>
        <v>46001</v>
      </c>
    </row>
    <row r="660" spans="2:17" ht="15" customHeight="1" x14ac:dyDescent="0.25">
      <c r="B660" s="97">
        <v>45984</v>
      </c>
      <c r="C660" s="98" t="str">
        <f t="shared" si="44"/>
        <v>Sunday</v>
      </c>
      <c r="D660" s="99" t="str">
        <f t="shared" si="45"/>
        <v>W</v>
      </c>
      <c r="E660" s="99" t="str">
        <f t="shared" si="45"/>
        <v>W</v>
      </c>
      <c r="F660" s="99" t="str">
        <f t="shared" si="45"/>
        <v>W</v>
      </c>
      <c r="G660" s="99" t="str">
        <f t="shared" si="45"/>
        <v>W</v>
      </c>
      <c r="H660" s="99" t="str">
        <f t="shared" si="46"/>
        <v>W</v>
      </c>
      <c r="I660" s="99">
        <f t="shared" si="47"/>
        <v>0</v>
      </c>
      <c r="J660" s="109">
        <f>IF(H660="B",0,MATCH("B",H661:$H$3985,0))</f>
        <v>1</v>
      </c>
      <c r="K660" s="84"/>
      <c r="L660" s="97">
        <v>46317</v>
      </c>
      <c r="M660" s="99" t="s">
        <v>69</v>
      </c>
      <c r="O660" s="97">
        <v>45984</v>
      </c>
      <c r="P660" s="97" cm="1">
        <f t="array" ref="P660">INDEX($L$11:$L$2636,MATCH(B660+J660,$L$11:$L$2636,0)+30)</f>
        <v>46034</v>
      </c>
      <c r="Q660" s="124" cm="1">
        <f t="array" ref="Q660">INDEX($L$11:$L$2636,MATCH(B660+J660,$L$11:$L$2636,0)+12)-1</f>
        <v>46001</v>
      </c>
    </row>
    <row r="661" spans="2:17" ht="15" customHeight="1" x14ac:dyDescent="0.25">
      <c r="B661" s="97">
        <v>45985</v>
      </c>
      <c r="C661" s="98" t="str">
        <f t="shared" si="44"/>
        <v>Monday</v>
      </c>
      <c r="D661" s="99" t="str">
        <f t="shared" si="45"/>
        <v>B</v>
      </c>
      <c r="E661" s="99" t="str">
        <f t="shared" si="45"/>
        <v>B</v>
      </c>
      <c r="F661" s="99" t="str">
        <f t="shared" si="45"/>
        <v>B</v>
      </c>
      <c r="G661" s="99" t="str">
        <f t="shared" si="45"/>
        <v>B</v>
      </c>
      <c r="H661" s="99" t="str">
        <f t="shared" si="46"/>
        <v>B</v>
      </c>
      <c r="I661" s="99">
        <f t="shared" si="47"/>
        <v>1</v>
      </c>
      <c r="J661" s="109">
        <f>IF(H661="B",0,MATCH("B",H662:$H$3985,0))</f>
        <v>0</v>
      </c>
      <c r="K661" s="84"/>
      <c r="L661" s="97">
        <v>46318</v>
      </c>
      <c r="M661" s="99" t="s">
        <v>69</v>
      </c>
      <c r="O661" s="97">
        <v>45985</v>
      </c>
      <c r="P661" s="97" cm="1">
        <f t="array" ref="P661">INDEX($L$11:$L$2636,MATCH(B661+J661,$L$11:$L$2636,0)+30)</f>
        <v>46034</v>
      </c>
      <c r="Q661" s="124" cm="1">
        <f t="array" ref="Q661">INDEX($L$11:$L$2636,MATCH(B661+J661,$L$11:$L$2636,0)+12)-1</f>
        <v>46001</v>
      </c>
    </row>
    <row r="662" spans="2:17" ht="15" customHeight="1" x14ac:dyDescent="0.25">
      <c r="B662" s="97">
        <v>45986</v>
      </c>
      <c r="C662" s="98" t="str">
        <f t="shared" si="44"/>
        <v>Tuesday</v>
      </c>
      <c r="D662" s="99" t="str">
        <f t="shared" si="45"/>
        <v>B</v>
      </c>
      <c r="E662" s="99" t="str">
        <f t="shared" si="45"/>
        <v>B</v>
      </c>
      <c r="F662" s="99" t="str">
        <f t="shared" si="45"/>
        <v>B</v>
      </c>
      <c r="G662" s="99" t="str">
        <f t="shared" si="45"/>
        <v>B</v>
      </c>
      <c r="H662" s="99" t="str">
        <f t="shared" si="46"/>
        <v>B</v>
      </c>
      <c r="I662" s="99">
        <f t="shared" si="47"/>
        <v>1</v>
      </c>
      <c r="J662" s="109">
        <f>IF(H662="B",0,MATCH("B",H663:$H$3985,0))</f>
        <v>0</v>
      </c>
      <c r="K662" s="84"/>
      <c r="L662" s="97">
        <v>46321</v>
      </c>
      <c r="M662" s="99" t="s">
        <v>69</v>
      </c>
      <c r="O662" s="97">
        <v>45986</v>
      </c>
      <c r="P662" s="97" cm="1">
        <f t="array" ref="P662">INDEX($L$11:$L$2636,MATCH(B662+J662,$L$11:$L$2636,0)+30)</f>
        <v>46035</v>
      </c>
      <c r="Q662" s="124" cm="1">
        <f t="array" ref="Q662">INDEX($L$11:$L$2636,MATCH(B662+J662,$L$11:$L$2636,0)+12)-1</f>
        <v>46002</v>
      </c>
    </row>
    <row r="663" spans="2:17" ht="15" customHeight="1" x14ac:dyDescent="0.25">
      <c r="B663" s="97">
        <v>45987</v>
      </c>
      <c r="C663" s="98" t="str">
        <f t="shared" si="44"/>
        <v>Wednesday</v>
      </c>
      <c r="D663" s="99" t="str">
        <f t="shared" si="45"/>
        <v>B</v>
      </c>
      <c r="E663" s="99" t="str">
        <f t="shared" si="45"/>
        <v>B</v>
      </c>
      <c r="F663" s="99" t="str">
        <f t="shared" si="45"/>
        <v>B</v>
      </c>
      <c r="G663" s="99" t="str">
        <f t="shared" si="45"/>
        <v>B</v>
      </c>
      <c r="H663" s="99" t="str">
        <f t="shared" si="46"/>
        <v>B</v>
      </c>
      <c r="I663" s="99">
        <f t="shared" si="47"/>
        <v>1</v>
      </c>
      <c r="J663" s="109">
        <f>IF(H663="B",0,MATCH("B",H664:$H$3985,0))</f>
        <v>0</v>
      </c>
      <c r="K663" s="84"/>
      <c r="L663" s="97">
        <v>46322</v>
      </c>
      <c r="M663" s="99" t="s">
        <v>69</v>
      </c>
      <c r="O663" s="97">
        <v>45987</v>
      </c>
      <c r="P663" s="97" cm="1">
        <f t="array" ref="P663">INDEX($L$11:$L$2636,MATCH(B663+J663,$L$11:$L$2636,0)+30)</f>
        <v>46036</v>
      </c>
      <c r="Q663" s="124" cm="1">
        <f t="array" ref="Q663">INDEX($L$11:$L$2636,MATCH(B663+J663,$L$11:$L$2636,0)+12)-1</f>
        <v>46005</v>
      </c>
    </row>
    <row r="664" spans="2:17" ht="15" customHeight="1" x14ac:dyDescent="0.25">
      <c r="B664" s="97">
        <v>45988</v>
      </c>
      <c r="C664" s="98" t="str">
        <f t="shared" si="44"/>
        <v>Thursday</v>
      </c>
      <c r="D664" s="99" t="str">
        <f t="shared" si="45"/>
        <v>B</v>
      </c>
      <c r="E664" s="99" t="str">
        <f t="shared" si="45"/>
        <v>B</v>
      </c>
      <c r="F664" s="99" t="str">
        <f t="shared" si="45"/>
        <v>B</v>
      </c>
      <c r="G664" s="99" t="str">
        <f t="shared" si="45"/>
        <v>B</v>
      </c>
      <c r="H664" s="99" t="str">
        <f t="shared" si="46"/>
        <v>B</v>
      </c>
      <c r="I664" s="99">
        <f t="shared" si="47"/>
        <v>1</v>
      </c>
      <c r="J664" s="109">
        <f>IF(H664="B",0,MATCH("B",H665:$H$3985,0))</f>
        <v>0</v>
      </c>
      <c r="K664" s="84"/>
      <c r="L664" s="97">
        <v>46323</v>
      </c>
      <c r="M664" s="99" t="s">
        <v>69</v>
      </c>
      <c r="O664" s="97">
        <v>45988</v>
      </c>
      <c r="P664" s="97" cm="1">
        <f t="array" ref="P664">INDEX($L$11:$L$2636,MATCH(B664+J664,$L$11:$L$2636,0)+30)</f>
        <v>46037</v>
      </c>
      <c r="Q664" s="124" cm="1">
        <f t="array" ref="Q664">INDEX($L$11:$L$2636,MATCH(B664+J664,$L$11:$L$2636,0)+12)-1</f>
        <v>46006</v>
      </c>
    </row>
    <row r="665" spans="2:17" ht="15" customHeight="1" x14ac:dyDescent="0.25">
      <c r="B665" s="97">
        <v>45989</v>
      </c>
      <c r="C665" s="98" t="str">
        <f t="shared" si="44"/>
        <v>Friday</v>
      </c>
      <c r="D665" s="99" t="str">
        <f t="shared" si="45"/>
        <v>B</v>
      </c>
      <c r="E665" s="99" t="str">
        <f t="shared" si="45"/>
        <v>B</v>
      </c>
      <c r="F665" s="99" t="str">
        <f t="shared" si="45"/>
        <v>B</v>
      </c>
      <c r="G665" s="99" t="str">
        <f t="shared" si="45"/>
        <v>B</v>
      </c>
      <c r="H665" s="99" t="str">
        <f t="shared" si="46"/>
        <v>B</v>
      </c>
      <c r="I665" s="99">
        <f t="shared" si="47"/>
        <v>1</v>
      </c>
      <c r="J665" s="109">
        <f>IF(H665="B",0,MATCH("B",H666:$H$3985,0))</f>
        <v>0</v>
      </c>
      <c r="K665" s="84"/>
      <c r="L665" s="97">
        <v>46324</v>
      </c>
      <c r="M665" s="99" t="s">
        <v>69</v>
      </c>
      <c r="O665" s="97">
        <v>45989</v>
      </c>
      <c r="P665" s="97" cm="1">
        <f t="array" ref="P665">INDEX($L$11:$L$2636,MATCH(B665+J665,$L$11:$L$2636,0)+30)</f>
        <v>46038</v>
      </c>
      <c r="Q665" s="124" cm="1">
        <f t="array" ref="Q665">INDEX($L$11:$L$2636,MATCH(B665+J665,$L$11:$L$2636,0)+12)-1</f>
        <v>46007</v>
      </c>
    </row>
    <row r="666" spans="2:17" ht="15" customHeight="1" x14ac:dyDescent="0.25">
      <c r="B666" s="97">
        <v>45990</v>
      </c>
      <c r="C666" s="98" t="str">
        <f t="shared" si="44"/>
        <v>Saturday</v>
      </c>
      <c r="D666" s="99" t="str">
        <f t="shared" si="45"/>
        <v>W</v>
      </c>
      <c r="E666" s="99" t="str">
        <f t="shared" si="45"/>
        <v>W</v>
      </c>
      <c r="F666" s="99" t="str">
        <f t="shared" si="45"/>
        <v>W</v>
      </c>
      <c r="G666" s="99" t="str">
        <f t="shared" si="45"/>
        <v>W</v>
      </c>
      <c r="H666" s="99" t="str">
        <f t="shared" si="46"/>
        <v>W</v>
      </c>
      <c r="I666" s="99">
        <f t="shared" si="47"/>
        <v>0</v>
      </c>
      <c r="J666" s="109">
        <f>IF(H666="B",0,MATCH("B",H667:$H$3985,0))</f>
        <v>2</v>
      </c>
      <c r="K666" s="84"/>
      <c r="L666" s="97">
        <v>46325</v>
      </c>
      <c r="M666" s="99" t="s">
        <v>69</v>
      </c>
      <c r="O666" s="97">
        <v>45990</v>
      </c>
      <c r="P666" s="97" cm="1">
        <f t="array" ref="P666">INDEX($L$11:$L$2636,MATCH(B666+J666,$L$11:$L$2636,0)+30)</f>
        <v>46041</v>
      </c>
      <c r="Q666" s="124" cm="1">
        <f t="array" ref="Q666">INDEX($L$11:$L$2636,MATCH(B666+J666,$L$11:$L$2636,0)+12)-1</f>
        <v>46008</v>
      </c>
    </row>
    <row r="667" spans="2:17" ht="15" customHeight="1" x14ac:dyDescent="0.25">
      <c r="B667" s="97">
        <v>45991</v>
      </c>
      <c r="C667" s="98" t="str">
        <f t="shared" si="44"/>
        <v>Sunday</v>
      </c>
      <c r="D667" s="99" t="str">
        <f t="shared" si="45"/>
        <v>W</v>
      </c>
      <c r="E667" s="99" t="str">
        <f t="shared" si="45"/>
        <v>W</v>
      </c>
      <c r="F667" s="99" t="str">
        <f t="shared" si="45"/>
        <v>W</v>
      </c>
      <c r="G667" s="99" t="str">
        <f t="shared" si="45"/>
        <v>W</v>
      </c>
      <c r="H667" s="99" t="str">
        <f t="shared" si="46"/>
        <v>W</v>
      </c>
      <c r="I667" s="99">
        <f t="shared" si="47"/>
        <v>0</v>
      </c>
      <c r="J667" s="109">
        <f>IF(H667="B",0,MATCH("B",H668:$H$3985,0))</f>
        <v>1</v>
      </c>
      <c r="K667" s="84"/>
      <c r="L667" s="97">
        <v>46328</v>
      </c>
      <c r="M667" s="99" t="s">
        <v>69</v>
      </c>
      <c r="O667" s="97">
        <v>45991</v>
      </c>
      <c r="P667" s="97" cm="1">
        <f t="array" ref="P667">INDEX($L$11:$L$2636,MATCH(B667+J667,$L$11:$L$2636,0)+30)</f>
        <v>46041</v>
      </c>
      <c r="Q667" s="124" cm="1">
        <f t="array" ref="Q667">INDEX($L$11:$L$2636,MATCH(B667+J667,$L$11:$L$2636,0)+12)-1</f>
        <v>46008</v>
      </c>
    </row>
    <row r="668" spans="2:17" ht="15" customHeight="1" x14ac:dyDescent="0.25">
      <c r="B668" s="97">
        <v>45992</v>
      </c>
      <c r="C668" s="98" t="str">
        <f t="shared" si="44"/>
        <v>Monday</v>
      </c>
      <c r="D668" s="99" t="str">
        <f t="shared" si="45"/>
        <v>B</v>
      </c>
      <c r="E668" s="99" t="str">
        <f t="shared" si="45"/>
        <v>B</v>
      </c>
      <c r="F668" s="99" t="str">
        <f t="shared" si="45"/>
        <v>B</v>
      </c>
      <c r="G668" s="99" t="str">
        <f t="shared" si="45"/>
        <v>B</v>
      </c>
      <c r="H668" s="99" t="str">
        <f t="shared" si="46"/>
        <v>B</v>
      </c>
      <c r="I668" s="99">
        <f t="shared" si="47"/>
        <v>1</v>
      </c>
      <c r="J668" s="109">
        <f>IF(H668="B",0,MATCH("B",H669:$H$3985,0))</f>
        <v>0</v>
      </c>
      <c r="K668" s="84"/>
      <c r="L668" s="97">
        <v>46329</v>
      </c>
      <c r="M668" s="99" t="s">
        <v>69</v>
      </c>
      <c r="O668" s="97">
        <v>45992</v>
      </c>
      <c r="P668" s="97" cm="1">
        <f t="array" ref="P668">INDEX($L$11:$L$2636,MATCH(B668+J668,$L$11:$L$2636,0)+30)</f>
        <v>46041</v>
      </c>
      <c r="Q668" s="124" cm="1">
        <f t="array" ref="Q668">INDEX($L$11:$L$2636,MATCH(B668+J668,$L$11:$L$2636,0)+12)-1</f>
        <v>46008</v>
      </c>
    </row>
    <row r="669" spans="2:17" ht="15" customHeight="1" x14ac:dyDescent="0.25">
      <c r="B669" s="97">
        <v>45993</v>
      </c>
      <c r="C669" s="98" t="str">
        <f t="shared" si="44"/>
        <v>Tuesday</v>
      </c>
      <c r="D669" s="99" t="str">
        <f t="shared" si="45"/>
        <v>B</v>
      </c>
      <c r="E669" s="99" t="str">
        <f t="shared" si="45"/>
        <v>B</v>
      </c>
      <c r="F669" s="99" t="str">
        <f t="shared" si="45"/>
        <v>B</v>
      </c>
      <c r="G669" s="99" t="str">
        <f t="shared" si="45"/>
        <v>B</v>
      </c>
      <c r="H669" s="99" t="str">
        <f t="shared" si="46"/>
        <v>B</v>
      </c>
      <c r="I669" s="99">
        <f t="shared" si="47"/>
        <v>1</v>
      </c>
      <c r="J669" s="109">
        <f>IF(H669="B",0,MATCH("B",H670:$H$3985,0))</f>
        <v>0</v>
      </c>
      <c r="K669" s="84"/>
      <c r="L669" s="97">
        <v>46330</v>
      </c>
      <c r="M669" s="99" t="s">
        <v>69</v>
      </c>
      <c r="O669" s="97">
        <v>45993</v>
      </c>
      <c r="P669" s="97" cm="1">
        <f t="array" ref="P669">INDEX($L$11:$L$2636,MATCH(B669+J669,$L$11:$L$2636,0)+30)</f>
        <v>46042</v>
      </c>
      <c r="Q669" s="124" cm="1">
        <f t="array" ref="Q669">INDEX($L$11:$L$2636,MATCH(B669+J669,$L$11:$L$2636,0)+12)-1</f>
        <v>46009</v>
      </c>
    </row>
    <row r="670" spans="2:17" ht="15" customHeight="1" x14ac:dyDescent="0.25">
      <c r="B670" s="97">
        <v>45994</v>
      </c>
      <c r="C670" s="98" t="str">
        <f t="shared" si="44"/>
        <v>Wednesday</v>
      </c>
      <c r="D670" s="99" t="str">
        <f t="shared" si="45"/>
        <v>B</v>
      </c>
      <c r="E670" s="99" t="str">
        <f t="shared" si="45"/>
        <v>B</v>
      </c>
      <c r="F670" s="99" t="str">
        <f t="shared" si="45"/>
        <v>B</v>
      </c>
      <c r="G670" s="99" t="str">
        <f t="shared" si="45"/>
        <v>B</v>
      </c>
      <c r="H670" s="99" t="str">
        <f t="shared" si="46"/>
        <v>B</v>
      </c>
      <c r="I670" s="99">
        <f t="shared" si="47"/>
        <v>1</v>
      </c>
      <c r="J670" s="109">
        <f>IF(H670="B",0,MATCH("B",H671:$H$3985,0))</f>
        <v>0</v>
      </c>
      <c r="K670" s="84"/>
      <c r="L670" s="97">
        <v>46331</v>
      </c>
      <c r="M670" s="99" t="s">
        <v>69</v>
      </c>
      <c r="O670" s="97">
        <v>45994</v>
      </c>
      <c r="P670" s="97" cm="1">
        <f t="array" ref="P670">INDEX($L$11:$L$2636,MATCH(B670+J670,$L$11:$L$2636,0)+30)</f>
        <v>46043</v>
      </c>
      <c r="Q670" s="124" cm="1">
        <f t="array" ref="Q670">INDEX($L$11:$L$2636,MATCH(B670+J670,$L$11:$L$2636,0)+12)-1</f>
        <v>46012</v>
      </c>
    </row>
    <row r="671" spans="2:17" ht="15" customHeight="1" x14ac:dyDescent="0.25">
      <c r="B671" s="97">
        <v>45995</v>
      </c>
      <c r="C671" s="98" t="str">
        <f t="shared" si="44"/>
        <v>Thursday</v>
      </c>
      <c r="D671" s="99" t="str">
        <f t="shared" si="45"/>
        <v>B</v>
      </c>
      <c r="E671" s="99" t="str">
        <f t="shared" si="45"/>
        <v>B</v>
      </c>
      <c r="F671" s="99" t="str">
        <f t="shared" si="45"/>
        <v>B</v>
      </c>
      <c r="G671" s="99" t="str">
        <f t="shared" si="45"/>
        <v>B</v>
      </c>
      <c r="H671" s="99" t="str">
        <f t="shared" si="46"/>
        <v>B</v>
      </c>
      <c r="I671" s="99">
        <f t="shared" si="47"/>
        <v>1</v>
      </c>
      <c r="J671" s="109">
        <f>IF(H671="B",0,MATCH("B",H672:$H$3985,0))</f>
        <v>0</v>
      </c>
      <c r="K671" s="84"/>
      <c r="L671" s="97">
        <v>46332</v>
      </c>
      <c r="M671" s="99" t="s">
        <v>69</v>
      </c>
      <c r="O671" s="97">
        <v>45995</v>
      </c>
      <c r="P671" s="97" cm="1">
        <f t="array" ref="P671">INDEX($L$11:$L$2636,MATCH(B671+J671,$L$11:$L$2636,0)+30)</f>
        <v>46044</v>
      </c>
      <c r="Q671" s="124" cm="1">
        <f t="array" ref="Q671">INDEX($L$11:$L$2636,MATCH(B671+J671,$L$11:$L$2636,0)+12)-1</f>
        <v>46013</v>
      </c>
    </row>
    <row r="672" spans="2:17" ht="15" customHeight="1" x14ac:dyDescent="0.25">
      <c r="B672" s="97">
        <v>45996</v>
      </c>
      <c r="C672" s="98" t="str">
        <f t="shared" si="44"/>
        <v>Friday</v>
      </c>
      <c r="D672" s="99" t="str">
        <f t="shared" si="45"/>
        <v>B</v>
      </c>
      <c r="E672" s="99" t="str">
        <f t="shared" si="45"/>
        <v>B</v>
      </c>
      <c r="F672" s="99" t="str">
        <f t="shared" si="45"/>
        <v>B</v>
      </c>
      <c r="G672" s="99" t="str">
        <f t="shared" si="45"/>
        <v>B</v>
      </c>
      <c r="H672" s="99" t="str">
        <f t="shared" si="46"/>
        <v>B</v>
      </c>
      <c r="I672" s="99">
        <f t="shared" si="47"/>
        <v>1</v>
      </c>
      <c r="J672" s="109">
        <f>IF(H672="B",0,MATCH("B",H673:$H$3985,0))</f>
        <v>0</v>
      </c>
      <c r="K672" s="84"/>
      <c r="L672" s="97">
        <v>46336</v>
      </c>
      <c r="M672" s="99" t="s">
        <v>69</v>
      </c>
      <c r="O672" s="97">
        <v>45996</v>
      </c>
      <c r="P672" s="97" cm="1">
        <f t="array" ref="P672">INDEX($L$11:$L$2636,MATCH(B672+J672,$L$11:$L$2636,0)+30)</f>
        <v>46045</v>
      </c>
      <c r="Q672" s="124" cm="1">
        <f t="array" ref="Q672">INDEX($L$11:$L$2636,MATCH(B672+J672,$L$11:$L$2636,0)+12)-1</f>
        <v>46014</v>
      </c>
    </row>
    <row r="673" spans="2:17" ht="15" customHeight="1" x14ac:dyDescent="0.25">
      <c r="B673" s="97">
        <v>45997</v>
      </c>
      <c r="C673" s="98" t="str">
        <f t="shared" si="44"/>
        <v>Saturday</v>
      </c>
      <c r="D673" s="99" t="str">
        <f t="shared" si="45"/>
        <v>W</v>
      </c>
      <c r="E673" s="99" t="s">
        <v>71</v>
      </c>
      <c r="F673" s="99" t="s">
        <v>71</v>
      </c>
      <c r="G673" s="99" t="str">
        <f t="shared" si="45"/>
        <v>W</v>
      </c>
      <c r="H673" s="99" t="str">
        <f t="shared" si="46"/>
        <v>P</v>
      </c>
      <c r="I673" s="99">
        <f t="shared" si="47"/>
        <v>0</v>
      </c>
      <c r="J673" s="109">
        <f>IF(H673="B",0,MATCH("B",H674:$H$3985,0))</f>
        <v>3</v>
      </c>
      <c r="K673" s="84"/>
      <c r="L673" s="97">
        <v>46337</v>
      </c>
      <c r="M673" s="99" t="s">
        <v>69</v>
      </c>
      <c r="O673" s="97">
        <v>45997</v>
      </c>
      <c r="P673" s="97" cm="1">
        <f t="array" ref="P673">INDEX($L$11:$L$2636,MATCH(B673+J673,$L$11:$L$2636,0)+30)</f>
        <v>46048</v>
      </c>
      <c r="Q673" s="124" cm="1">
        <f t="array" ref="Q673">INDEX($L$11:$L$2636,MATCH(B673+J673,$L$11:$L$2636,0)+12)-1</f>
        <v>46019</v>
      </c>
    </row>
    <row r="674" spans="2:17" ht="15" customHeight="1" x14ac:dyDescent="0.25">
      <c r="B674" s="97">
        <v>45998</v>
      </c>
      <c r="C674" s="98" t="str">
        <f t="shared" si="44"/>
        <v>Sunday</v>
      </c>
      <c r="D674" s="99" t="str">
        <f t="shared" si="45"/>
        <v>W</v>
      </c>
      <c r="E674" s="99" t="str">
        <f t="shared" si="45"/>
        <v>W</v>
      </c>
      <c r="F674" s="99" t="str">
        <f t="shared" si="45"/>
        <v>W</v>
      </c>
      <c r="G674" s="99" t="str">
        <f t="shared" si="45"/>
        <v>W</v>
      </c>
      <c r="H674" s="99" t="str">
        <f t="shared" si="46"/>
        <v>W</v>
      </c>
      <c r="I674" s="99">
        <f t="shared" si="47"/>
        <v>0</v>
      </c>
      <c r="J674" s="109">
        <f>IF(H674="B",0,MATCH("B",H675:$H$3985,0))</f>
        <v>2</v>
      </c>
      <c r="K674" s="84"/>
      <c r="L674" s="97">
        <v>46338</v>
      </c>
      <c r="M674" s="99" t="s">
        <v>69</v>
      </c>
      <c r="O674" s="97">
        <v>45998</v>
      </c>
      <c r="P674" s="97" cm="1">
        <f t="array" ref="P674">INDEX($L$11:$L$2636,MATCH(B674+J674,$L$11:$L$2636,0)+30)</f>
        <v>46048</v>
      </c>
      <c r="Q674" s="124" cm="1">
        <f t="array" ref="Q674">INDEX($L$11:$L$2636,MATCH(B674+J674,$L$11:$L$2636,0)+12)-1</f>
        <v>46019</v>
      </c>
    </row>
    <row r="675" spans="2:17" ht="15" customHeight="1" x14ac:dyDescent="0.25">
      <c r="B675" s="97">
        <v>45999</v>
      </c>
      <c r="C675" s="98" t="str">
        <f t="shared" si="44"/>
        <v>Monday</v>
      </c>
      <c r="D675" s="99" t="str">
        <f t="shared" si="45"/>
        <v>B</v>
      </c>
      <c r="E675" s="99" t="s">
        <v>71</v>
      </c>
      <c r="F675" s="99" t="s">
        <v>71</v>
      </c>
      <c r="G675" s="99" t="str">
        <f t="shared" si="45"/>
        <v>B</v>
      </c>
      <c r="H675" s="99" t="str">
        <f t="shared" si="46"/>
        <v>P</v>
      </c>
      <c r="I675" s="99">
        <f t="shared" si="47"/>
        <v>0</v>
      </c>
      <c r="J675" s="109">
        <f>IF(H675="B",0,MATCH("B",H676:$H$3985,0))</f>
        <v>1</v>
      </c>
      <c r="K675" s="84"/>
      <c r="L675" s="97">
        <v>46339</v>
      </c>
      <c r="M675" s="99" t="s">
        <v>69</v>
      </c>
      <c r="O675" s="97">
        <v>45999</v>
      </c>
      <c r="P675" s="97" cm="1">
        <f t="array" ref="P675">INDEX($L$11:$L$2636,MATCH(B675+J675,$L$11:$L$2636,0)+30)</f>
        <v>46048</v>
      </c>
      <c r="Q675" s="124" cm="1">
        <f t="array" ref="Q675">INDEX($L$11:$L$2636,MATCH(B675+J675,$L$11:$L$2636,0)+12)-1</f>
        <v>46019</v>
      </c>
    </row>
    <row r="676" spans="2:17" ht="15" customHeight="1" x14ac:dyDescent="0.25">
      <c r="B676" s="97">
        <v>46000</v>
      </c>
      <c r="C676" s="98" t="str">
        <f t="shared" si="44"/>
        <v>Tuesday</v>
      </c>
      <c r="D676" s="99" t="str">
        <f t="shared" si="45"/>
        <v>B</v>
      </c>
      <c r="E676" s="99" t="str">
        <f t="shared" si="45"/>
        <v>B</v>
      </c>
      <c r="F676" s="99" t="str">
        <f t="shared" si="45"/>
        <v>B</v>
      </c>
      <c r="G676" s="99" t="str">
        <f t="shared" si="45"/>
        <v>B</v>
      </c>
      <c r="H676" s="99" t="str">
        <f t="shared" si="46"/>
        <v>B</v>
      </c>
      <c r="I676" s="99">
        <f t="shared" si="47"/>
        <v>1</v>
      </c>
      <c r="J676" s="109">
        <f>IF(H676="B",0,MATCH("B",H677:$H$3985,0))</f>
        <v>0</v>
      </c>
      <c r="K676" s="84"/>
      <c r="L676" s="97">
        <v>46342</v>
      </c>
      <c r="M676" s="99" t="s">
        <v>69</v>
      </c>
      <c r="O676" s="97">
        <v>46000</v>
      </c>
      <c r="P676" s="97" cm="1">
        <f t="array" ref="P676">INDEX($L$11:$L$2636,MATCH(B676+J676,$L$11:$L$2636,0)+30)</f>
        <v>46048</v>
      </c>
      <c r="Q676" s="124" cm="1">
        <f t="array" ref="Q676">INDEX($L$11:$L$2636,MATCH(B676+J676,$L$11:$L$2636,0)+12)-1</f>
        <v>46019</v>
      </c>
    </row>
    <row r="677" spans="2:17" ht="15" customHeight="1" x14ac:dyDescent="0.25">
      <c r="B677" s="97">
        <v>46001</v>
      </c>
      <c r="C677" s="98" t="str">
        <f t="shared" si="44"/>
        <v>Wednesday</v>
      </c>
      <c r="D677" s="99" t="str">
        <f t="shared" si="45"/>
        <v>B</v>
      </c>
      <c r="E677" s="99" t="str">
        <f t="shared" si="45"/>
        <v>B</v>
      </c>
      <c r="F677" s="99" t="str">
        <f t="shared" si="45"/>
        <v>B</v>
      </c>
      <c r="G677" s="99" t="str">
        <f t="shared" si="45"/>
        <v>B</v>
      </c>
      <c r="H677" s="99" t="str">
        <f t="shared" si="46"/>
        <v>B</v>
      </c>
      <c r="I677" s="99">
        <f t="shared" si="47"/>
        <v>1</v>
      </c>
      <c r="J677" s="109">
        <f>IF(H677="B",0,MATCH("B",H678:$H$3985,0))</f>
        <v>0</v>
      </c>
      <c r="K677" s="84"/>
      <c r="L677" s="97">
        <v>46343</v>
      </c>
      <c r="M677" s="99" t="s">
        <v>69</v>
      </c>
      <c r="O677" s="97">
        <v>46001</v>
      </c>
      <c r="P677" s="97" cm="1">
        <f t="array" ref="P677">INDEX($L$11:$L$2636,MATCH(B677+J677,$L$11:$L$2636,0)+30)</f>
        <v>46049</v>
      </c>
      <c r="Q677" s="124" cm="1">
        <f t="array" ref="Q677">INDEX($L$11:$L$2636,MATCH(B677+J677,$L$11:$L$2636,0)+12)-1</f>
        <v>46020</v>
      </c>
    </row>
    <row r="678" spans="2:17" ht="15" customHeight="1" x14ac:dyDescent="0.25">
      <c r="B678" s="97">
        <v>46002</v>
      </c>
      <c r="C678" s="98" t="str">
        <f t="shared" si="44"/>
        <v>Thursday</v>
      </c>
      <c r="D678" s="99" t="str">
        <f t="shared" si="45"/>
        <v>B</v>
      </c>
      <c r="E678" s="99" t="str">
        <f t="shared" si="45"/>
        <v>B</v>
      </c>
      <c r="F678" s="99" t="str">
        <f t="shared" si="45"/>
        <v>B</v>
      </c>
      <c r="G678" s="99" t="str">
        <f t="shared" si="45"/>
        <v>B</v>
      </c>
      <c r="H678" s="99" t="str">
        <f t="shared" si="46"/>
        <v>B</v>
      </c>
      <c r="I678" s="99">
        <f t="shared" si="47"/>
        <v>1</v>
      </c>
      <c r="J678" s="109">
        <f>IF(H678="B",0,MATCH("B",H679:$H$3985,0))</f>
        <v>0</v>
      </c>
      <c r="K678" s="84"/>
      <c r="L678" s="97">
        <v>46344</v>
      </c>
      <c r="M678" s="99" t="s">
        <v>69</v>
      </c>
      <c r="O678" s="97">
        <v>46002</v>
      </c>
      <c r="P678" s="97" cm="1">
        <f t="array" ref="P678">INDEX($L$11:$L$2636,MATCH(B678+J678,$L$11:$L$2636,0)+30)</f>
        <v>46050</v>
      </c>
      <c r="Q678" s="124" cm="1">
        <f t="array" ref="Q678">INDEX($L$11:$L$2636,MATCH(B678+J678,$L$11:$L$2636,0)+12)-1</f>
        <v>46021</v>
      </c>
    </row>
    <row r="679" spans="2:17" ht="15" customHeight="1" x14ac:dyDescent="0.25">
      <c r="B679" s="97">
        <v>46003</v>
      </c>
      <c r="C679" s="98" t="str">
        <f t="shared" si="44"/>
        <v>Friday</v>
      </c>
      <c r="D679" s="99" t="str">
        <f t="shared" si="45"/>
        <v>B</v>
      </c>
      <c r="E679" s="99" t="str">
        <f t="shared" si="45"/>
        <v>B</v>
      </c>
      <c r="F679" s="99" t="str">
        <f t="shared" si="45"/>
        <v>B</v>
      </c>
      <c r="G679" s="99" t="str">
        <f t="shared" si="45"/>
        <v>B</v>
      </c>
      <c r="H679" s="99" t="str">
        <f t="shared" si="46"/>
        <v>B</v>
      </c>
      <c r="I679" s="99">
        <f t="shared" si="47"/>
        <v>1</v>
      </c>
      <c r="J679" s="109">
        <f>IF(H679="B",0,MATCH("B",H680:$H$3985,0))</f>
        <v>0</v>
      </c>
      <c r="K679" s="84"/>
      <c r="L679" s="97">
        <v>46345</v>
      </c>
      <c r="M679" s="99" t="s">
        <v>69</v>
      </c>
      <c r="O679" s="97">
        <v>46003</v>
      </c>
      <c r="P679" s="97" cm="1">
        <f t="array" ref="P679">INDEX($L$11:$L$2636,MATCH(B679+J679,$L$11:$L$2636,0)+30)</f>
        <v>46051</v>
      </c>
      <c r="Q679" s="124" cm="1">
        <f t="array" ref="Q679">INDEX($L$11:$L$2636,MATCH(B679+J679,$L$11:$L$2636,0)+12)-1</f>
        <v>46023</v>
      </c>
    </row>
    <row r="680" spans="2:17" ht="15" customHeight="1" x14ac:dyDescent="0.25">
      <c r="B680" s="97">
        <v>46004</v>
      </c>
      <c r="C680" s="98" t="str">
        <f t="shared" si="44"/>
        <v>Saturday</v>
      </c>
      <c r="D680" s="99" t="str">
        <f t="shared" si="45"/>
        <v>W</v>
      </c>
      <c r="E680" s="99" t="str">
        <f t="shared" si="45"/>
        <v>W</v>
      </c>
      <c r="F680" s="99" t="str">
        <f t="shared" si="45"/>
        <v>W</v>
      </c>
      <c r="G680" s="99" t="str">
        <f t="shared" si="45"/>
        <v>W</v>
      </c>
      <c r="H680" s="99" t="str">
        <f t="shared" si="46"/>
        <v>W</v>
      </c>
      <c r="I680" s="99">
        <f t="shared" si="47"/>
        <v>0</v>
      </c>
      <c r="J680" s="109">
        <f>IF(H680="B",0,MATCH("B",H681:$H$3985,0))</f>
        <v>2</v>
      </c>
      <c r="K680" s="84"/>
      <c r="L680" s="97">
        <v>46346</v>
      </c>
      <c r="M680" s="99" t="s">
        <v>69</v>
      </c>
      <c r="O680" s="97">
        <v>46004</v>
      </c>
      <c r="P680" s="97" cm="1">
        <f t="array" ref="P680">INDEX($L$11:$L$2636,MATCH(B680+J680,$L$11:$L$2636,0)+30)</f>
        <v>46052</v>
      </c>
      <c r="Q680" s="124" cm="1">
        <f t="array" ref="Q680">INDEX($L$11:$L$2636,MATCH(B680+J680,$L$11:$L$2636,0)+12)-1</f>
        <v>46026</v>
      </c>
    </row>
    <row r="681" spans="2:17" ht="15" customHeight="1" x14ac:dyDescent="0.25">
      <c r="B681" s="97">
        <v>46005</v>
      </c>
      <c r="C681" s="98" t="str">
        <f t="shared" si="44"/>
        <v>Sunday</v>
      </c>
      <c r="D681" s="99" t="str">
        <f t="shared" si="45"/>
        <v>W</v>
      </c>
      <c r="E681" s="99" t="str">
        <f t="shared" si="45"/>
        <v>W</v>
      </c>
      <c r="F681" s="99" t="str">
        <f t="shared" si="45"/>
        <v>W</v>
      </c>
      <c r="G681" s="99" t="str">
        <f t="shared" si="45"/>
        <v>W</v>
      </c>
      <c r="H681" s="99" t="str">
        <f t="shared" si="46"/>
        <v>W</v>
      </c>
      <c r="I681" s="99">
        <f t="shared" si="47"/>
        <v>0</v>
      </c>
      <c r="J681" s="109">
        <f>IF(H681="B",0,MATCH("B",H682:$H$3985,0))</f>
        <v>1</v>
      </c>
      <c r="K681" s="84"/>
      <c r="L681" s="97">
        <v>46349</v>
      </c>
      <c r="M681" s="99" t="s">
        <v>69</v>
      </c>
      <c r="O681" s="97">
        <v>46005</v>
      </c>
      <c r="P681" s="97" cm="1">
        <f t="array" ref="P681">INDEX($L$11:$L$2636,MATCH(B681+J681,$L$11:$L$2636,0)+30)</f>
        <v>46052</v>
      </c>
      <c r="Q681" s="124" cm="1">
        <f t="array" ref="Q681">INDEX($L$11:$L$2636,MATCH(B681+J681,$L$11:$L$2636,0)+12)-1</f>
        <v>46026</v>
      </c>
    </row>
    <row r="682" spans="2:17" ht="15" customHeight="1" x14ac:dyDescent="0.25">
      <c r="B682" s="97">
        <v>46006</v>
      </c>
      <c r="C682" s="98" t="str">
        <f t="shared" si="44"/>
        <v>Monday</v>
      </c>
      <c r="D682" s="99" t="str">
        <f t="shared" si="45"/>
        <v>B</v>
      </c>
      <c r="E682" s="99" t="str">
        <f t="shared" si="45"/>
        <v>B</v>
      </c>
      <c r="F682" s="99" t="str">
        <f t="shared" si="45"/>
        <v>B</v>
      </c>
      <c r="G682" s="99" t="str">
        <f t="shared" si="45"/>
        <v>B</v>
      </c>
      <c r="H682" s="99" t="str">
        <f t="shared" si="46"/>
        <v>B</v>
      </c>
      <c r="I682" s="99">
        <f t="shared" si="47"/>
        <v>1</v>
      </c>
      <c r="J682" s="109">
        <f>IF(H682="B",0,MATCH("B",H683:$H$3985,0))</f>
        <v>0</v>
      </c>
      <c r="K682" s="84"/>
      <c r="L682" s="97">
        <v>46350</v>
      </c>
      <c r="M682" s="99" t="s">
        <v>69</v>
      </c>
      <c r="O682" s="97">
        <v>46006</v>
      </c>
      <c r="P682" s="97" cm="1">
        <f t="array" ref="P682">INDEX($L$11:$L$2636,MATCH(B682+J682,$L$11:$L$2636,0)+30)</f>
        <v>46052</v>
      </c>
      <c r="Q682" s="124" cm="1">
        <f t="array" ref="Q682">INDEX($L$11:$L$2636,MATCH(B682+J682,$L$11:$L$2636,0)+12)-1</f>
        <v>46026</v>
      </c>
    </row>
    <row r="683" spans="2:17" ht="15" customHeight="1" x14ac:dyDescent="0.25">
      <c r="B683" s="97">
        <v>46007</v>
      </c>
      <c r="C683" s="98" t="str">
        <f t="shared" si="44"/>
        <v>Tuesday</v>
      </c>
      <c r="D683" s="99" t="str">
        <f t="shared" si="45"/>
        <v>B</v>
      </c>
      <c r="E683" s="99" t="str">
        <f t="shared" si="45"/>
        <v>B</v>
      </c>
      <c r="F683" s="99" t="str">
        <f t="shared" si="45"/>
        <v>B</v>
      </c>
      <c r="G683" s="99" t="str">
        <f t="shared" si="45"/>
        <v>B</v>
      </c>
      <c r="H683" s="99" t="str">
        <f t="shared" si="46"/>
        <v>B</v>
      </c>
      <c r="I683" s="99">
        <f t="shared" si="47"/>
        <v>1</v>
      </c>
      <c r="J683" s="109">
        <f>IF(H683="B",0,MATCH("B",H684:$H$3985,0))</f>
        <v>0</v>
      </c>
      <c r="K683" s="84"/>
      <c r="L683" s="97">
        <v>46351</v>
      </c>
      <c r="M683" s="99" t="s">
        <v>69</v>
      </c>
      <c r="O683" s="97">
        <v>46007</v>
      </c>
      <c r="P683" s="97" cm="1">
        <f t="array" ref="P683">INDEX($L$11:$L$2636,MATCH(B683+J683,$L$11:$L$2636,0)+30)</f>
        <v>46055</v>
      </c>
      <c r="Q683" s="124" cm="1">
        <f t="array" ref="Q683">INDEX($L$11:$L$2636,MATCH(B683+J683,$L$11:$L$2636,0)+12)-1</f>
        <v>46028</v>
      </c>
    </row>
    <row r="684" spans="2:17" ht="15" customHeight="1" x14ac:dyDescent="0.25">
      <c r="B684" s="97">
        <v>46008</v>
      </c>
      <c r="C684" s="98" t="str">
        <f t="shared" si="44"/>
        <v>Wednesday</v>
      </c>
      <c r="D684" s="99" t="str">
        <f t="shared" si="45"/>
        <v>B</v>
      </c>
      <c r="E684" s="99" t="str">
        <f t="shared" si="45"/>
        <v>B</v>
      </c>
      <c r="F684" s="99" t="str">
        <f t="shared" si="45"/>
        <v>B</v>
      </c>
      <c r="G684" s="99" t="str">
        <f t="shared" si="45"/>
        <v>B</v>
      </c>
      <c r="H684" s="99" t="str">
        <f t="shared" si="46"/>
        <v>B</v>
      </c>
      <c r="I684" s="99">
        <f t="shared" si="47"/>
        <v>1</v>
      </c>
      <c r="J684" s="109">
        <f>IF(H684="B",0,MATCH("B",H685:$H$3985,0))</f>
        <v>0</v>
      </c>
      <c r="K684" s="84"/>
      <c r="L684" s="97">
        <v>46352</v>
      </c>
      <c r="M684" s="99" t="s">
        <v>69</v>
      </c>
      <c r="O684" s="97">
        <v>46008</v>
      </c>
      <c r="P684" s="97" cm="1">
        <f t="array" ref="P684">INDEX($L$11:$L$2636,MATCH(B684+J684,$L$11:$L$2636,0)+30)</f>
        <v>46056</v>
      </c>
      <c r="Q684" s="124" cm="1">
        <f t="array" ref="Q684">INDEX($L$11:$L$2636,MATCH(B684+J684,$L$11:$L$2636,0)+12)-1</f>
        <v>46029</v>
      </c>
    </row>
    <row r="685" spans="2:17" ht="15" customHeight="1" x14ac:dyDescent="0.25">
      <c r="B685" s="97">
        <v>46009</v>
      </c>
      <c r="C685" s="98" t="str">
        <f t="shared" si="44"/>
        <v>Thursday</v>
      </c>
      <c r="D685" s="99" t="str">
        <f t="shared" si="45"/>
        <v>B</v>
      </c>
      <c r="E685" s="99" t="str">
        <f t="shared" si="45"/>
        <v>B</v>
      </c>
      <c r="F685" s="99" t="str">
        <f t="shared" si="45"/>
        <v>B</v>
      </c>
      <c r="G685" s="99" t="str">
        <f t="shared" si="45"/>
        <v>B</v>
      </c>
      <c r="H685" s="99" t="str">
        <f t="shared" si="46"/>
        <v>B</v>
      </c>
      <c r="I685" s="99">
        <f t="shared" si="47"/>
        <v>1</v>
      </c>
      <c r="J685" s="109">
        <f>IF(H685="B",0,MATCH("B",H686:$H$3985,0))</f>
        <v>0</v>
      </c>
      <c r="K685" s="84"/>
      <c r="L685" s="97">
        <v>46353</v>
      </c>
      <c r="M685" s="99" t="s">
        <v>69</v>
      </c>
      <c r="O685" s="97">
        <v>46009</v>
      </c>
      <c r="P685" s="97" cm="1">
        <f t="array" ref="P685">INDEX($L$11:$L$2636,MATCH(B685+J685,$L$11:$L$2636,0)+30)</f>
        <v>46057</v>
      </c>
      <c r="Q685" s="124" cm="1">
        <f t="array" ref="Q685">INDEX($L$11:$L$2636,MATCH(B685+J685,$L$11:$L$2636,0)+12)-1</f>
        <v>46030</v>
      </c>
    </row>
    <row r="686" spans="2:17" ht="15" customHeight="1" x14ac:dyDescent="0.25">
      <c r="B686" s="97">
        <v>46010</v>
      </c>
      <c r="C686" s="98" t="str">
        <f t="shared" si="44"/>
        <v>Friday</v>
      </c>
      <c r="D686" s="99" t="str">
        <f t="shared" si="45"/>
        <v>B</v>
      </c>
      <c r="E686" s="99" t="str">
        <f t="shared" si="45"/>
        <v>B</v>
      </c>
      <c r="F686" s="99" t="str">
        <f t="shared" si="45"/>
        <v>B</v>
      </c>
      <c r="G686" s="99" t="str">
        <f t="shared" si="45"/>
        <v>B</v>
      </c>
      <c r="H686" s="99" t="str">
        <f t="shared" si="46"/>
        <v>B</v>
      </c>
      <c r="I686" s="99">
        <f t="shared" si="47"/>
        <v>1</v>
      </c>
      <c r="J686" s="109">
        <f>IF(H686="B",0,MATCH("B",H687:$H$3985,0))</f>
        <v>0</v>
      </c>
      <c r="K686" s="84"/>
      <c r="L686" s="97">
        <v>46356</v>
      </c>
      <c r="M686" s="99" t="s">
        <v>69</v>
      </c>
      <c r="O686" s="97">
        <v>46010</v>
      </c>
      <c r="P686" s="97" cm="1">
        <f t="array" ref="P686">INDEX($L$11:$L$2636,MATCH(B686+J686,$L$11:$L$2636,0)+30)</f>
        <v>46058</v>
      </c>
      <c r="Q686" s="124" cm="1">
        <f t="array" ref="Q686">INDEX($L$11:$L$2636,MATCH(B686+J686,$L$11:$L$2636,0)+12)-1</f>
        <v>46033</v>
      </c>
    </row>
    <row r="687" spans="2:17" ht="15" customHeight="1" x14ac:dyDescent="0.25">
      <c r="B687" s="97">
        <v>46011</v>
      </c>
      <c r="C687" s="98" t="str">
        <f t="shared" si="44"/>
        <v>Saturday</v>
      </c>
      <c r="D687" s="99" t="str">
        <f t="shared" si="45"/>
        <v>W</v>
      </c>
      <c r="E687" s="99" t="str">
        <f t="shared" si="45"/>
        <v>W</v>
      </c>
      <c r="F687" s="99" t="str">
        <f t="shared" si="45"/>
        <v>W</v>
      </c>
      <c r="G687" s="99" t="str">
        <f t="shared" si="45"/>
        <v>W</v>
      </c>
      <c r="H687" s="99" t="str">
        <f t="shared" si="46"/>
        <v>W</v>
      </c>
      <c r="I687" s="99">
        <f t="shared" si="47"/>
        <v>0</v>
      </c>
      <c r="J687" s="109">
        <f>IF(H687="B",0,MATCH("B",H688:$H$3985,0))</f>
        <v>2</v>
      </c>
      <c r="K687" s="84"/>
      <c r="L687" s="97">
        <v>46357</v>
      </c>
      <c r="M687" s="99" t="s">
        <v>69</v>
      </c>
      <c r="O687" s="97">
        <v>46011</v>
      </c>
      <c r="P687" s="97" cm="1">
        <f t="array" ref="P687">INDEX($L$11:$L$2636,MATCH(B687+J687,$L$11:$L$2636,0)+30)</f>
        <v>46059</v>
      </c>
      <c r="Q687" s="124" cm="1">
        <f t="array" ref="Q687">INDEX($L$11:$L$2636,MATCH(B687+J687,$L$11:$L$2636,0)+12)-1</f>
        <v>46034</v>
      </c>
    </row>
    <row r="688" spans="2:17" ht="15" customHeight="1" x14ac:dyDescent="0.25">
      <c r="B688" s="97">
        <v>46012</v>
      </c>
      <c r="C688" s="98" t="str">
        <f t="shared" si="44"/>
        <v>Sunday</v>
      </c>
      <c r="D688" s="99" t="str">
        <f t="shared" si="45"/>
        <v>W</v>
      </c>
      <c r="E688" s="99" t="str">
        <f t="shared" si="45"/>
        <v>W</v>
      </c>
      <c r="F688" s="99" t="str">
        <f t="shared" si="45"/>
        <v>W</v>
      </c>
      <c r="G688" s="99" t="str">
        <f t="shared" si="45"/>
        <v>W</v>
      </c>
      <c r="H688" s="99" t="str">
        <f t="shared" si="46"/>
        <v>W</v>
      </c>
      <c r="I688" s="99">
        <f t="shared" si="47"/>
        <v>0</v>
      </c>
      <c r="J688" s="109">
        <f>IF(H688="B",0,MATCH("B",H689:$H$3985,0))</f>
        <v>1</v>
      </c>
      <c r="K688" s="84"/>
      <c r="L688" s="97">
        <v>46358</v>
      </c>
      <c r="M688" s="99" t="s">
        <v>69</v>
      </c>
      <c r="O688" s="97">
        <v>46012</v>
      </c>
      <c r="P688" s="97" cm="1">
        <f t="array" ref="P688">INDEX($L$11:$L$2636,MATCH(B688+J688,$L$11:$L$2636,0)+30)</f>
        <v>46059</v>
      </c>
      <c r="Q688" s="124" cm="1">
        <f t="array" ref="Q688">INDEX($L$11:$L$2636,MATCH(B688+J688,$L$11:$L$2636,0)+12)-1</f>
        <v>46034</v>
      </c>
    </row>
    <row r="689" spans="2:17" ht="15" customHeight="1" x14ac:dyDescent="0.25">
      <c r="B689" s="97">
        <v>46013</v>
      </c>
      <c r="C689" s="98" t="str">
        <f t="shared" si="44"/>
        <v>Monday</v>
      </c>
      <c r="D689" s="99" t="str">
        <f t="shared" si="45"/>
        <v>B</v>
      </c>
      <c r="E689" s="99" t="str">
        <f t="shared" si="45"/>
        <v>B</v>
      </c>
      <c r="F689" s="99" t="str">
        <f t="shared" si="45"/>
        <v>B</v>
      </c>
      <c r="G689" s="99" t="str">
        <f t="shared" si="45"/>
        <v>B</v>
      </c>
      <c r="H689" s="99" t="str">
        <f t="shared" si="46"/>
        <v>B</v>
      </c>
      <c r="I689" s="99">
        <f t="shared" si="47"/>
        <v>1</v>
      </c>
      <c r="J689" s="109">
        <f>IF(H689="B",0,MATCH("B",H690:$H$3985,0))</f>
        <v>0</v>
      </c>
      <c r="K689" s="84"/>
      <c r="L689" s="97">
        <v>46359</v>
      </c>
      <c r="M689" s="99" t="s">
        <v>69</v>
      </c>
      <c r="O689" s="97">
        <v>46013</v>
      </c>
      <c r="P689" s="97" cm="1">
        <f t="array" ref="P689">INDEX($L$11:$L$2636,MATCH(B689+J689,$L$11:$L$2636,0)+30)</f>
        <v>46059</v>
      </c>
      <c r="Q689" s="124" cm="1">
        <f t="array" ref="Q689">INDEX($L$11:$L$2636,MATCH(B689+J689,$L$11:$L$2636,0)+12)-1</f>
        <v>46034</v>
      </c>
    </row>
    <row r="690" spans="2:17" ht="15" customHeight="1" x14ac:dyDescent="0.25">
      <c r="B690" s="97">
        <v>46014</v>
      </c>
      <c r="C690" s="98" t="str">
        <f t="shared" si="44"/>
        <v>Tuesday</v>
      </c>
      <c r="D690" s="99" t="str">
        <f t="shared" si="45"/>
        <v>B</v>
      </c>
      <c r="E690" s="99" t="str">
        <f t="shared" si="45"/>
        <v>B</v>
      </c>
      <c r="F690" s="99" t="str">
        <f t="shared" si="45"/>
        <v>B</v>
      </c>
      <c r="G690" s="99" t="str">
        <f t="shared" si="45"/>
        <v>B</v>
      </c>
      <c r="H690" s="99" t="str">
        <f t="shared" si="46"/>
        <v>B</v>
      </c>
      <c r="I690" s="99">
        <f t="shared" si="47"/>
        <v>1</v>
      </c>
      <c r="J690" s="109">
        <f>IF(H690="B",0,MATCH("B",H691:$H$3985,0))</f>
        <v>0</v>
      </c>
      <c r="K690" s="84"/>
      <c r="L690" s="97">
        <v>46360</v>
      </c>
      <c r="M690" s="99" t="s">
        <v>69</v>
      </c>
      <c r="O690" s="97">
        <v>46014</v>
      </c>
      <c r="P690" s="97" cm="1">
        <f t="array" ref="P690">INDEX($L$11:$L$2636,MATCH(B690+J690,$L$11:$L$2636,0)+30)</f>
        <v>46062</v>
      </c>
      <c r="Q690" s="124" cm="1">
        <f t="array" ref="Q690">INDEX($L$11:$L$2636,MATCH(B690+J690,$L$11:$L$2636,0)+12)-1</f>
        <v>46035</v>
      </c>
    </row>
    <row r="691" spans="2:17" ht="15" customHeight="1" x14ac:dyDescent="0.25">
      <c r="B691" s="97">
        <v>46015</v>
      </c>
      <c r="C691" s="98" t="str">
        <f t="shared" si="44"/>
        <v>Wednesday</v>
      </c>
      <c r="D691" s="99" t="str">
        <f t="shared" si="45"/>
        <v>B</v>
      </c>
      <c r="E691" s="99" t="str">
        <f t="shared" si="45"/>
        <v>B</v>
      </c>
      <c r="F691" s="99" t="str">
        <f t="shared" si="45"/>
        <v>B</v>
      </c>
      <c r="G691" s="99" t="str">
        <f t="shared" si="45"/>
        <v>B</v>
      </c>
      <c r="H691" s="99" t="str">
        <f t="shared" si="46"/>
        <v>B</v>
      </c>
      <c r="I691" s="99">
        <f t="shared" si="47"/>
        <v>1</v>
      </c>
      <c r="J691" s="109">
        <f>IF(H691="B",0,MATCH("B",H692:$H$3985,0))</f>
        <v>0</v>
      </c>
      <c r="K691" s="84"/>
      <c r="L691" s="97">
        <v>46363</v>
      </c>
      <c r="M691" s="99" t="s">
        <v>69</v>
      </c>
      <c r="O691" s="97">
        <v>46015</v>
      </c>
      <c r="P691" s="97" cm="1">
        <f t="array" ref="P691">INDEX($L$11:$L$2636,MATCH(B691+J691,$L$11:$L$2636,0)+30)</f>
        <v>46063</v>
      </c>
      <c r="Q691" s="124" cm="1">
        <f t="array" ref="Q691">INDEX($L$11:$L$2636,MATCH(B691+J691,$L$11:$L$2636,0)+12)-1</f>
        <v>46036</v>
      </c>
    </row>
    <row r="692" spans="2:17" ht="15" customHeight="1" x14ac:dyDescent="0.25">
      <c r="B692" s="97">
        <v>46016</v>
      </c>
      <c r="C692" s="98" t="str">
        <f t="shared" si="44"/>
        <v>Thursday</v>
      </c>
      <c r="D692" s="99" t="s">
        <v>71</v>
      </c>
      <c r="E692" s="99" t="s">
        <v>71</v>
      </c>
      <c r="F692" s="99" t="s">
        <v>71</v>
      </c>
      <c r="G692" s="99" t="str">
        <f t="shared" si="45"/>
        <v>B</v>
      </c>
      <c r="H692" s="99" t="str">
        <f t="shared" si="46"/>
        <v>P</v>
      </c>
      <c r="I692" s="99">
        <f t="shared" si="47"/>
        <v>0</v>
      </c>
      <c r="J692" s="109">
        <f>IF(H692="B",0,MATCH("B",H693:$H$3985,0))</f>
        <v>4</v>
      </c>
      <c r="K692" s="84"/>
      <c r="L692" s="97">
        <v>46365</v>
      </c>
      <c r="M692" s="99" t="s">
        <v>69</v>
      </c>
      <c r="O692" s="97">
        <v>46016</v>
      </c>
      <c r="P692" s="97" cm="1">
        <f t="array" ref="P692">INDEX($L$11:$L$2636,MATCH(B692+J692,$L$11:$L$2636,0)+30)</f>
        <v>46064</v>
      </c>
      <c r="Q692" s="124" cm="1">
        <f t="array" ref="Q692">INDEX($L$11:$L$2636,MATCH(B692+J692,$L$11:$L$2636,0)+12)-1</f>
        <v>46037</v>
      </c>
    </row>
    <row r="693" spans="2:17" ht="15" customHeight="1" x14ac:dyDescent="0.25">
      <c r="B693" s="97">
        <v>46017</v>
      </c>
      <c r="C693" s="98" t="str">
        <f t="shared" si="44"/>
        <v>Friday</v>
      </c>
      <c r="D693" s="99" t="s">
        <v>71</v>
      </c>
      <c r="E693" s="99" t="s">
        <v>71</v>
      </c>
      <c r="F693" s="99" t="str">
        <f t="shared" si="45"/>
        <v>B</v>
      </c>
      <c r="G693" s="99" t="str">
        <f t="shared" si="45"/>
        <v>B</v>
      </c>
      <c r="H693" s="99" t="str">
        <f t="shared" si="46"/>
        <v>P</v>
      </c>
      <c r="I693" s="99">
        <f t="shared" si="47"/>
        <v>0</v>
      </c>
      <c r="J693" s="109">
        <f>IF(H693="B",0,MATCH("B",H694:$H$3985,0))</f>
        <v>3</v>
      </c>
      <c r="K693" s="84"/>
      <c r="L693" s="97">
        <v>46366</v>
      </c>
      <c r="M693" s="99" t="s">
        <v>69</v>
      </c>
      <c r="O693" s="97">
        <v>46017</v>
      </c>
      <c r="P693" s="97" cm="1">
        <f t="array" ref="P693">INDEX($L$11:$L$2636,MATCH(B693+J693,$L$11:$L$2636,0)+30)</f>
        <v>46064</v>
      </c>
      <c r="Q693" s="124" cm="1">
        <f t="array" ref="Q693">INDEX($L$11:$L$2636,MATCH(B693+J693,$L$11:$L$2636,0)+12)-1</f>
        <v>46037</v>
      </c>
    </row>
    <row r="694" spans="2:17" ht="15" customHeight="1" x14ac:dyDescent="0.25">
      <c r="B694" s="97">
        <v>46018</v>
      </c>
      <c r="C694" s="98" t="str">
        <f t="shared" si="44"/>
        <v>Saturday</v>
      </c>
      <c r="D694" s="99" t="str">
        <f t="shared" si="45"/>
        <v>W</v>
      </c>
      <c r="E694" s="99" t="str">
        <f t="shared" si="45"/>
        <v>W</v>
      </c>
      <c r="F694" s="99" t="str">
        <f t="shared" si="45"/>
        <v>W</v>
      </c>
      <c r="G694" s="99" t="str">
        <f t="shared" si="45"/>
        <v>W</v>
      </c>
      <c r="H694" s="99" t="str">
        <f t="shared" si="46"/>
        <v>W</v>
      </c>
      <c r="I694" s="99">
        <f t="shared" si="47"/>
        <v>0</v>
      </c>
      <c r="J694" s="109">
        <f>IF(H694="B",0,MATCH("B",H695:$H$3985,0))</f>
        <v>2</v>
      </c>
      <c r="K694" s="84"/>
      <c r="L694" s="97">
        <v>46367</v>
      </c>
      <c r="M694" s="99" t="s">
        <v>69</v>
      </c>
      <c r="O694" s="97">
        <v>46018</v>
      </c>
      <c r="P694" s="97" cm="1">
        <f t="array" ref="P694">INDEX($L$11:$L$2636,MATCH(B694+J694,$L$11:$L$2636,0)+30)</f>
        <v>46064</v>
      </c>
      <c r="Q694" s="124" cm="1">
        <f t="array" ref="Q694">INDEX($L$11:$L$2636,MATCH(B694+J694,$L$11:$L$2636,0)+12)-1</f>
        <v>46037</v>
      </c>
    </row>
    <row r="695" spans="2:17" ht="15" customHeight="1" x14ac:dyDescent="0.25">
      <c r="B695" s="97">
        <v>46019</v>
      </c>
      <c r="C695" s="98" t="str">
        <f t="shared" si="44"/>
        <v>Sunday</v>
      </c>
      <c r="D695" s="99" t="str">
        <f t="shared" si="45"/>
        <v>W</v>
      </c>
      <c r="E695" s="99" t="str">
        <f t="shared" si="45"/>
        <v>W</v>
      </c>
      <c r="F695" s="99" t="str">
        <f t="shared" si="45"/>
        <v>W</v>
      </c>
      <c r="G695" s="99" t="str">
        <f t="shared" si="45"/>
        <v>W</v>
      </c>
      <c r="H695" s="99" t="str">
        <f t="shared" si="46"/>
        <v>W</v>
      </c>
      <c r="I695" s="99">
        <f t="shared" si="47"/>
        <v>0</v>
      </c>
      <c r="J695" s="109">
        <f>IF(H695="B",0,MATCH("B",H696:$H$3985,0))</f>
        <v>1</v>
      </c>
      <c r="K695" s="84"/>
      <c r="L695" s="97">
        <v>46370</v>
      </c>
      <c r="M695" s="99" t="s">
        <v>69</v>
      </c>
      <c r="O695" s="97">
        <v>46019</v>
      </c>
      <c r="P695" s="97" cm="1">
        <f t="array" ref="P695">INDEX($L$11:$L$2636,MATCH(B695+J695,$L$11:$L$2636,0)+30)</f>
        <v>46064</v>
      </c>
      <c r="Q695" s="124" cm="1">
        <f t="array" ref="Q695">INDEX($L$11:$L$2636,MATCH(B695+J695,$L$11:$L$2636,0)+12)-1</f>
        <v>46037</v>
      </c>
    </row>
    <row r="696" spans="2:17" ht="15" customHeight="1" x14ac:dyDescent="0.25">
      <c r="B696" s="97">
        <v>46020</v>
      </c>
      <c r="C696" s="98" t="str">
        <f t="shared" si="44"/>
        <v>Monday</v>
      </c>
      <c r="D696" s="99" t="str">
        <f t="shared" si="45"/>
        <v>B</v>
      </c>
      <c r="E696" s="99" t="str">
        <f t="shared" si="45"/>
        <v>B</v>
      </c>
      <c r="F696" s="99" t="str">
        <f t="shared" si="45"/>
        <v>B</v>
      </c>
      <c r="G696" s="99" t="str">
        <f t="shared" si="45"/>
        <v>B</v>
      </c>
      <c r="H696" s="99" t="str">
        <f t="shared" si="46"/>
        <v>B</v>
      </c>
      <c r="I696" s="99">
        <f t="shared" si="47"/>
        <v>1</v>
      </c>
      <c r="J696" s="109">
        <f>IF(H696="B",0,MATCH("B",H697:$H$3985,0))</f>
        <v>0</v>
      </c>
      <c r="K696" s="84"/>
      <c r="L696" s="97">
        <v>46371</v>
      </c>
      <c r="M696" s="99" t="s">
        <v>69</v>
      </c>
      <c r="O696" s="97">
        <v>46020</v>
      </c>
      <c r="P696" s="97" cm="1">
        <f t="array" ref="P696">INDEX($L$11:$L$2636,MATCH(B696+J696,$L$11:$L$2636,0)+30)</f>
        <v>46064</v>
      </c>
      <c r="Q696" s="124" cm="1">
        <f t="array" ref="Q696">INDEX($L$11:$L$2636,MATCH(B696+J696,$L$11:$L$2636,0)+12)-1</f>
        <v>46037</v>
      </c>
    </row>
    <row r="697" spans="2:17" ht="15" customHeight="1" x14ac:dyDescent="0.25">
      <c r="B697" s="97">
        <v>46021</v>
      </c>
      <c r="C697" s="98" t="str">
        <f t="shared" si="44"/>
        <v>Tuesday</v>
      </c>
      <c r="D697" s="99" t="str">
        <f t="shared" si="45"/>
        <v>B</v>
      </c>
      <c r="E697" s="99" t="str">
        <f t="shared" si="45"/>
        <v>B</v>
      </c>
      <c r="F697" s="99" t="str">
        <f t="shared" si="45"/>
        <v>B</v>
      </c>
      <c r="G697" s="99" t="str">
        <f t="shared" si="45"/>
        <v>B</v>
      </c>
      <c r="H697" s="99" t="str">
        <f t="shared" si="46"/>
        <v>B</v>
      </c>
      <c r="I697" s="99">
        <f t="shared" si="47"/>
        <v>1</v>
      </c>
      <c r="J697" s="109">
        <f>IF(H697="B",0,MATCH("B",H698:$H$3985,0))</f>
        <v>0</v>
      </c>
      <c r="K697" s="84"/>
      <c r="L697" s="97">
        <v>46372</v>
      </c>
      <c r="M697" s="99" t="s">
        <v>69</v>
      </c>
      <c r="O697" s="97">
        <v>46021</v>
      </c>
      <c r="P697" s="97" cm="1">
        <f t="array" ref="P697">INDEX($L$11:$L$2636,MATCH(B697+J697,$L$11:$L$2636,0)+30)</f>
        <v>46065</v>
      </c>
      <c r="Q697" s="124" cm="1">
        <f t="array" ref="Q697">INDEX($L$11:$L$2636,MATCH(B697+J697,$L$11:$L$2636,0)+12)-1</f>
        <v>46040</v>
      </c>
    </row>
    <row r="698" spans="2:17" ht="15" customHeight="1" x14ac:dyDescent="0.25">
      <c r="B698" s="97">
        <v>46022</v>
      </c>
      <c r="C698" s="98" t="str">
        <f t="shared" si="44"/>
        <v>Wednesday</v>
      </c>
      <c r="D698" s="99" t="str">
        <f t="shared" si="45"/>
        <v>B</v>
      </c>
      <c r="E698" s="99" t="str">
        <f t="shared" si="45"/>
        <v>B</v>
      </c>
      <c r="F698" s="99" t="str">
        <f t="shared" si="45"/>
        <v>B</v>
      </c>
      <c r="G698" s="99" t="str">
        <f t="shared" si="45"/>
        <v>B</v>
      </c>
      <c r="H698" s="99" t="str">
        <f t="shared" si="46"/>
        <v>B</v>
      </c>
      <c r="I698" s="99">
        <f t="shared" si="47"/>
        <v>1</v>
      </c>
      <c r="J698" s="109">
        <f>IF(H698="B",0,MATCH("B",H699:$H$3985,0))</f>
        <v>0</v>
      </c>
      <c r="K698" s="84"/>
      <c r="L698" s="97">
        <v>46373</v>
      </c>
      <c r="M698" s="99" t="s">
        <v>69</v>
      </c>
      <c r="O698" s="97">
        <v>46022</v>
      </c>
      <c r="P698" s="97" cm="1">
        <f t="array" ref="P698">INDEX($L$11:$L$2636,MATCH(B698+J698,$L$11:$L$2636,0)+30)</f>
        <v>46066</v>
      </c>
      <c r="Q698" s="124" cm="1">
        <f t="array" ref="Q698">INDEX($L$11:$L$2636,MATCH(B698+J698,$L$11:$L$2636,0)+12)-1</f>
        <v>46041</v>
      </c>
    </row>
    <row r="699" spans="2:17" ht="15" customHeight="1" x14ac:dyDescent="0.25">
      <c r="B699" s="97">
        <v>46023</v>
      </c>
      <c r="C699" s="98" t="str">
        <f t="shared" si="44"/>
        <v>Thursday</v>
      </c>
      <c r="D699" s="99" t="s">
        <v>71</v>
      </c>
      <c r="E699" s="99" t="s">
        <v>71</v>
      </c>
      <c r="F699" s="99" t="s">
        <v>71</v>
      </c>
      <c r="G699" s="99" t="str">
        <f t="shared" si="45"/>
        <v>B</v>
      </c>
      <c r="H699" s="99" t="str">
        <f t="shared" si="46"/>
        <v>P</v>
      </c>
      <c r="I699" s="99">
        <f t="shared" si="47"/>
        <v>0</v>
      </c>
      <c r="J699" s="109">
        <f>IF(H699="B",0,MATCH("B",H700:$H$3985,0))</f>
        <v>1</v>
      </c>
      <c r="K699" s="84"/>
      <c r="L699" s="97">
        <v>46374</v>
      </c>
      <c r="M699" s="99" t="s">
        <v>69</v>
      </c>
      <c r="O699" s="97">
        <v>46023</v>
      </c>
      <c r="P699" s="97" cm="1">
        <f t="array" ref="P699">INDEX($L$11:$L$2636,MATCH(B699+J699,$L$11:$L$2636,0)+30)</f>
        <v>46069</v>
      </c>
      <c r="Q699" s="124" cm="1">
        <f t="array" ref="Q699">INDEX($L$11:$L$2636,MATCH(B699+J699,$L$11:$L$2636,0)+12)-1</f>
        <v>46042</v>
      </c>
    </row>
    <row r="700" spans="2:17" ht="15" customHeight="1" x14ac:dyDescent="0.25">
      <c r="B700" s="97">
        <v>46024</v>
      </c>
      <c r="C700" s="98" t="str">
        <f t="shared" si="44"/>
        <v>Friday</v>
      </c>
      <c r="D700" s="99" t="str">
        <f t="shared" ref="D700" si="48">IF(WEEKDAY($B700,2)&lt;6,"B","W")</f>
        <v>B</v>
      </c>
      <c r="E700" s="99" t="str">
        <f t="shared" si="45"/>
        <v>B</v>
      </c>
      <c r="F700" s="99" t="str">
        <f t="shared" si="45"/>
        <v>B</v>
      </c>
      <c r="G700" s="99" t="str">
        <f t="shared" si="45"/>
        <v>B</v>
      </c>
      <c r="H700" s="99" t="str">
        <f t="shared" si="46"/>
        <v>B</v>
      </c>
      <c r="I700" s="99">
        <f t="shared" si="47"/>
        <v>1</v>
      </c>
      <c r="J700" s="109">
        <f>IF(H700="B",0,MATCH("B",H701:$H$3985,0))</f>
        <v>0</v>
      </c>
      <c r="K700" s="84"/>
      <c r="L700" s="97">
        <v>46377</v>
      </c>
      <c r="M700" s="99" t="s">
        <v>69</v>
      </c>
      <c r="O700" s="97">
        <v>46024</v>
      </c>
      <c r="P700" s="97" cm="1">
        <f t="array" ref="P700">INDEX($L$11:$L$2636,MATCH(B700+J700,$L$11:$L$2636,0)+30)</f>
        <v>46069</v>
      </c>
      <c r="Q700" s="124" cm="1">
        <f t="array" ref="Q700">INDEX($L$11:$L$2636,MATCH(B700+J700,$L$11:$L$2636,0)+12)-1</f>
        <v>46042</v>
      </c>
    </row>
    <row r="701" spans="2:17" ht="15" customHeight="1" x14ac:dyDescent="0.25">
      <c r="B701" s="97">
        <v>46025</v>
      </c>
      <c r="C701" s="98" t="str">
        <f t="shared" si="44"/>
        <v>Saturday</v>
      </c>
      <c r="D701" s="99" t="str">
        <f t="shared" si="45"/>
        <v>W</v>
      </c>
      <c r="E701" s="99" t="str">
        <f t="shared" si="45"/>
        <v>W</v>
      </c>
      <c r="F701" s="99" t="str">
        <f t="shared" si="45"/>
        <v>W</v>
      </c>
      <c r="G701" s="99" t="str">
        <f t="shared" si="45"/>
        <v>W</v>
      </c>
      <c r="H701" s="99" t="str">
        <f t="shared" si="46"/>
        <v>W</v>
      </c>
      <c r="I701" s="99">
        <f t="shared" si="47"/>
        <v>0</v>
      </c>
      <c r="J701" s="109">
        <f>IF(H701="B",0,MATCH("B",H702:$H$3985,0))</f>
        <v>2</v>
      </c>
      <c r="K701" s="84"/>
      <c r="L701" s="97">
        <v>46378</v>
      </c>
      <c r="M701" s="99" t="s">
        <v>69</v>
      </c>
      <c r="O701" s="97">
        <v>46025</v>
      </c>
      <c r="P701" s="97" cm="1">
        <f t="array" ref="P701">INDEX($L$11:$L$2636,MATCH(B701+J701,$L$11:$L$2636,0)+30)</f>
        <v>46070</v>
      </c>
      <c r="Q701" s="124" cm="1">
        <f t="array" ref="Q701">INDEX($L$11:$L$2636,MATCH(B701+J701,$L$11:$L$2636,0)+12)-1</f>
        <v>46043</v>
      </c>
    </row>
    <row r="702" spans="2:17" ht="15" customHeight="1" x14ac:dyDescent="0.25">
      <c r="B702" s="97">
        <v>46026</v>
      </c>
      <c r="C702" s="98" t="str">
        <f t="shared" si="44"/>
        <v>Sunday</v>
      </c>
      <c r="D702" s="99" t="str">
        <f t="shared" si="45"/>
        <v>W</v>
      </c>
      <c r="E702" s="99" t="str">
        <f t="shared" si="45"/>
        <v>W</v>
      </c>
      <c r="F702" s="99" t="str">
        <f t="shared" si="45"/>
        <v>W</v>
      </c>
      <c r="G702" s="99" t="str">
        <f t="shared" si="45"/>
        <v>W</v>
      </c>
      <c r="H702" s="99" t="str">
        <f t="shared" si="46"/>
        <v>W</v>
      </c>
      <c r="I702" s="99">
        <f t="shared" si="47"/>
        <v>0</v>
      </c>
      <c r="J702" s="109">
        <f>IF(H702="B",0,MATCH("B",H703:$H$3985,0))</f>
        <v>1</v>
      </c>
      <c r="K702" s="84"/>
      <c r="L702" s="97">
        <v>46379</v>
      </c>
      <c r="M702" s="99" t="s">
        <v>69</v>
      </c>
      <c r="O702" s="97">
        <v>46026</v>
      </c>
      <c r="P702" s="97" cm="1">
        <f t="array" ref="P702">INDEX($L$11:$L$2636,MATCH(B702+J702,$L$11:$L$2636,0)+30)</f>
        <v>46070</v>
      </c>
      <c r="Q702" s="124" cm="1">
        <f t="array" ref="Q702">INDEX($L$11:$L$2636,MATCH(B702+J702,$L$11:$L$2636,0)+12)-1</f>
        <v>46043</v>
      </c>
    </row>
    <row r="703" spans="2:17" ht="15" customHeight="1" x14ac:dyDescent="0.25">
      <c r="B703" s="97">
        <v>46027</v>
      </c>
      <c r="C703" s="98" t="str">
        <f t="shared" si="44"/>
        <v>Monday</v>
      </c>
      <c r="D703" s="99" t="str">
        <f t="shared" si="45"/>
        <v>B</v>
      </c>
      <c r="E703" s="99" t="str">
        <f t="shared" si="45"/>
        <v>B</v>
      </c>
      <c r="F703" s="99" t="str">
        <f t="shared" si="45"/>
        <v>B</v>
      </c>
      <c r="G703" s="99" t="str">
        <f t="shared" si="45"/>
        <v>B</v>
      </c>
      <c r="H703" s="99" t="str">
        <f t="shared" si="46"/>
        <v>B</v>
      </c>
      <c r="I703" s="99">
        <f t="shared" si="47"/>
        <v>1</v>
      </c>
      <c r="J703" s="109">
        <f>IF(H703="B",0,MATCH("B",H704:$H$3985,0))</f>
        <v>0</v>
      </c>
      <c r="K703" s="84"/>
      <c r="L703" s="97">
        <v>46380</v>
      </c>
      <c r="M703" s="99" t="s">
        <v>69</v>
      </c>
      <c r="O703" s="97">
        <v>46027</v>
      </c>
      <c r="P703" s="97" cm="1">
        <f t="array" ref="P703">INDEX($L$11:$L$2636,MATCH(B703+J703,$L$11:$L$2636,0)+30)</f>
        <v>46070</v>
      </c>
      <c r="Q703" s="124" cm="1">
        <f t="array" ref="Q703">INDEX($L$11:$L$2636,MATCH(B703+J703,$L$11:$L$2636,0)+12)-1</f>
        <v>46043</v>
      </c>
    </row>
    <row r="704" spans="2:17" ht="15" customHeight="1" x14ac:dyDescent="0.25">
      <c r="B704" s="97">
        <v>46028</v>
      </c>
      <c r="C704" s="98" t="str">
        <f t="shared" si="44"/>
        <v>Tuesday</v>
      </c>
      <c r="D704" s="99" t="str">
        <f t="shared" si="45"/>
        <v>B</v>
      </c>
      <c r="E704" s="99" t="s">
        <v>71</v>
      </c>
      <c r="F704" s="99" t="s">
        <v>71</v>
      </c>
      <c r="G704" s="99" t="str">
        <f t="shared" si="45"/>
        <v>B</v>
      </c>
      <c r="H704" s="99" t="str">
        <f t="shared" si="46"/>
        <v>P</v>
      </c>
      <c r="I704" s="99">
        <f t="shared" si="47"/>
        <v>0</v>
      </c>
      <c r="J704" s="109">
        <f>IF(H704="B",0,MATCH("B",H705:$H$3985,0))</f>
        <v>1</v>
      </c>
      <c r="K704" s="84"/>
      <c r="L704" s="97">
        <v>46385</v>
      </c>
      <c r="M704" s="99" t="s">
        <v>69</v>
      </c>
      <c r="O704" s="97">
        <v>46028</v>
      </c>
      <c r="P704" s="97" cm="1">
        <f t="array" ref="P704">INDEX($L$11:$L$2636,MATCH(B704+J704,$L$11:$L$2636,0)+30)</f>
        <v>46071</v>
      </c>
      <c r="Q704" s="124" cm="1">
        <f t="array" ref="Q704">INDEX($L$11:$L$2636,MATCH(B704+J704,$L$11:$L$2636,0)+12)-1</f>
        <v>46044</v>
      </c>
    </row>
    <row r="705" spans="2:17" ht="15" customHeight="1" x14ac:dyDescent="0.25">
      <c r="B705" s="97">
        <v>46029</v>
      </c>
      <c r="C705" s="98" t="str">
        <f t="shared" si="44"/>
        <v>Wednesday</v>
      </c>
      <c r="D705" s="99" t="str">
        <f t="shared" si="45"/>
        <v>B</v>
      </c>
      <c r="E705" s="99" t="str">
        <f t="shared" si="45"/>
        <v>B</v>
      </c>
      <c r="F705" s="99" t="str">
        <f t="shared" si="45"/>
        <v>B</v>
      </c>
      <c r="G705" s="99" t="str">
        <f t="shared" si="45"/>
        <v>B</v>
      </c>
      <c r="H705" s="99" t="str">
        <f t="shared" si="46"/>
        <v>B</v>
      </c>
      <c r="I705" s="99">
        <f t="shared" si="47"/>
        <v>1</v>
      </c>
      <c r="J705" s="109">
        <f>IF(H705="B",0,MATCH("B",H706:$H$3985,0))</f>
        <v>0</v>
      </c>
      <c r="K705" s="84"/>
      <c r="L705" s="97">
        <v>46386</v>
      </c>
      <c r="M705" s="99" t="s">
        <v>69</v>
      </c>
      <c r="O705" s="97">
        <v>46029</v>
      </c>
      <c r="P705" s="97" cm="1">
        <f t="array" ref="P705">INDEX($L$11:$L$2636,MATCH(B705+J705,$L$11:$L$2636,0)+30)</f>
        <v>46071</v>
      </c>
      <c r="Q705" s="124" cm="1">
        <f t="array" ref="Q705">INDEX($L$11:$L$2636,MATCH(B705+J705,$L$11:$L$2636,0)+12)-1</f>
        <v>46044</v>
      </c>
    </row>
    <row r="706" spans="2:17" ht="15" customHeight="1" x14ac:dyDescent="0.25">
      <c r="B706" s="97">
        <v>46030</v>
      </c>
      <c r="C706" s="98" t="str">
        <f t="shared" si="44"/>
        <v>Thursday</v>
      </c>
      <c r="D706" s="99" t="str">
        <f t="shared" si="45"/>
        <v>B</v>
      </c>
      <c r="E706" s="99" t="str">
        <f t="shared" si="45"/>
        <v>B</v>
      </c>
      <c r="F706" s="99" t="str">
        <f t="shared" si="45"/>
        <v>B</v>
      </c>
      <c r="G706" s="99" t="str">
        <f t="shared" si="45"/>
        <v>B</v>
      </c>
      <c r="H706" s="99" t="str">
        <f t="shared" si="46"/>
        <v>B</v>
      </c>
      <c r="I706" s="99">
        <f t="shared" si="47"/>
        <v>1</v>
      </c>
      <c r="J706" s="109">
        <f>IF(H706="B",0,MATCH("B",H707:$H$3985,0))</f>
        <v>0</v>
      </c>
      <c r="K706" s="84"/>
      <c r="L706" s="97">
        <v>46387</v>
      </c>
      <c r="M706" s="99" t="s">
        <v>69</v>
      </c>
      <c r="O706" s="97">
        <v>46030</v>
      </c>
      <c r="P706" s="97" cm="1">
        <f t="array" ref="P706">INDEX($L$11:$L$2636,MATCH(B706+J706,$L$11:$L$2636,0)+30)</f>
        <v>46072</v>
      </c>
      <c r="Q706" s="124" cm="1">
        <f t="array" ref="Q706">INDEX($L$11:$L$2636,MATCH(B706+J706,$L$11:$L$2636,0)+12)-1</f>
        <v>46047</v>
      </c>
    </row>
    <row r="707" spans="2:17" ht="15" customHeight="1" x14ac:dyDescent="0.25">
      <c r="B707" s="97">
        <v>46031</v>
      </c>
      <c r="C707" s="98" t="str">
        <f t="shared" si="44"/>
        <v>Friday</v>
      </c>
      <c r="D707" s="99" t="str">
        <f t="shared" si="45"/>
        <v>B</v>
      </c>
      <c r="E707" s="99" t="str">
        <f t="shared" si="45"/>
        <v>B</v>
      </c>
      <c r="F707" s="99" t="str">
        <f t="shared" si="45"/>
        <v>B</v>
      </c>
      <c r="G707" s="99" t="str">
        <f t="shared" si="45"/>
        <v>B</v>
      </c>
      <c r="H707" s="99" t="str">
        <f t="shared" si="46"/>
        <v>B</v>
      </c>
      <c r="I707" s="99">
        <f t="shared" si="47"/>
        <v>1</v>
      </c>
      <c r="J707" s="109">
        <f>IF(H707="B",0,MATCH("B",H708:$H$3985,0))</f>
        <v>0</v>
      </c>
      <c r="K707" s="84"/>
      <c r="L707" s="97">
        <v>46391</v>
      </c>
      <c r="M707" s="99" t="s">
        <v>69</v>
      </c>
      <c r="O707" s="97">
        <v>46031</v>
      </c>
      <c r="P707" s="97" cm="1">
        <f t="array" ref="P707">INDEX($L$11:$L$2636,MATCH(B707+J707,$L$11:$L$2636,0)+30)</f>
        <v>46073</v>
      </c>
      <c r="Q707" s="124" cm="1">
        <f t="array" ref="Q707">INDEX($L$11:$L$2636,MATCH(B707+J707,$L$11:$L$2636,0)+12)-1</f>
        <v>46048</v>
      </c>
    </row>
    <row r="708" spans="2:17" ht="15" customHeight="1" x14ac:dyDescent="0.25">
      <c r="B708" s="97">
        <v>46032</v>
      </c>
      <c r="C708" s="98" t="str">
        <f t="shared" si="44"/>
        <v>Saturday</v>
      </c>
      <c r="D708" s="99" t="str">
        <f t="shared" si="45"/>
        <v>W</v>
      </c>
      <c r="E708" s="99" t="str">
        <f t="shared" si="45"/>
        <v>W</v>
      </c>
      <c r="F708" s="99" t="str">
        <f t="shared" si="45"/>
        <v>W</v>
      </c>
      <c r="G708" s="99" t="str">
        <f t="shared" si="45"/>
        <v>W</v>
      </c>
      <c r="H708" s="99" t="str">
        <f t="shared" si="46"/>
        <v>W</v>
      </c>
      <c r="I708" s="99">
        <f t="shared" si="47"/>
        <v>0</v>
      </c>
      <c r="J708" s="109">
        <f>IF(H708="B",0,MATCH("B",H709:$H$3985,0))</f>
        <v>2</v>
      </c>
      <c r="K708" s="84"/>
      <c r="L708" s="97">
        <v>46392</v>
      </c>
      <c r="M708" s="99" t="s">
        <v>69</v>
      </c>
      <c r="O708" s="97">
        <v>46032</v>
      </c>
      <c r="P708" s="97" cm="1">
        <f t="array" ref="P708">INDEX($L$11:$L$2636,MATCH(B708+J708,$L$11:$L$2636,0)+30)</f>
        <v>46076</v>
      </c>
      <c r="Q708" s="124" cm="1">
        <f t="array" ref="Q708">INDEX($L$11:$L$2636,MATCH(B708+J708,$L$11:$L$2636,0)+12)-1</f>
        <v>46049</v>
      </c>
    </row>
    <row r="709" spans="2:17" ht="15" customHeight="1" x14ac:dyDescent="0.25">
      <c r="B709" s="97">
        <v>46033</v>
      </c>
      <c r="C709" s="98" t="str">
        <f t="shared" si="44"/>
        <v>Sunday</v>
      </c>
      <c r="D709" s="99" t="str">
        <f t="shared" si="45"/>
        <v>W</v>
      </c>
      <c r="E709" s="99" t="str">
        <f t="shared" si="45"/>
        <v>W</v>
      </c>
      <c r="F709" s="99" t="str">
        <f t="shared" si="45"/>
        <v>W</v>
      </c>
      <c r="G709" s="99" t="str">
        <f t="shared" si="45"/>
        <v>W</v>
      </c>
      <c r="H709" s="99" t="str">
        <f t="shared" si="46"/>
        <v>W</v>
      </c>
      <c r="I709" s="99">
        <f t="shared" si="47"/>
        <v>0</v>
      </c>
      <c r="J709" s="109">
        <f>IF(H709="B",0,MATCH("B",H710:$H$3985,0))</f>
        <v>1</v>
      </c>
      <c r="K709" s="84"/>
      <c r="L709" s="97">
        <v>46394</v>
      </c>
      <c r="M709" s="99" t="s">
        <v>69</v>
      </c>
      <c r="O709" s="97">
        <v>46033</v>
      </c>
      <c r="P709" s="97" cm="1">
        <f t="array" ref="P709">INDEX($L$11:$L$2636,MATCH(B709+J709,$L$11:$L$2636,0)+30)</f>
        <v>46076</v>
      </c>
      <c r="Q709" s="124" cm="1">
        <f t="array" ref="Q709">INDEX($L$11:$L$2636,MATCH(B709+J709,$L$11:$L$2636,0)+12)-1</f>
        <v>46049</v>
      </c>
    </row>
    <row r="710" spans="2:17" ht="15" customHeight="1" x14ac:dyDescent="0.25">
      <c r="B710" s="97">
        <v>46034</v>
      </c>
      <c r="C710" s="98" t="str">
        <f t="shared" si="44"/>
        <v>Monday</v>
      </c>
      <c r="D710" s="99" t="str">
        <f t="shared" si="45"/>
        <v>B</v>
      </c>
      <c r="E710" s="99" t="str">
        <f t="shared" si="45"/>
        <v>B</v>
      </c>
      <c r="F710" s="99" t="str">
        <f t="shared" si="45"/>
        <v>B</v>
      </c>
      <c r="G710" s="99" t="str">
        <f t="shared" si="45"/>
        <v>B</v>
      </c>
      <c r="H710" s="99" t="str">
        <f t="shared" si="46"/>
        <v>B</v>
      </c>
      <c r="I710" s="99">
        <f t="shared" si="47"/>
        <v>1</v>
      </c>
      <c r="J710" s="109">
        <f>IF(H710="B",0,MATCH("B",H711:$H$3985,0))</f>
        <v>0</v>
      </c>
      <c r="K710" s="84"/>
      <c r="L710" s="97">
        <v>46395</v>
      </c>
      <c r="M710" s="99" t="s">
        <v>69</v>
      </c>
      <c r="O710" s="97">
        <v>46034</v>
      </c>
      <c r="P710" s="97" cm="1">
        <f t="array" ref="P710">INDEX($L$11:$L$2636,MATCH(B710+J710,$L$11:$L$2636,0)+30)</f>
        <v>46076</v>
      </c>
      <c r="Q710" s="124" cm="1">
        <f t="array" ref="Q710">INDEX($L$11:$L$2636,MATCH(B710+J710,$L$11:$L$2636,0)+12)-1</f>
        <v>46049</v>
      </c>
    </row>
    <row r="711" spans="2:17" ht="15" customHeight="1" x14ac:dyDescent="0.25">
      <c r="B711" s="97">
        <v>46035</v>
      </c>
      <c r="C711" s="98" t="str">
        <f t="shared" si="44"/>
        <v>Tuesday</v>
      </c>
      <c r="D711" s="99" t="str">
        <f t="shared" si="45"/>
        <v>B</v>
      </c>
      <c r="E711" s="99" t="str">
        <f t="shared" si="45"/>
        <v>B</v>
      </c>
      <c r="F711" s="99" t="str">
        <f t="shared" si="45"/>
        <v>B</v>
      </c>
      <c r="G711" s="99" t="str">
        <f t="shared" si="45"/>
        <v>B</v>
      </c>
      <c r="H711" s="99" t="str">
        <f t="shared" si="46"/>
        <v>B</v>
      </c>
      <c r="I711" s="99">
        <f t="shared" si="47"/>
        <v>1</v>
      </c>
      <c r="J711" s="109">
        <f>IF(H711="B",0,MATCH("B",H712:$H$3985,0))</f>
        <v>0</v>
      </c>
      <c r="K711" s="84"/>
      <c r="L711" s="97">
        <v>46398</v>
      </c>
      <c r="M711" s="99" t="s">
        <v>69</v>
      </c>
      <c r="O711" s="97">
        <v>46035</v>
      </c>
      <c r="P711" s="97" cm="1">
        <f t="array" ref="P711">INDEX($L$11:$L$2636,MATCH(B711+J711,$L$11:$L$2636,0)+30)</f>
        <v>46077</v>
      </c>
      <c r="Q711" s="124" cm="1">
        <f t="array" ref="Q711">INDEX($L$11:$L$2636,MATCH(B711+J711,$L$11:$L$2636,0)+12)-1</f>
        <v>46050</v>
      </c>
    </row>
    <row r="712" spans="2:17" ht="15" customHeight="1" x14ac:dyDescent="0.25">
      <c r="B712" s="97">
        <v>46036</v>
      </c>
      <c r="C712" s="98" t="str">
        <f t="shared" si="44"/>
        <v>Wednesday</v>
      </c>
      <c r="D712" s="99" t="str">
        <f t="shared" si="45"/>
        <v>B</v>
      </c>
      <c r="E712" s="99" t="str">
        <f t="shared" si="45"/>
        <v>B</v>
      </c>
      <c r="F712" s="99" t="str">
        <f t="shared" si="45"/>
        <v>B</v>
      </c>
      <c r="G712" s="99" t="str">
        <f t="shared" si="45"/>
        <v>B</v>
      </c>
      <c r="H712" s="99" t="str">
        <f t="shared" si="46"/>
        <v>B</v>
      </c>
      <c r="I712" s="99">
        <f t="shared" si="47"/>
        <v>1</v>
      </c>
      <c r="J712" s="109">
        <f>IF(H712="B",0,MATCH("B",H713:$H$3985,0))</f>
        <v>0</v>
      </c>
      <c r="K712" s="84"/>
      <c r="L712" s="97">
        <v>46399</v>
      </c>
      <c r="M712" s="99" t="s">
        <v>69</v>
      </c>
      <c r="O712" s="97">
        <v>46036</v>
      </c>
      <c r="P712" s="97" cm="1">
        <f t="array" ref="P712">INDEX($L$11:$L$2636,MATCH(B712+J712,$L$11:$L$2636,0)+30)</f>
        <v>46078</v>
      </c>
      <c r="Q712" s="124" cm="1">
        <f t="array" ref="Q712">INDEX($L$11:$L$2636,MATCH(B712+J712,$L$11:$L$2636,0)+12)-1</f>
        <v>46051</v>
      </c>
    </row>
    <row r="713" spans="2:17" ht="15" customHeight="1" x14ac:dyDescent="0.25">
      <c r="B713" s="97">
        <v>46037</v>
      </c>
      <c r="C713" s="98" t="str">
        <f t="shared" si="44"/>
        <v>Thursday</v>
      </c>
      <c r="D713" s="99" t="str">
        <f t="shared" si="45"/>
        <v>B</v>
      </c>
      <c r="E713" s="99" t="str">
        <f t="shared" si="45"/>
        <v>B</v>
      </c>
      <c r="F713" s="99" t="str">
        <f t="shared" si="45"/>
        <v>B</v>
      </c>
      <c r="G713" s="99" t="str">
        <f t="shared" si="45"/>
        <v>B</v>
      </c>
      <c r="H713" s="99" t="str">
        <f t="shared" si="46"/>
        <v>B</v>
      </c>
      <c r="I713" s="99">
        <f t="shared" si="47"/>
        <v>1</v>
      </c>
      <c r="J713" s="109">
        <f>IF(H713="B",0,MATCH("B",H714:$H$3985,0))</f>
        <v>0</v>
      </c>
      <c r="K713" s="84"/>
      <c r="L713" s="97">
        <v>46400</v>
      </c>
      <c r="M713" s="99" t="s">
        <v>69</v>
      </c>
      <c r="O713" s="97">
        <v>46037</v>
      </c>
      <c r="P713" s="97" cm="1">
        <f t="array" ref="P713">INDEX($L$11:$L$2636,MATCH(B713+J713,$L$11:$L$2636,0)+30)</f>
        <v>46079</v>
      </c>
      <c r="Q713" s="124" cm="1">
        <f t="array" ref="Q713">INDEX($L$11:$L$2636,MATCH(B713+J713,$L$11:$L$2636,0)+12)-1</f>
        <v>46054</v>
      </c>
    </row>
    <row r="714" spans="2:17" ht="15" customHeight="1" x14ac:dyDescent="0.25">
      <c r="B714" s="97">
        <v>46038</v>
      </c>
      <c r="C714" s="98" t="str">
        <f t="shared" si="44"/>
        <v>Friday</v>
      </c>
      <c r="D714" s="99" t="str">
        <f t="shared" si="45"/>
        <v>B</v>
      </c>
      <c r="E714" s="99" t="str">
        <f t="shared" si="45"/>
        <v>B</v>
      </c>
      <c r="F714" s="99" t="str">
        <f t="shared" si="45"/>
        <v>B</v>
      </c>
      <c r="G714" s="99" t="str">
        <f t="shared" si="45"/>
        <v>B</v>
      </c>
      <c r="H714" s="99" t="str">
        <f t="shared" si="46"/>
        <v>B</v>
      </c>
      <c r="I714" s="99">
        <f t="shared" si="47"/>
        <v>1</v>
      </c>
      <c r="J714" s="109">
        <f>IF(H714="B",0,MATCH("B",H715:$H$3985,0))</f>
        <v>0</v>
      </c>
      <c r="K714" s="84"/>
      <c r="L714" s="97">
        <v>46401</v>
      </c>
      <c r="M714" s="99" t="s">
        <v>69</v>
      </c>
      <c r="O714" s="97">
        <v>46038</v>
      </c>
      <c r="P714" s="97" cm="1">
        <f t="array" ref="P714">INDEX($L$11:$L$2636,MATCH(B714+J714,$L$11:$L$2636,0)+30)</f>
        <v>46080</v>
      </c>
      <c r="Q714" s="124" cm="1">
        <f t="array" ref="Q714">INDEX($L$11:$L$2636,MATCH(B714+J714,$L$11:$L$2636,0)+12)-1</f>
        <v>46055</v>
      </c>
    </row>
    <row r="715" spans="2:17" ht="15" customHeight="1" x14ac:dyDescent="0.25">
      <c r="B715" s="97">
        <v>46039</v>
      </c>
      <c r="C715" s="98" t="str">
        <f t="shared" si="44"/>
        <v>Saturday</v>
      </c>
      <c r="D715" s="99" t="str">
        <f t="shared" si="45"/>
        <v>W</v>
      </c>
      <c r="E715" s="99" t="str">
        <f t="shared" si="45"/>
        <v>W</v>
      </c>
      <c r="F715" s="99" t="str">
        <f t="shared" si="45"/>
        <v>W</v>
      </c>
      <c r="G715" s="99" t="str">
        <f t="shared" si="45"/>
        <v>W</v>
      </c>
      <c r="H715" s="99" t="str">
        <f t="shared" si="46"/>
        <v>W</v>
      </c>
      <c r="I715" s="99">
        <f t="shared" si="47"/>
        <v>0</v>
      </c>
      <c r="J715" s="109">
        <f>IF(H715="B",0,MATCH("B",H716:$H$3985,0))</f>
        <v>2</v>
      </c>
      <c r="K715" s="84"/>
      <c r="L715" s="97">
        <v>46402</v>
      </c>
      <c r="M715" s="99" t="s">
        <v>69</v>
      </c>
      <c r="O715" s="97">
        <v>46039</v>
      </c>
      <c r="P715" s="97" cm="1">
        <f t="array" ref="P715">INDEX($L$11:$L$2636,MATCH(B715+J715,$L$11:$L$2636,0)+30)</f>
        <v>46083</v>
      </c>
      <c r="Q715" s="124" cm="1">
        <f t="array" ref="Q715">INDEX($L$11:$L$2636,MATCH(B715+J715,$L$11:$L$2636,0)+12)-1</f>
        <v>46056</v>
      </c>
    </row>
    <row r="716" spans="2:17" ht="15" customHeight="1" x14ac:dyDescent="0.25">
      <c r="B716" s="97">
        <v>46040</v>
      </c>
      <c r="C716" s="98" t="str">
        <f t="shared" ref="C716:C779" si="49">TEXT(WEEKDAY(B716),"dddd")</f>
        <v>Sunday</v>
      </c>
      <c r="D716" s="99" t="str">
        <f t="shared" ref="D716:G779" si="50">IF(WEEKDAY($B716,2)&lt;6,"B","W")</f>
        <v>W</v>
      </c>
      <c r="E716" s="99" t="str">
        <f t="shared" si="50"/>
        <v>W</v>
      </c>
      <c r="F716" s="99" t="str">
        <f t="shared" si="50"/>
        <v>W</v>
      </c>
      <c r="G716" s="99" t="str">
        <f t="shared" si="50"/>
        <v>W</v>
      </c>
      <c r="H716" s="99" t="str">
        <f t="shared" ref="H716:H779" si="51">IF(OR(D716="P",E716="P",F716="P",G716="P"),"P",D716)</f>
        <v>W</v>
      </c>
      <c r="I716" s="99">
        <f t="shared" ref="I716:I779" si="52">IF(H716="B",1,0)</f>
        <v>0</v>
      </c>
      <c r="J716" s="109">
        <f>IF(H716="B",0,MATCH("B",H717:$H$3985,0))</f>
        <v>1</v>
      </c>
      <c r="K716" s="84"/>
      <c r="L716" s="97">
        <v>46405</v>
      </c>
      <c r="M716" s="99" t="s">
        <v>69</v>
      </c>
      <c r="O716" s="97">
        <v>46040</v>
      </c>
      <c r="P716" s="97" cm="1">
        <f t="array" ref="P716">INDEX($L$11:$L$2636,MATCH(B716+J716,$L$11:$L$2636,0)+30)</f>
        <v>46083</v>
      </c>
      <c r="Q716" s="124" cm="1">
        <f t="array" ref="Q716">INDEX($L$11:$L$2636,MATCH(B716+J716,$L$11:$L$2636,0)+12)-1</f>
        <v>46056</v>
      </c>
    </row>
    <row r="717" spans="2:17" ht="15" customHeight="1" x14ac:dyDescent="0.25">
      <c r="B717" s="97">
        <v>46041</v>
      </c>
      <c r="C717" s="98" t="str">
        <f t="shared" si="49"/>
        <v>Monday</v>
      </c>
      <c r="D717" s="99" t="str">
        <f t="shared" si="50"/>
        <v>B</v>
      </c>
      <c r="E717" s="99" t="str">
        <f t="shared" si="50"/>
        <v>B</v>
      </c>
      <c r="F717" s="99" t="str">
        <f t="shared" si="50"/>
        <v>B</v>
      </c>
      <c r="G717" s="99" t="str">
        <f t="shared" si="50"/>
        <v>B</v>
      </c>
      <c r="H717" s="99" t="str">
        <f t="shared" si="51"/>
        <v>B</v>
      </c>
      <c r="I717" s="99">
        <f t="shared" si="52"/>
        <v>1</v>
      </c>
      <c r="J717" s="109">
        <f>IF(H717="B",0,MATCH("B",H718:$H$3985,0))</f>
        <v>0</v>
      </c>
      <c r="K717" s="84"/>
      <c r="L717" s="97">
        <v>46406</v>
      </c>
      <c r="M717" s="99" t="s">
        <v>69</v>
      </c>
      <c r="O717" s="97">
        <v>46041</v>
      </c>
      <c r="P717" s="97" cm="1">
        <f t="array" ref="P717">INDEX($L$11:$L$2636,MATCH(B717+J717,$L$11:$L$2636,0)+30)</f>
        <v>46083</v>
      </c>
      <c r="Q717" s="124" cm="1">
        <f t="array" ref="Q717">INDEX($L$11:$L$2636,MATCH(B717+J717,$L$11:$L$2636,0)+12)-1</f>
        <v>46056</v>
      </c>
    </row>
    <row r="718" spans="2:17" ht="15" customHeight="1" x14ac:dyDescent="0.25">
      <c r="B718" s="97">
        <v>46042</v>
      </c>
      <c r="C718" s="98" t="str">
        <f t="shared" si="49"/>
        <v>Tuesday</v>
      </c>
      <c r="D718" s="99" t="str">
        <f t="shared" si="50"/>
        <v>B</v>
      </c>
      <c r="E718" s="99" t="str">
        <f t="shared" si="50"/>
        <v>B</v>
      </c>
      <c r="F718" s="99" t="str">
        <f t="shared" si="50"/>
        <v>B</v>
      </c>
      <c r="G718" s="99" t="str">
        <f t="shared" si="50"/>
        <v>B</v>
      </c>
      <c r="H718" s="99" t="str">
        <f t="shared" si="51"/>
        <v>B</v>
      </c>
      <c r="I718" s="99">
        <f t="shared" si="52"/>
        <v>1</v>
      </c>
      <c r="J718" s="109">
        <f>IF(H718="B",0,MATCH("B",H719:$H$3985,0))</f>
        <v>0</v>
      </c>
      <c r="K718" s="84"/>
      <c r="L718" s="97">
        <v>46407</v>
      </c>
      <c r="M718" s="99" t="s">
        <v>69</v>
      </c>
      <c r="O718" s="97">
        <v>46042</v>
      </c>
      <c r="P718" s="97" cm="1">
        <f t="array" ref="P718">INDEX($L$11:$L$2636,MATCH(B718+J718,$L$11:$L$2636,0)+30)</f>
        <v>46084</v>
      </c>
      <c r="Q718" s="124" cm="1">
        <f t="array" ref="Q718">INDEX($L$11:$L$2636,MATCH(B718+J718,$L$11:$L$2636,0)+12)-1</f>
        <v>46057</v>
      </c>
    </row>
    <row r="719" spans="2:17" ht="15" customHeight="1" x14ac:dyDescent="0.25">
      <c r="B719" s="97">
        <v>46043</v>
      </c>
      <c r="C719" s="98" t="str">
        <f t="shared" si="49"/>
        <v>Wednesday</v>
      </c>
      <c r="D719" s="99" t="str">
        <f t="shared" si="50"/>
        <v>B</v>
      </c>
      <c r="E719" s="99" t="str">
        <f t="shared" si="50"/>
        <v>B</v>
      </c>
      <c r="F719" s="99" t="str">
        <f t="shared" si="50"/>
        <v>B</v>
      </c>
      <c r="G719" s="99" t="str">
        <f t="shared" si="50"/>
        <v>B</v>
      </c>
      <c r="H719" s="99" t="str">
        <f t="shared" si="51"/>
        <v>B</v>
      </c>
      <c r="I719" s="99">
        <f t="shared" si="52"/>
        <v>1</v>
      </c>
      <c r="J719" s="109">
        <f>IF(H719="B",0,MATCH("B",H720:$H$3985,0))</f>
        <v>0</v>
      </c>
      <c r="K719" s="84"/>
      <c r="L719" s="97">
        <v>46408</v>
      </c>
      <c r="M719" s="99" t="s">
        <v>69</v>
      </c>
      <c r="O719" s="97">
        <v>46043</v>
      </c>
      <c r="P719" s="97" cm="1">
        <f t="array" ref="P719">INDEX($L$11:$L$2636,MATCH(B719+J719,$L$11:$L$2636,0)+30)</f>
        <v>46085</v>
      </c>
      <c r="Q719" s="124" cm="1">
        <f t="array" ref="Q719">INDEX($L$11:$L$2636,MATCH(B719+J719,$L$11:$L$2636,0)+12)-1</f>
        <v>46058</v>
      </c>
    </row>
    <row r="720" spans="2:17" ht="15" customHeight="1" x14ac:dyDescent="0.25">
      <c r="B720" s="97">
        <v>46044</v>
      </c>
      <c r="C720" s="98" t="str">
        <f t="shared" si="49"/>
        <v>Thursday</v>
      </c>
      <c r="D720" s="99" t="str">
        <f t="shared" si="50"/>
        <v>B</v>
      </c>
      <c r="E720" s="99" t="str">
        <f t="shared" si="50"/>
        <v>B</v>
      </c>
      <c r="F720" s="99" t="str">
        <f t="shared" si="50"/>
        <v>B</v>
      </c>
      <c r="G720" s="99" t="str">
        <f t="shared" si="50"/>
        <v>B</v>
      </c>
      <c r="H720" s="99" t="str">
        <f t="shared" si="51"/>
        <v>B</v>
      </c>
      <c r="I720" s="99">
        <f t="shared" si="52"/>
        <v>1</v>
      </c>
      <c r="J720" s="109">
        <f>IF(H720="B",0,MATCH("B",H721:$H$3985,0))</f>
        <v>0</v>
      </c>
      <c r="K720" s="84"/>
      <c r="L720" s="97">
        <v>46409</v>
      </c>
      <c r="M720" s="99" t="s">
        <v>69</v>
      </c>
      <c r="O720" s="97">
        <v>46044</v>
      </c>
      <c r="P720" s="97" cm="1">
        <f t="array" ref="P720">INDEX($L$11:$L$2636,MATCH(B720+J720,$L$11:$L$2636,0)+30)</f>
        <v>46086</v>
      </c>
      <c r="Q720" s="124" cm="1">
        <f t="array" ref="Q720">INDEX($L$11:$L$2636,MATCH(B720+J720,$L$11:$L$2636,0)+12)-1</f>
        <v>46061</v>
      </c>
    </row>
    <row r="721" spans="2:17" ht="15" customHeight="1" x14ac:dyDescent="0.25">
      <c r="B721" s="97">
        <v>46045</v>
      </c>
      <c r="C721" s="98" t="str">
        <f t="shared" si="49"/>
        <v>Friday</v>
      </c>
      <c r="D721" s="99" t="str">
        <f t="shared" si="50"/>
        <v>B</v>
      </c>
      <c r="E721" s="99" t="str">
        <f t="shared" si="50"/>
        <v>B</v>
      </c>
      <c r="F721" s="99" t="str">
        <f t="shared" si="50"/>
        <v>B</v>
      </c>
      <c r="G721" s="99" t="str">
        <f t="shared" si="50"/>
        <v>B</v>
      </c>
      <c r="H721" s="99" t="str">
        <f t="shared" si="51"/>
        <v>B</v>
      </c>
      <c r="I721" s="99">
        <f t="shared" si="52"/>
        <v>1</v>
      </c>
      <c r="J721" s="109">
        <f>IF(H721="B",0,MATCH("B",H722:$H$3985,0))</f>
        <v>0</v>
      </c>
      <c r="K721" s="84"/>
      <c r="L721" s="97">
        <v>46412</v>
      </c>
      <c r="M721" s="99" t="s">
        <v>69</v>
      </c>
      <c r="O721" s="97">
        <v>46045</v>
      </c>
      <c r="P721" s="97" cm="1">
        <f t="array" ref="P721">INDEX($L$11:$L$2636,MATCH(B721+J721,$L$11:$L$2636,0)+30)</f>
        <v>46087</v>
      </c>
      <c r="Q721" s="124" cm="1">
        <f t="array" ref="Q721">INDEX($L$11:$L$2636,MATCH(B721+J721,$L$11:$L$2636,0)+12)-1</f>
        <v>46062</v>
      </c>
    </row>
    <row r="722" spans="2:17" ht="15" customHeight="1" x14ac:dyDescent="0.25">
      <c r="B722" s="97">
        <v>46046</v>
      </c>
      <c r="C722" s="98" t="str">
        <f t="shared" si="49"/>
        <v>Saturday</v>
      </c>
      <c r="D722" s="99" t="str">
        <f t="shared" si="50"/>
        <v>W</v>
      </c>
      <c r="E722" s="99" t="str">
        <f t="shared" si="50"/>
        <v>W</v>
      </c>
      <c r="F722" s="99" t="str">
        <f t="shared" si="50"/>
        <v>W</v>
      </c>
      <c r="G722" s="99" t="str">
        <f t="shared" si="50"/>
        <v>W</v>
      </c>
      <c r="H722" s="99" t="str">
        <f t="shared" si="51"/>
        <v>W</v>
      </c>
      <c r="I722" s="99">
        <f t="shared" si="52"/>
        <v>0</v>
      </c>
      <c r="J722" s="109">
        <f>IF(H722="B",0,MATCH("B",H723:$H$3985,0))</f>
        <v>2</v>
      </c>
      <c r="K722" s="84"/>
      <c r="L722" s="97">
        <v>46413</v>
      </c>
      <c r="M722" s="99" t="s">
        <v>69</v>
      </c>
      <c r="O722" s="97">
        <v>46046</v>
      </c>
      <c r="P722" s="97" cm="1">
        <f t="array" ref="P722">INDEX($L$11:$L$2636,MATCH(B722+J722,$L$11:$L$2636,0)+30)</f>
        <v>46090</v>
      </c>
      <c r="Q722" s="124" cm="1">
        <f t="array" ref="Q722">INDEX($L$11:$L$2636,MATCH(B722+J722,$L$11:$L$2636,0)+12)-1</f>
        <v>46063</v>
      </c>
    </row>
    <row r="723" spans="2:17" ht="15" customHeight="1" x14ac:dyDescent="0.25">
      <c r="B723" s="97">
        <v>46047</v>
      </c>
      <c r="C723" s="98" t="str">
        <f t="shared" si="49"/>
        <v>Sunday</v>
      </c>
      <c r="D723" s="99" t="str">
        <f t="shared" si="50"/>
        <v>W</v>
      </c>
      <c r="E723" s="99" t="str">
        <f t="shared" si="50"/>
        <v>W</v>
      </c>
      <c r="F723" s="99" t="str">
        <f t="shared" si="50"/>
        <v>W</v>
      </c>
      <c r="G723" s="99" t="str">
        <f t="shared" si="50"/>
        <v>W</v>
      </c>
      <c r="H723" s="99" t="str">
        <f t="shared" si="51"/>
        <v>W</v>
      </c>
      <c r="I723" s="99">
        <f t="shared" si="52"/>
        <v>0</v>
      </c>
      <c r="J723" s="109">
        <f>IF(H723="B",0,MATCH("B",H724:$H$3985,0))</f>
        <v>1</v>
      </c>
      <c r="K723" s="84"/>
      <c r="L723" s="97">
        <v>46414</v>
      </c>
      <c r="M723" s="99" t="s">
        <v>69</v>
      </c>
      <c r="O723" s="97">
        <v>46047</v>
      </c>
      <c r="P723" s="97" cm="1">
        <f t="array" ref="P723">INDEX($L$11:$L$2636,MATCH(B723+J723,$L$11:$L$2636,0)+30)</f>
        <v>46090</v>
      </c>
      <c r="Q723" s="124" cm="1">
        <f t="array" ref="Q723">INDEX($L$11:$L$2636,MATCH(B723+J723,$L$11:$L$2636,0)+12)-1</f>
        <v>46063</v>
      </c>
    </row>
    <row r="724" spans="2:17" ht="15" customHeight="1" x14ac:dyDescent="0.25">
      <c r="B724" s="97">
        <v>46048</v>
      </c>
      <c r="C724" s="98" t="str">
        <f t="shared" si="49"/>
        <v>Monday</v>
      </c>
      <c r="D724" s="99" t="str">
        <f t="shared" si="50"/>
        <v>B</v>
      </c>
      <c r="E724" s="99" t="str">
        <f t="shared" si="50"/>
        <v>B</v>
      </c>
      <c r="F724" s="99" t="str">
        <f t="shared" si="50"/>
        <v>B</v>
      </c>
      <c r="G724" s="99" t="str">
        <f t="shared" si="50"/>
        <v>B</v>
      </c>
      <c r="H724" s="99" t="str">
        <f t="shared" si="51"/>
        <v>B</v>
      </c>
      <c r="I724" s="99">
        <f t="shared" si="52"/>
        <v>1</v>
      </c>
      <c r="J724" s="109">
        <f>IF(H724="B",0,MATCH("B",H725:$H$3985,0))</f>
        <v>0</v>
      </c>
      <c r="K724" s="84"/>
      <c r="L724" s="97">
        <v>46415</v>
      </c>
      <c r="M724" s="99" t="s">
        <v>69</v>
      </c>
      <c r="O724" s="97">
        <v>46048</v>
      </c>
      <c r="P724" s="97" cm="1">
        <f t="array" ref="P724">INDEX($L$11:$L$2636,MATCH(B724+J724,$L$11:$L$2636,0)+30)</f>
        <v>46090</v>
      </c>
      <c r="Q724" s="124" cm="1">
        <f t="array" ref="Q724">INDEX($L$11:$L$2636,MATCH(B724+J724,$L$11:$L$2636,0)+12)-1</f>
        <v>46063</v>
      </c>
    </row>
    <row r="725" spans="2:17" ht="15" customHeight="1" x14ac:dyDescent="0.25">
      <c r="B725" s="97">
        <v>46049</v>
      </c>
      <c r="C725" s="98" t="str">
        <f t="shared" si="49"/>
        <v>Tuesday</v>
      </c>
      <c r="D725" s="99" t="str">
        <f t="shared" si="50"/>
        <v>B</v>
      </c>
      <c r="E725" s="99" t="str">
        <f t="shared" si="50"/>
        <v>B</v>
      </c>
      <c r="F725" s="99" t="str">
        <f t="shared" si="50"/>
        <v>B</v>
      </c>
      <c r="G725" s="99" t="str">
        <f t="shared" si="50"/>
        <v>B</v>
      </c>
      <c r="H725" s="99" t="str">
        <f t="shared" si="51"/>
        <v>B</v>
      </c>
      <c r="I725" s="99">
        <f t="shared" si="52"/>
        <v>1</v>
      </c>
      <c r="J725" s="109">
        <f>IF(H725="B",0,MATCH("B",H726:$H$3985,0))</f>
        <v>0</v>
      </c>
      <c r="K725" s="84"/>
      <c r="L725" s="97">
        <v>46416</v>
      </c>
      <c r="M725" s="99" t="s">
        <v>69</v>
      </c>
      <c r="O725" s="97">
        <v>46049</v>
      </c>
      <c r="P725" s="97" cm="1">
        <f t="array" ref="P725">INDEX($L$11:$L$2636,MATCH(B725+J725,$L$11:$L$2636,0)+30)</f>
        <v>46091</v>
      </c>
      <c r="Q725" s="124" cm="1">
        <f t="array" ref="Q725">INDEX($L$11:$L$2636,MATCH(B725+J725,$L$11:$L$2636,0)+12)-1</f>
        <v>46064</v>
      </c>
    </row>
    <row r="726" spans="2:17" ht="15" customHeight="1" x14ac:dyDescent="0.25">
      <c r="B726" s="97">
        <v>46050</v>
      </c>
      <c r="C726" s="98" t="str">
        <f t="shared" si="49"/>
        <v>Wednesday</v>
      </c>
      <c r="D726" s="99" t="str">
        <f t="shared" si="50"/>
        <v>B</v>
      </c>
      <c r="E726" s="99" t="str">
        <f t="shared" si="50"/>
        <v>B</v>
      </c>
      <c r="F726" s="99" t="str">
        <f t="shared" si="50"/>
        <v>B</v>
      </c>
      <c r="G726" s="99" t="str">
        <f t="shared" si="50"/>
        <v>B</v>
      </c>
      <c r="H726" s="99" t="str">
        <f t="shared" si="51"/>
        <v>B</v>
      </c>
      <c r="I726" s="99">
        <f t="shared" si="52"/>
        <v>1</v>
      </c>
      <c r="J726" s="109">
        <f>IF(H726="B",0,MATCH("B",H727:$H$3985,0))</f>
        <v>0</v>
      </c>
      <c r="K726" s="84"/>
      <c r="L726" s="97">
        <v>46419</v>
      </c>
      <c r="M726" s="99" t="s">
        <v>69</v>
      </c>
      <c r="O726" s="97">
        <v>46050</v>
      </c>
      <c r="P726" s="97" cm="1">
        <f t="array" ref="P726">INDEX($L$11:$L$2636,MATCH(B726+J726,$L$11:$L$2636,0)+30)</f>
        <v>46092</v>
      </c>
      <c r="Q726" s="124" cm="1">
        <f t="array" ref="Q726">INDEX($L$11:$L$2636,MATCH(B726+J726,$L$11:$L$2636,0)+12)-1</f>
        <v>46065</v>
      </c>
    </row>
    <row r="727" spans="2:17" ht="15" customHeight="1" x14ac:dyDescent="0.25">
      <c r="B727" s="97">
        <v>46051</v>
      </c>
      <c r="C727" s="98" t="str">
        <f t="shared" si="49"/>
        <v>Thursday</v>
      </c>
      <c r="D727" s="99" t="str">
        <f t="shared" si="50"/>
        <v>B</v>
      </c>
      <c r="E727" s="99" t="str">
        <f t="shared" si="50"/>
        <v>B</v>
      </c>
      <c r="F727" s="99" t="str">
        <f t="shared" si="50"/>
        <v>B</v>
      </c>
      <c r="G727" s="99" t="str">
        <f t="shared" si="50"/>
        <v>B</v>
      </c>
      <c r="H727" s="99" t="str">
        <f t="shared" si="51"/>
        <v>B</v>
      </c>
      <c r="I727" s="99">
        <f t="shared" si="52"/>
        <v>1</v>
      </c>
      <c r="J727" s="109">
        <f>IF(H727="B",0,MATCH("B",H728:$H$3985,0))</f>
        <v>0</v>
      </c>
      <c r="K727" s="84"/>
      <c r="L727" s="97">
        <v>46420</v>
      </c>
      <c r="M727" s="99" t="s">
        <v>69</v>
      </c>
      <c r="O727" s="97">
        <v>46051</v>
      </c>
      <c r="P727" s="97" cm="1">
        <f t="array" ref="P727">INDEX($L$11:$L$2636,MATCH(B727+J727,$L$11:$L$2636,0)+30)</f>
        <v>46093</v>
      </c>
      <c r="Q727" s="124" cm="1">
        <f t="array" ref="Q727">INDEX($L$11:$L$2636,MATCH(B727+J727,$L$11:$L$2636,0)+12)-1</f>
        <v>46068</v>
      </c>
    </row>
    <row r="728" spans="2:17" ht="15" customHeight="1" x14ac:dyDescent="0.25">
      <c r="B728" s="97">
        <v>46052</v>
      </c>
      <c r="C728" s="98" t="str">
        <f t="shared" si="49"/>
        <v>Friday</v>
      </c>
      <c r="D728" s="99" t="str">
        <f t="shared" si="50"/>
        <v>B</v>
      </c>
      <c r="E728" s="99" t="str">
        <f t="shared" si="50"/>
        <v>B</v>
      </c>
      <c r="F728" s="99" t="str">
        <f t="shared" si="50"/>
        <v>B</v>
      </c>
      <c r="G728" s="99" t="str">
        <f t="shared" si="50"/>
        <v>B</v>
      </c>
      <c r="H728" s="99" t="str">
        <f t="shared" si="51"/>
        <v>B</v>
      </c>
      <c r="I728" s="99">
        <f t="shared" si="52"/>
        <v>1</v>
      </c>
      <c r="J728" s="109">
        <f>IF(H728="B",0,MATCH("B",H729:$H$3985,0))</f>
        <v>0</v>
      </c>
      <c r="K728" s="84"/>
      <c r="L728" s="97">
        <v>46421</v>
      </c>
      <c r="M728" s="99" t="s">
        <v>69</v>
      </c>
      <c r="O728" s="97">
        <v>46052</v>
      </c>
      <c r="P728" s="97" cm="1">
        <f t="array" ref="P728">INDEX($L$11:$L$2636,MATCH(B728+J728,$L$11:$L$2636,0)+30)</f>
        <v>46094</v>
      </c>
      <c r="Q728" s="124" cm="1">
        <f t="array" ref="Q728">INDEX($L$11:$L$2636,MATCH(B728+J728,$L$11:$L$2636,0)+12)-1</f>
        <v>46069</v>
      </c>
    </row>
    <row r="729" spans="2:17" ht="15" customHeight="1" x14ac:dyDescent="0.25">
      <c r="B729" s="97">
        <v>46053</v>
      </c>
      <c r="C729" s="98" t="str">
        <f t="shared" si="49"/>
        <v>Saturday</v>
      </c>
      <c r="D729" s="99" t="str">
        <f t="shared" si="50"/>
        <v>W</v>
      </c>
      <c r="E729" s="99" t="str">
        <f t="shared" si="50"/>
        <v>W</v>
      </c>
      <c r="F729" s="99" t="str">
        <f t="shared" si="50"/>
        <v>W</v>
      </c>
      <c r="G729" s="99" t="str">
        <f t="shared" si="50"/>
        <v>W</v>
      </c>
      <c r="H729" s="99" t="str">
        <f t="shared" si="51"/>
        <v>W</v>
      </c>
      <c r="I729" s="99">
        <f t="shared" si="52"/>
        <v>0</v>
      </c>
      <c r="J729" s="109">
        <f>IF(H729="B",0,MATCH("B",H730:$H$3985,0))</f>
        <v>2</v>
      </c>
      <c r="K729" s="84"/>
      <c r="L729" s="97">
        <v>46422</v>
      </c>
      <c r="M729" s="99" t="s">
        <v>69</v>
      </c>
      <c r="O729" s="97">
        <v>46053</v>
      </c>
      <c r="P729" s="97" cm="1">
        <f t="array" ref="P729">INDEX($L$11:$L$2636,MATCH(B729+J729,$L$11:$L$2636,0)+30)</f>
        <v>46097</v>
      </c>
      <c r="Q729" s="124" cm="1">
        <f t="array" ref="Q729">INDEX($L$11:$L$2636,MATCH(B729+J729,$L$11:$L$2636,0)+12)-1</f>
        <v>46070</v>
      </c>
    </row>
    <row r="730" spans="2:17" ht="15" customHeight="1" x14ac:dyDescent="0.25">
      <c r="B730" s="97">
        <v>46054</v>
      </c>
      <c r="C730" s="98" t="str">
        <f t="shared" si="49"/>
        <v>Sunday</v>
      </c>
      <c r="D730" s="99" t="str">
        <f t="shared" si="50"/>
        <v>W</v>
      </c>
      <c r="E730" s="99" t="str">
        <f t="shared" si="50"/>
        <v>W</v>
      </c>
      <c r="F730" s="99" t="str">
        <f t="shared" si="50"/>
        <v>W</v>
      </c>
      <c r="G730" s="99" t="str">
        <f t="shared" si="50"/>
        <v>W</v>
      </c>
      <c r="H730" s="99" t="str">
        <f t="shared" si="51"/>
        <v>W</v>
      </c>
      <c r="I730" s="99">
        <f t="shared" si="52"/>
        <v>0</v>
      </c>
      <c r="J730" s="109">
        <f>IF(H730="B",0,MATCH("B",H731:$H$3985,0))</f>
        <v>1</v>
      </c>
      <c r="K730" s="84"/>
      <c r="L730" s="97">
        <v>46423</v>
      </c>
      <c r="M730" s="99" t="s">
        <v>69</v>
      </c>
      <c r="O730" s="97">
        <v>46054</v>
      </c>
      <c r="P730" s="97" cm="1">
        <f t="array" ref="P730">INDEX($L$11:$L$2636,MATCH(B730+J730,$L$11:$L$2636,0)+30)</f>
        <v>46097</v>
      </c>
      <c r="Q730" s="124" cm="1">
        <f t="array" ref="Q730">INDEX($L$11:$L$2636,MATCH(B730+J730,$L$11:$L$2636,0)+12)-1</f>
        <v>46070</v>
      </c>
    </row>
    <row r="731" spans="2:17" ht="15" customHeight="1" x14ac:dyDescent="0.25">
      <c r="B731" s="97">
        <v>46055</v>
      </c>
      <c r="C731" s="98" t="str">
        <f t="shared" si="49"/>
        <v>Monday</v>
      </c>
      <c r="D731" s="99" t="str">
        <f t="shared" si="50"/>
        <v>B</v>
      </c>
      <c r="E731" s="99" t="str">
        <f t="shared" si="50"/>
        <v>B</v>
      </c>
      <c r="F731" s="99" t="str">
        <f t="shared" si="50"/>
        <v>B</v>
      </c>
      <c r="G731" s="99" t="str">
        <f t="shared" si="50"/>
        <v>B</v>
      </c>
      <c r="H731" s="99" t="str">
        <f t="shared" si="51"/>
        <v>B</v>
      </c>
      <c r="I731" s="99">
        <f t="shared" si="52"/>
        <v>1</v>
      </c>
      <c r="J731" s="109">
        <f>IF(H731="B",0,MATCH("B",H732:$H$3985,0))</f>
        <v>0</v>
      </c>
      <c r="K731" s="84"/>
      <c r="L731" s="97">
        <v>46426</v>
      </c>
      <c r="M731" s="99" t="s">
        <v>69</v>
      </c>
      <c r="O731" s="97">
        <v>46055</v>
      </c>
      <c r="P731" s="97" cm="1">
        <f t="array" ref="P731">INDEX($L$11:$L$2636,MATCH(B731+J731,$L$11:$L$2636,0)+30)</f>
        <v>46097</v>
      </c>
      <c r="Q731" s="124" cm="1">
        <f t="array" ref="Q731">INDEX($L$11:$L$2636,MATCH(B731+J731,$L$11:$L$2636,0)+12)-1</f>
        <v>46070</v>
      </c>
    </row>
    <row r="732" spans="2:17" ht="15" customHeight="1" x14ac:dyDescent="0.25">
      <c r="B732" s="97">
        <v>46056</v>
      </c>
      <c r="C732" s="98" t="str">
        <f t="shared" si="49"/>
        <v>Tuesday</v>
      </c>
      <c r="D732" s="99" t="str">
        <f t="shared" si="50"/>
        <v>B</v>
      </c>
      <c r="E732" s="99" t="str">
        <f t="shared" si="50"/>
        <v>B</v>
      </c>
      <c r="F732" s="99" t="str">
        <f t="shared" si="50"/>
        <v>B</v>
      </c>
      <c r="G732" s="99" t="str">
        <f t="shared" si="50"/>
        <v>B</v>
      </c>
      <c r="H732" s="99" t="str">
        <f t="shared" si="51"/>
        <v>B</v>
      </c>
      <c r="I732" s="99">
        <f t="shared" si="52"/>
        <v>1</v>
      </c>
      <c r="J732" s="109">
        <f>IF(H732="B",0,MATCH("B",H733:$H$3985,0))</f>
        <v>0</v>
      </c>
      <c r="K732" s="84"/>
      <c r="L732" s="97">
        <v>46427</v>
      </c>
      <c r="M732" s="99" t="s">
        <v>69</v>
      </c>
      <c r="O732" s="97">
        <v>46056</v>
      </c>
      <c r="P732" s="97" cm="1">
        <f t="array" ref="P732">INDEX($L$11:$L$2636,MATCH(B732+J732,$L$11:$L$2636,0)+30)</f>
        <v>46098</v>
      </c>
      <c r="Q732" s="124" cm="1">
        <f t="array" ref="Q732">INDEX($L$11:$L$2636,MATCH(B732+J732,$L$11:$L$2636,0)+12)-1</f>
        <v>46071</v>
      </c>
    </row>
    <row r="733" spans="2:17" ht="15" customHeight="1" x14ac:dyDescent="0.25">
      <c r="B733" s="97">
        <v>46057</v>
      </c>
      <c r="C733" s="98" t="str">
        <f t="shared" si="49"/>
        <v>Wednesday</v>
      </c>
      <c r="D733" s="99" t="str">
        <f t="shared" si="50"/>
        <v>B</v>
      </c>
      <c r="E733" s="99" t="str">
        <f t="shared" si="50"/>
        <v>B</v>
      </c>
      <c r="F733" s="99" t="str">
        <f t="shared" si="50"/>
        <v>B</v>
      </c>
      <c r="G733" s="99" t="str">
        <f t="shared" si="50"/>
        <v>B</v>
      </c>
      <c r="H733" s="99" t="str">
        <f t="shared" si="51"/>
        <v>B</v>
      </c>
      <c r="I733" s="99">
        <f t="shared" si="52"/>
        <v>1</v>
      </c>
      <c r="J733" s="109">
        <f>IF(H733="B",0,MATCH("B",H734:$H$3985,0))</f>
        <v>0</v>
      </c>
      <c r="K733" s="84"/>
      <c r="L733" s="97">
        <v>46428</v>
      </c>
      <c r="M733" s="99" t="s">
        <v>69</v>
      </c>
      <c r="O733" s="97">
        <v>46057</v>
      </c>
      <c r="P733" s="97" cm="1">
        <f t="array" ref="P733">INDEX($L$11:$L$2636,MATCH(B733+J733,$L$11:$L$2636,0)+30)</f>
        <v>46099</v>
      </c>
      <c r="Q733" s="124" cm="1">
        <f t="array" ref="Q733">INDEX($L$11:$L$2636,MATCH(B733+J733,$L$11:$L$2636,0)+12)-1</f>
        <v>46072</v>
      </c>
    </row>
    <row r="734" spans="2:17" ht="15" customHeight="1" x14ac:dyDescent="0.25">
      <c r="B734" s="97">
        <v>46058</v>
      </c>
      <c r="C734" s="98" t="str">
        <f t="shared" si="49"/>
        <v>Thursday</v>
      </c>
      <c r="D734" s="99" t="str">
        <f t="shared" si="50"/>
        <v>B</v>
      </c>
      <c r="E734" s="99" t="str">
        <f t="shared" si="50"/>
        <v>B</v>
      </c>
      <c r="F734" s="99" t="str">
        <f t="shared" si="50"/>
        <v>B</v>
      </c>
      <c r="G734" s="99" t="str">
        <f t="shared" si="50"/>
        <v>B</v>
      </c>
      <c r="H734" s="99" t="str">
        <f t="shared" si="51"/>
        <v>B</v>
      </c>
      <c r="I734" s="99">
        <f t="shared" si="52"/>
        <v>1</v>
      </c>
      <c r="J734" s="109">
        <f>IF(H734="B",0,MATCH("B",H735:$H$3985,0))</f>
        <v>0</v>
      </c>
      <c r="K734" s="84"/>
      <c r="L734" s="97">
        <v>46429</v>
      </c>
      <c r="M734" s="99" t="s">
        <v>69</v>
      </c>
      <c r="O734" s="97">
        <v>46058</v>
      </c>
      <c r="P734" s="97" cm="1">
        <f t="array" ref="P734">INDEX($L$11:$L$2636,MATCH(B734+J734,$L$11:$L$2636,0)+30)</f>
        <v>46100</v>
      </c>
      <c r="Q734" s="124" cm="1">
        <f t="array" ref="Q734">INDEX($L$11:$L$2636,MATCH(B734+J734,$L$11:$L$2636,0)+12)-1</f>
        <v>46075</v>
      </c>
    </row>
    <row r="735" spans="2:17" ht="15" customHeight="1" x14ac:dyDescent="0.25">
      <c r="B735" s="97">
        <v>46059</v>
      </c>
      <c r="C735" s="98" t="str">
        <f t="shared" si="49"/>
        <v>Friday</v>
      </c>
      <c r="D735" s="99" t="str">
        <f t="shared" si="50"/>
        <v>B</v>
      </c>
      <c r="E735" s="99" t="str">
        <f t="shared" si="50"/>
        <v>B</v>
      </c>
      <c r="F735" s="99" t="str">
        <f t="shared" si="50"/>
        <v>B</v>
      </c>
      <c r="G735" s="99" t="str">
        <f t="shared" si="50"/>
        <v>B</v>
      </c>
      <c r="H735" s="99" t="str">
        <f t="shared" si="51"/>
        <v>B</v>
      </c>
      <c r="I735" s="99">
        <f t="shared" si="52"/>
        <v>1</v>
      </c>
      <c r="J735" s="109">
        <f>IF(H735="B",0,MATCH("B",H736:$H$3985,0))</f>
        <v>0</v>
      </c>
      <c r="K735" s="84"/>
      <c r="L735" s="97">
        <v>46430</v>
      </c>
      <c r="M735" s="99" t="s">
        <v>69</v>
      </c>
      <c r="O735" s="97">
        <v>46059</v>
      </c>
      <c r="P735" s="97" cm="1">
        <f t="array" ref="P735">INDEX($L$11:$L$2636,MATCH(B735+J735,$L$11:$L$2636,0)+30)</f>
        <v>46101</v>
      </c>
      <c r="Q735" s="124" cm="1">
        <f t="array" ref="Q735">INDEX($L$11:$L$2636,MATCH(B735+J735,$L$11:$L$2636,0)+12)-1</f>
        <v>46076</v>
      </c>
    </row>
    <row r="736" spans="2:17" ht="15" customHeight="1" x14ac:dyDescent="0.25">
      <c r="B736" s="97">
        <v>46060</v>
      </c>
      <c r="C736" s="98" t="str">
        <f t="shared" si="49"/>
        <v>Saturday</v>
      </c>
      <c r="D736" s="99" t="str">
        <f t="shared" si="50"/>
        <v>W</v>
      </c>
      <c r="E736" s="99" t="str">
        <f t="shared" si="50"/>
        <v>W</v>
      </c>
      <c r="F736" s="99" t="str">
        <f t="shared" si="50"/>
        <v>W</v>
      </c>
      <c r="G736" s="99" t="str">
        <f t="shared" si="50"/>
        <v>W</v>
      </c>
      <c r="H736" s="99" t="str">
        <f t="shared" si="51"/>
        <v>W</v>
      </c>
      <c r="I736" s="99">
        <f t="shared" si="52"/>
        <v>0</v>
      </c>
      <c r="J736" s="109">
        <f>IF(H736="B",0,MATCH("B",H737:$H$3985,0))</f>
        <v>2</v>
      </c>
      <c r="K736" s="84"/>
      <c r="L736" s="97">
        <v>46433</v>
      </c>
      <c r="M736" s="99" t="s">
        <v>69</v>
      </c>
      <c r="O736" s="97">
        <v>46060</v>
      </c>
      <c r="P736" s="97" cm="1">
        <f t="array" ref="P736">INDEX($L$11:$L$2636,MATCH(B736+J736,$L$11:$L$2636,0)+30)</f>
        <v>46104</v>
      </c>
      <c r="Q736" s="124" cm="1">
        <f t="array" ref="Q736">INDEX($L$11:$L$2636,MATCH(B736+J736,$L$11:$L$2636,0)+12)-1</f>
        <v>46077</v>
      </c>
    </row>
    <row r="737" spans="2:17" ht="15" customHeight="1" x14ac:dyDescent="0.25">
      <c r="B737" s="97">
        <v>46061</v>
      </c>
      <c r="C737" s="98" t="str">
        <f t="shared" si="49"/>
        <v>Sunday</v>
      </c>
      <c r="D737" s="99" t="str">
        <f t="shared" si="50"/>
        <v>W</v>
      </c>
      <c r="E737" s="99" t="str">
        <f t="shared" si="50"/>
        <v>W</v>
      </c>
      <c r="F737" s="99" t="str">
        <f t="shared" si="50"/>
        <v>W</v>
      </c>
      <c r="G737" s="99" t="str">
        <f t="shared" si="50"/>
        <v>W</v>
      </c>
      <c r="H737" s="99" t="str">
        <f t="shared" si="51"/>
        <v>W</v>
      </c>
      <c r="I737" s="99">
        <f t="shared" si="52"/>
        <v>0</v>
      </c>
      <c r="J737" s="109">
        <f>IF(H737="B",0,MATCH("B",H738:$H$3985,0))</f>
        <v>1</v>
      </c>
      <c r="K737" s="84"/>
      <c r="L737" s="97">
        <v>46434</v>
      </c>
      <c r="M737" s="99" t="s">
        <v>69</v>
      </c>
      <c r="O737" s="97">
        <v>46061</v>
      </c>
      <c r="P737" s="97" cm="1">
        <f t="array" ref="P737">INDEX($L$11:$L$2636,MATCH(B737+J737,$L$11:$L$2636,0)+30)</f>
        <v>46104</v>
      </c>
      <c r="Q737" s="124" cm="1">
        <f t="array" ref="Q737">INDEX($L$11:$L$2636,MATCH(B737+J737,$L$11:$L$2636,0)+12)-1</f>
        <v>46077</v>
      </c>
    </row>
    <row r="738" spans="2:17" ht="15" customHeight="1" x14ac:dyDescent="0.25">
      <c r="B738" s="97">
        <v>46062</v>
      </c>
      <c r="C738" s="98" t="str">
        <f t="shared" si="49"/>
        <v>Monday</v>
      </c>
      <c r="D738" s="99" t="str">
        <f t="shared" si="50"/>
        <v>B</v>
      </c>
      <c r="E738" s="99" t="str">
        <f t="shared" si="50"/>
        <v>B</v>
      </c>
      <c r="F738" s="99" t="str">
        <f t="shared" si="50"/>
        <v>B</v>
      </c>
      <c r="G738" s="99" t="str">
        <f t="shared" si="50"/>
        <v>B</v>
      </c>
      <c r="H738" s="99" t="str">
        <f t="shared" si="51"/>
        <v>B</v>
      </c>
      <c r="I738" s="99">
        <f t="shared" si="52"/>
        <v>1</v>
      </c>
      <c r="J738" s="109">
        <f>IF(H738="B",0,MATCH("B",H739:$H$3985,0))</f>
        <v>0</v>
      </c>
      <c r="K738" s="84"/>
      <c r="L738" s="97">
        <v>46435</v>
      </c>
      <c r="M738" s="99" t="s">
        <v>69</v>
      </c>
      <c r="O738" s="97">
        <v>46062</v>
      </c>
      <c r="P738" s="97" cm="1">
        <f t="array" ref="P738">INDEX($L$11:$L$2636,MATCH(B738+J738,$L$11:$L$2636,0)+30)</f>
        <v>46104</v>
      </c>
      <c r="Q738" s="124" cm="1">
        <f t="array" ref="Q738">INDEX($L$11:$L$2636,MATCH(B738+J738,$L$11:$L$2636,0)+12)-1</f>
        <v>46077</v>
      </c>
    </row>
    <row r="739" spans="2:17" ht="15" customHeight="1" x14ac:dyDescent="0.25">
      <c r="B739" s="97">
        <v>46063</v>
      </c>
      <c r="C739" s="98" t="str">
        <f t="shared" si="49"/>
        <v>Tuesday</v>
      </c>
      <c r="D739" s="99" t="str">
        <f t="shared" si="50"/>
        <v>B</v>
      </c>
      <c r="E739" s="99" t="str">
        <f t="shared" si="50"/>
        <v>B</v>
      </c>
      <c r="F739" s="99" t="str">
        <f t="shared" si="50"/>
        <v>B</v>
      </c>
      <c r="G739" s="99" t="str">
        <f t="shared" si="50"/>
        <v>B</v>
      </c>
      <c r="H739" s="99" t="str">
        <f t="shared" si="51"/>
        <v>B</v>
      </c>
      <c r="I739" s="99">
        <f t="shared" si="52"/>
        <v>1</v>
      </c>
      <c r="J739" s="109">
        <f>IF(H739="B",0,MATCH("B",H740:$H$3985,0))</f>
        <v>0</v>
      </c>
      <c r="K739" s="84"/>
      <c r="L739" s="97">
        <v>46436</v>
      </c>
      <c r="M739" s="99" t="s">
        <v>69</v>
      </c>
      <c r="O739" s="97">
        <v>46063</v>
      </c>
      <c r="P739" s="97" cm="1">
        <f t="array" ref="P739">INDEX($L$11:$L$2636,MATCH(B739+J739,$L$11:$L$2636,0)+30)</f>
        <v>46105</v>
      </c>
      <c r="Q739" s="124" cm="1">
        <f t="array" ref="Q739">INDEX($L$11:$L$2636,MATCH(B739+J739,$L$11:$L$2636,0)+12)-1</f>
        <v>46078</v>
      </c>
    </row>
    <row r="740" spans="2:17" ht="15" customHeight="1" x14ac:dyDescent="0.25">
      <c r="B740" s="97">
        <v>46064</v>
      </c>
      <c r="C740" s="98" t="str">
        <f t="shared" si="49"/>
        <v>Wednesday</v>
      </c>
      <c r="D740" s="99" t="str">
        <f t="shared" si="50"/>
        <v>B</v>
      </c>
      <c r="E740" s="99" t="str">
        <f t="shared" si="50"/>
        <v>B</v>
      </c>
      <c r="F740" s="99" t="str">
        <f t="shared" si="50"/>
        <v>B</v>
      </c>
      <c r="G740" s="99" t="str">
        <f t="shared" si="50"/>
        <v>B</v>
      </c>
      <c r="H740" s="99" t="str">
        <f t="shared" si="51"/>
        <v>B</v>
      </c>
      <c r="I740" s="99">
        <f t="shared" si="52"/>
        <v>1</v>
      </c>
      <c r="J740" s="109">
        <f>IF(H740="B",0,MATCH("B",H741:$H$3985,0))</f>
        <v>0</v>
      </c>
      <c r="K740" s="84"/>
      <c r="L740" s="97">
        <v>46437</v>
      </c>
      <c r="M740" s="99" t="s">
        <v>69</v>
      </c>
      <c r="O740" s="97">
        <v>46064</v>
      </c>
      <c r="P740" s="97" cm="1">
        <f t="array" ref="P740">INDEX($L$11:$L$2636,MATCH(B740+J740,$L$11:$L$2636,0)+30)</f>
        <v>46106</v>
      </c>
      <c r="Q740" s="124" cm="1">
        <f t="array" ref="Q740">INDEX($L$11:$L$2636,MATCH(B740+J740,$L$11:$L$2636,0)+12)-1</f>
        <v>46079</v>
      </c>
    </row>
    <row r="741" spans="2:17" ht="15" customHeight="1" x14ac:dyDescent="0.25">
      <c r="B741" s="97">
        <v>46065</v>
      </c>
      <c r="C741" s="98" t="str">
        <f t="shared" si="49"/>
        <v>Thursday</v>
      </c>
      <c r="D741" s="99" t="str">
        <f t="shared" si="50"/>
        <v>B</v>
      </c>
      <c r="E741" s="99" t="str">
        <f t="shared" si="50"/>
        <v>B</v>
      </c>
      <c r="F741" s="99" t="str">
        <f t="shared" si="50"/>
        <v>B</v>
      </c>
      <c r="G741" s="99" t="str">
        <f t="shared" si="50"/>
        <v>B</v>
      </c>
      <c r="H741" s="99" t="str">
        <f t="shared" si="51"/>
        <v>B</v>
      </c>
      <c r="I741" s="99">
        <f t="shared" si="52"/>
        <v>1</v>
      </c>
      <c r="J741" s="109">
        <f>IF(H741="B",0,MATCH("B",H742:$H$3985,0))</f>
        <v>0</v>
      </c>
      <c r="K741" s="84"/>
      <c r="L741" s="97">
        <v>46440</v>
      </c>
      <c r="M741" s="99" t="s">
        <v>69</v>
      </c>
      <c r="O741" s="97">
        <v>46065</v>
      </c>
      <c r="P741" s="97" cm="1">
        <f t="array" ref="P741">INDEX($L$11:$L$2636,MATCH(B741+J741,$L$11:$L$2636,0)+30)</f>
        <v>46107</v>
      </c>
      <c r="Q741" s="124" cm="1">
        <f t="array" ref="Q741">INDEX($L$11:$L$2636,MATCH(B741+J741,$L$11:$L$2636,0)+12)-1</f>
        <v>46082</v>
      </c>
    </row>
    <row r="742" spans="2:17" ht="15" customHeight="1" x14ac:dyDescent="0.25">
      <c r="B742" s="97">
        <v>46066</v>
      </c>
      <c r="C742" s="98" t="str">
        <f t="shared" si="49"/>
        <v>Friday</v>
      </c>
      <c r="D742" s="99" t="str">
        <f t="shared" si="50"/>
        <v>B</v>
      </c>
      <c r="E742" s="99" t="str">
        <f t="shared" si="50"/>
        <v>B</v>
      </c>
      <c r="F742" s="99" t="str">
        <f t="shared" si="50"/>
        <v>B</v>
      </c>
      <c r="G742" s="99" t="str">
        <f t="shared" si="50"/>
        <v>B</v>
      </c>
      <c r="H742" s="99" t="str">
        <f t="shared" si="51"/>
        <v>B</v>
      </c>
      <c r="I742" s="99">
        <f t="shared" si="52"/>
        <v>1</v>
      </c>
      <c r="J742" s="109">
        <f>IF(H742="B",0,MATCH("B",H743:$H$3985,0))</f>
        <v>0</v>
      </c>
      <c r="K742" s="84"/>
      <c r="L742" s="97">
        <v>46441</v>
      </c>
      <c r="M742" s="99" t="s">
        <v>69</v>
      </c>
      <c r="O742" s="97">
        <v>46066</v>
      </c>
      <c r="P742" s="97" cm="1">
        <f t="array" ref="P742">INDEX($L$11:$L$2636,MATCH(B742+J742,$L$11:$L$2636,0)+30)</f>
        <v>46108</v>
      </c>
      <c r="Q742" s="124" cm="1">
        <f t="array" ref="Q742">INDEX($L$11:$L$2636,MATCH(B742+J742,$L$11:$L$2636,0)+12)-1</f>
        <v>46083</v>
      </c>
    </row>
    <row r="743" spans="2:17" ht="15" customHeight="1" x14ac:dyDescent="0.25">
      <c r="B743" s="97">
        <v>46067</v>
      </c>
      <c r="C743" s="98" t="str">
        <f t="shared" si="49"/>
        <v>Saturday</v>
      </c>
      <c r="D743" s="99" t="str">
        <f t="shared" si="50"/>
        <v>W</v>
      </c>
      <c r="E743" s="99" t="str">
        <f t="shared" si="50"/>
        <v>W</v>
      </c>
      <c r="F743" s="99" t="str">
        <f t="shared" si="50"/>
        <v>W</v>
      </c>
      <c r="G743" s="99" t="str">
        <f t="shared" si="50"/>
        <v>W</v>
      </c>
      <c r="H743" s="99" t="str">
        <f t="shared" si="51"/>
        <v>W</v>
      </c>
      <c r="I743" s="99">
        <f t="shared" si="52"/>
        <v>0</v>
      </c>
      <c r="J743" s="109">
        <f>IF(H743="B",0,MATCH("B",H744:$H$3985,0))</f>
        <v>2</v>
      </c>
      <c r="K743" s="84"/>
      <c r="L743" s="97">
        <v>46442</v>
      </c>
      <c r="M743" s="99" t="s">
        <v>69</v>
      </c>
      <c r="O743" s="97">
        <v>46067</v>
      </c>
      <c r="P743" s="97" cm="1">
        <f t="array" ref="P743">INDEX($L$11:$L$2636,MATCH(B743+J743,$L$11:$L$2636,0)+30)</f>
        <v>46111</v>
      </c>
      <c r="Q743" s="124" cm="1">
        <f t="array" ref="Q743">INDEX($L$11:$L$2636,MATCH(B743+J743,$L$11:$L$2636,0)+12)-1</f>
        <v>46084</v>
      </c>
    </row>
    <row r="744" spans="2:17" ht="15" customHeight="1" x14ac:dyDescent="0.25">
      <c r="B744" s="97">
        <v>46068</v>
      </c>
      <c r="C744" s="98" t="str">
        <f t="shared" si="49"/>
        <v>Sunday</v>
      </c>
      <c r="D744" s="99" t="str">
        <f t="shared" si="50"/>
        <v>W</v>
      </c>
      <c r="E744" s="99" t="str">
        <f t="shared" si="50"/>
        <v>W</v>
      </c>
      <c r="F744" s="99" t="str">
        <f t="shared" si="50"/>
        <v>W</v>
      </c>
      <c r="G744" s="99" t="str">
        <f t="shared" si="50"/>
        <v>W</v>
      </c>
      <c r="H744" s="99" t="str">
        <f t="shared" si="51"/>
        <v>W</v>
      </c>
      <c r="I744" s="99">
        <f t="shared" si="52"/>
        <v>0</v>
      </c>
      <c r="J744" s="109">
        <f>IF(H744="B",0,MATCH("B",H745:$H$3985,0))</f>
        <v>1</v>
      </c>
      <c r="K744" s="84"/>
      <c r="L744" s="97">
        <v>46443</v>
      </c>
      <c r="M744" s="99" t="s">
        <v>69</v>
      </c>
      <c r="O744" s="97">
        <v>46068</v>
      </c>
      <c r="P744" s="97" cm="1">
        <f t="array" ref="P744">INDEX($L$11:$L$2636,MATCH(B744+J744,$L$11:$L$2636,0)+30)</f>
        <v>46111</v>
      </c>
      <c r="Q744" s="124" cm="1">
        <f t="array" ref="Q744">INDEX($L$11:$L$2636,MATCH(B744+J744,$L$11:$L$2636,0)+12)-1</f>
        <v>46084</v>
      </c>
    </row>
    <row r="745" spans="2:17" ht="15" customHeight="1" x14ac:dyDescent="0.25">
      <c r="B745" s="97">
        <v>46069</v>
      </c>
      <c r="C745" s="98" t="str">
        <f t="shared" si="49"/>
        <v>Monday</v>
      </c>
      <c r="D745" s="99" t="str">
        <f t="shared" si="50"/>
        <v>B</v>
      </c>
      <c r="E745" s="99" t="str">
        <f t="shared" si="50"/>
        <v>B</v>
      </c>
      <c r="F745" s="99" t="str">
        <f t="shared" si="50"/>
        <v>B</v>
      </c>
      <c r="G745" s="99" t="str">
        <f t="shared" si="50"/>
        <v>B</v>
      </c>
      <c r="H745" s="99" t="str">
        <f t="shared" si="51"/>
        <v>B</v>
      </c>
      <c r="I745" s="99">
        <f t="shared" si="52"/>
        <v>1</v>
      </c>
      <c r="J745" s="109">
        <f>IF(H745="B",0,MATCH("B",H746:$H$3985,0))</f>
        <v>0</v>
      </c>
      <c r="K745" s="84"/>
      <c r="L745" s="97">
        <v>46444</v>
      </c>
      <c r="M745" s="99" t="s">
        <v>69</v>
      </c>
      <c r="O745" s="97">
        <v>46069</v>
      </c>
      <c r="P745" s="97" cm="1">
        <f t="array" ref="P745">INDEX($L$11:$L$2636,MATCH(B745+J745,$L$11:$L$2636,0)+30)</f>
        <v>46111</v>
      </c>
      <c r="Q745" s="124" cm="1">
        <f t="array" ref="Q745">INDEX($L$11:$L$2636,MATCH(B745+J745,$L$11:$L$2636,0)+12)-1</f>
        <v>46084</v>
      </c>
    </row>
    <row r="746" spans="2:17" ht="15" customHeight="1" x14ac:dyDescent="0.25">
      <c r="B746" s="97">
        <v>46070</v>
      </c>
      <c r="C746" s="98" t="str">
        <f t="shared" si="49"/>
        <v>Tuesday</v>
      </c>
      <c r="D746" s="99" t="str">
        <f t="shared" si="50"/>
        <v>B</v>
      </c>
      <c r="E746" s="99" t="str">
        <f t="shared" si="50"/>
        <v>B</v>
      </c>
      <c r="F746" s="99" t="str">
        <f t="shared" si="50"/>
        <v>B</v>
      </c>
      <c r="G746" s="99" t="str">
        <f t="shared" si="50"/>
        <v>B</v>
      </c>
      <c r="H746" s="99" t="str">
        <f t="shared" si="51"/>
        <v>B</v>
      </c>
      <c r="I746" s="99">
        <f t="shared" si="52"/>
        <v>1</v>
      </c>
      <c r="J746" s="109">
        <f>IF(H746="B",0,MATCH("B",H747:$H$3985,0))</f>
        <v>0</v>
      </c>
      <c r="K746" s="84"/>
      <c r="L746" s="97">
        <v>46447</v>
      </c>
      <c r="M746" s="99" t="s">
        <v>69</v>
      </c>
      <c r="O746" s="97">
        <v>46070</v>
      </c>
      <c r="P746" s="97" cm="1">
        <f t="array" ref="P746">INDEX($L$11:$L$2636,MATCH(B746+J746,$L$11:$L$2636,0)+30)</f>
        <v>46112</v>
      </c>
      <c r="Q746" s="124" cm="1">
        <f t="array" ref="Q746">INDEX($L$11:$L$2636,MATCH(B746+J746,$L$11:$L$2636,0)+12)-1</f>
        <v>46085</v>
      </c>
    </row>
    <row r="747" spans="2:17" ht="15" customHeight="1" x14ac:dyDescent="0.25">
      <c r="B747" s="97">
        <v>46071</v>
      </c>
      <c r="C747" s="98" t="str">
        <f t="shared" si="49"/>
        <v>Wednesday</v>
      </c>
      <c r="D747" s="99" t="str">
        <f t="shared" si="50"/>
        <v>B</v>
      </c>
      <c r="E747" s="99" t="str">
        <f t="shared" si="50"/>
        <v>B</v>
      </c>
      <c r="F747" s="99" t="str">
        <f t="shared" si="50"/>
        <v>B</v>
      </c>
      <c r="G747" s="99" t="str">
        <f t="shared" si="50"/>
        <v>B</v>
      </c>
      <c r="H747" s="99" t="str">
        <f t="shared" si="51"/>
        <v>B</v>
      </c>
      <c r="I747" s="99">
        <f t="shared" si="52"/>
        <v>1</v>
      </c>
      <c r="J747" s="109">
        <f>IF(H747="B",0,MATCH("B",H748:$H$3985,0))</f>
        <v>0</v>
      </c>
      <c r="K747" s="84"/>
      <c r="L747" s="97">
        <v>46448</v>
      </c>
      <c r="M747" s="99" t="s">
        <v>69</v>
      </c>
      <c r="O747" s="97">
        <v>46071</v>
      </c>
      <c r="P747" s="97" cm="1">
        <f t="array" ref="P747">INDEX($L$11:$L$2636,MATCH(B747+J747,$L$11:$L$2636,0)+30)</f>
        <v>46113</v>
      </c>
      <c r="Q747" s="124" cm="1">
        <f t="array" ref="Q747">INDEX($L$11:$L$2636,MATCH(B747+J747,$L$11:$L$2636,0)+12)-1</f>
        <v>46086</v>
      </c>
    </row>
    <row r="748" spans="2:17" ht="15" customHeight="1" x14ac:dyDescent="0.25">
      <c r="B748" s="97">
        <v>46072</v>
      </c>
      <c r="C748" s="98" t="str">
        <f t="shared" si="49"/>
        <v>Thursday</v>
      </c>
      <c r="D748" s="99" t="str">
        <f t="shared" si="50"/>
        <v>B</v>
      </c>
      <c r="E748" s="99" t="str">
        <f t="shared" si="50"/>
        <v>B</v>
      </c>
      <c r="F748" s="99" t="str">
        <f t="shared" si="50"/>
        <v>B</v>
      </c>
      <c r="G748" s="99" t="str">
        <f t="shared" si="50"/>
        <v>B</v>
      </c>
      <c r="H748" s="99" t="str">
        <f t="shared" si="51"/>
        <v>B</v>
      </c>
      <c r="I748" s="99">
        <f t="shared" si="52"/>
        <v>1</v>
      </c>
      <c r="J748" s="109">
        <f>IF(H748="B",0,MATCH("B",H749:$H$3985,0))</f>
        <v>0</v>
      </c>
      <c r="K748" s="84"/>
      <c r="L748" s="97">
        <v>46449</v>
      </c>
      <c r="M748" s="99" t="s">
        <v>69</v>
      </c>
      <c r="O748" s="97">
        <v>46072</v>
      </c>
      <c r="P748" s="97" cm="1">
        <f t="array" ref="P748">INDEX($L$11:$L$2636,MATCH(B748+J748,$L$11:$L$2636,0)+30)</f>
        <v>46119</v>
      </c>
      <c r="Q748" s="124" cm="1">
        <f t="array" ref="Q748">INDEX($L$11:$L$2636,MATCH(B748+J748,$L$11:$L$2636,0)+12)-1</f>
        <v>46089</v>
      </c>
    </row>
    <row r="749" spans="2:17" ht="15" customHeight="1" x14ac:dyDescent="0.25">
      <c r="B749" s="97">
        <v>46073</v>
      </c>
      <c r="C749" s="98" t="str">
        <f t="shared" si="49"/>
        <v>Friday</v>
      </c>
      <c r="D749" s="99" t="str">
        <f t="shared" si="50"/>
        <v>B</v>
      </c>
      <c r="E749" s="99" t="str">
        <f t="shared" si="50"/>
        <v>B</v>
      </c>
      <c r="F749" s="99" t="str">
        <f t="shared" si="50"/>
        <v>B</v>
      </c>
      <c r="G749" s="99" t="str">
        <f t="shared" si="50"/>
        <v>B</v>
      </c>
      <c r="H749" s="99" t="str">
        <f t="shared" si="51"/>
        <v>B</v>
      </c>
      <c r="I749" s="99">
        <f t="shared" si="52"/>
        <v>1</v>
      </c>
      <c r="J749" s="109">
        <f>IF(H749="B",0,MATCH("B",H750:$H$3985,0))</f>
        <v>0</v>
      </c>
      <c r="K749" s="84"/>
      <c r="L749" s="97">
        <v>46450</v>
      </c>
      <c r="M749" s="99" t="s">
        <v>69</v>
      </c>
      <c r="O749" s="97">
        <v>46073</v>
      </c>
      <c r="P749" s="97" cm="1">
        <f t="array" ref="P749">INDEX($L$11:$L$2636,MATCH(B749+J749,$L$11:$L$2636,0)+30)</f>
        <v>46120</v>
      </c>
      <c r="Q749" s="124" cm="1">
        <f t="array" ref="Q749">INDEX($L$11:$L$2636,MATCH(B749+J749,$L$11:$L$2636,0)+12)-1</f>
        <v>46090</v>
      </c>
    </row>
    <row r="750" spans="2:17" ht="15" customHeight="1" x14ac:dyDescent="0.25">
      <c r="B750" s="97">
        <v>46074</v>
      </c>
      <c r="C750" s="98" t="str">
        <f t="shared" si="49"/>
        <v>Saturday</v>
      </c>
      <c r="D750" s="99" t="str">
        <f t="shared" si="50"/>
        <v>W</v>
      </c>
      <c r="E750" s="99" t="str">
        <f t="shared" si="50"/>
        <v>W</v>
      </c>
      <c r="F750" s="99" t="str">
        <f t="shared" si="50"/>
        <v>W</v>
      </c>
      <c r="G750" s="99" t="str">
        <f t="shared" si="50"/>
        <v>W</v>
      </c>
      <c r="H750" s="99" t="str">
        <f t="shared" si="51"/>
        <v>W</v>
      </c>
      <c r="I750" s="99">
        <f t="shared" si="52"/>
        <v>0</v>
      </c>
      <c r="J750" s="109">
        <f>IF(H750="B",0,MATCH("B",H751:$H$3985,0))</f>
        <v>2</v>
      </c>
      <c r="K750" s="84"/>
      <c r="L750" s="97">
        <v>46451</v>
      </c>
      <c r="M750" s="99" t="s">
        <v>69</v>
      </c>
      <c r="O750" s="97">
        <v>46074</v>
      </c>
      <c r="P750" s="97" cm="1">
        <f t="array" ref="P750">INDEX($L$11:$L$2636,MATCH(B750+J750,$L$11:$L$2636,0)+30)</f>
        <v>46121</v>
      </c>
      <c r="Q750" s="124" cm="1">
        <f t="array" ref="Q750">INDEX($L$11:$L$2636,MATCH(B750+J750,$L$11:$L$2636,0)+12)-1</f>
        <v>46091</v>
      </c>
    </row>
    <row r="751" spans="2:17" ht="15" customHeight="1" x14ac:dyDescent="0.25">
      <c r="B751" s="97">
        <v>46075</v>
      </c>
      <c r="C751" s="98" t="str">
        <f t="shared" si="49"/>
        <v>Sunday</v>
      </c>
      <c r="D751" s="99" t="str">
        <f t="shared" si="50"/>
        <v>W</v>
      </c>
      <c r="E751" s="99" t="str">
        <f t="shared" si="50"/>
        <v>W</v>
      </c>
      <c r="F751" s="99" t="str">
        <f t="shared" si="50"/>
        <v>W</v>
      </c>
      <c r="G751" s="99" t="str">
        <f t="shared" si="50"/>
        <v>W</v>
      </c>
      <c r="H751" s="99" t="str">
        <f t="shared" si="51"/>
        <v>W</v>
      </c>
      <c r="I751" s="99">
        <f t="shared" si="52"/>
        <v>0</v>
      </c>
      <c r="J751" s="109">
        <f>IF(H751="B",0,MATCH("B",H752:$H$3985,0))</f>
        <v>1</v>
      </c>
      <c r="K751" s="84"/>
      <c r="L751" s="97">
        <v>46454</v>
      </c>
      <c r="M751" s="99" t="s">
        <v>69</v>
      </c>
      <c r="O751" s="97">
        <v>46075</v>
      </c>
      <c r="P751" s="97" cm="1">
        <f t="array" ref="P751">INDEX($L$11:$L$2636,MATCH(B751+J751,$L$11:$L$2636,0)+30)</f>
        <v>46121</v>
      </c>
      <c r="Q751" s="124" cm="1">
        <f t="array" ref="Q751">INDEX($L$11:$L$2636,MATCH(B751+J751,$L$11:$L$2636,0)+12)-1</f>
        <v>46091</v>
      </c>
    </row>
    <row r="752" spans="2:17" ht="15" customHeight="1" x14ac:dyDescent="0.25">
      <c r="B752" s="97">
        <v>46076</v>
      </c>
      <c r="C752" s="98" t="str">
        <f t="shared" si="49"/>
        <v>Monday</v>
      </c>
      <c r="D752" s="99" t="str">
        <f t="shared" si="50"/>
        <v>B</v>
      </c>
      <c r="E752" s="99" t="str">
        <f t="shared" si="50"/>
        <v>B</v>
      </c>
      <c r="F752" s="99" t="str">
        <f t="shared" si="50"/>
        <v>B</v>
      </c>
      <c r="G752" s="99" t="str">
        <f t="shared" si="50"/>
        <v>B</v>
      </c>
      <c r="H752" s="99" t="str">
        <f t="shared" si="51"/>
        <v>B</v>
      </c>
      <c r="I752" s="99">
        <f t="shared" si="52"/>
        <v>1</v>
      </c>
      <c r="J752" s="109">
        <f>IF(H752="B",0,MATCH("B",H753:$H$3985,0))</f>
        <v>0</v>
      </c>
      <c r="K752" s="84"/>
      <c r="L752" s="97">
        <v>46455</v>
      </c>
      <c r="M752" s="99" t="s">
        <v>69</v>
      </c>
      <c r="O752" s="97">
        <v>46076</v>
      </c>
      <c r="P752" s="97" cm="1">
        <f t="array" ref="P752">INDEX($L$11:$L$2636,MATCH(B752+J752,$L$11:$L$2636,0)+30)</f>
        <v>46121</v>
      </c>
      <c r="Q752" s="124" cm="1">
        <f t="array" ref="Q752">INDEX($L$11:$L$2636,MATCH(B752+J752,$L$11:$L$2636,0)+12)-1</f>
        <v>46091</v>
      </c>
    </row>
    <row r="753" spans="2:17" ht="15" customHeight="1" x14ac:dyDescent="0.25">
      <c r="B753" s="97">
        <v>46077</v>
      </c>
      <c r="C753" s="98" t="str">
        <f t="shared" si="49"/>
        <v>Tuesday</v>
      </c>
      <c r="D753" s="99" t="str">
        <f t="shared" si="50"/>
        <v>B</v>
      </c>
      <c r="E753" s="99" t="str">
        <f t="shared" si="50"/>
        <v>B</v>
      </c>
      <c r="F753" s="99" t="str">
        <f t="shared" si="50"/>
        <v>B</v>
      </c>
      <c r="G753" s="99" t="str">
        <f t="shared" si="50"/>
        <v>B</v>
      </c>
      <c r="H753" s="99" t="str">
        <f t="shared" si="51"/>
        <v>B</v>
      </c>
      <c r="I753" s="99">
        <f t="shared" si="52"/>
        <v>1</v>
      </c>
      <c r="J753" s="109">
        <f>IF(H753="B",0,MATCH("B",H754:$H$3985,0))</f>
        <v>0</v>
      </c>
      <c r="K753" s="84"/>
      <c r="L753" s="97">
        <v>46456</v>
      </c>
      <c r="M753" s="99" t="s">
        <v>69</v>
      </c>
      <c r="O753" s="97">
        <v>46077</v>
      </c>
      <c r="P753" s="97" cm="1">
        <f t="array" ref="P753">INDEX($L$11:$L$2636,MATCH(B753+J753,$L$11:$L$2636,0)+30)</f>
        <v>46122</v>
      </c>
      <c r="Q753" s="124" cm="1">
        <f t="array" ref="Q753">INDEX($L$11:$L$2636,MATCH(B753+J753,$L$11:$L$2636,0)+12)-1</f>
        <v>46092</v>
      </c>
    </row>
    <row r="754" spans="2:17" ht="15" customHeight="1" x14ac:dyDescent="0.25">
      <c r="B754" s="97">
        <v>46078</v>
      </c>
      <c r="C754" s="98" t="str">
        <f t="shared" si="49"/>
        <v>Wednesday</v>
      </c>
      <c r="D754" s="99" t="str">
        <f t="shared" si="50"/>
        <v>B</v>
      </c>
      <c r="E754" s="99" t="str">
        <f t="shared" si="50"/>
        <v>B</v>
      </c>
      <c r="F754" s="99" t="str">
        <f t="shared" si="50"/>
        <v>B</v>
      </c>
      <c r="G754" s="99" t="str">
        <f t="shared" si="50"/>
        <v>B</v>
      </c>
      <c r="H754" s="99" t="str">
        <f t="shared" si="51"/>
        <v>B</v>
      </c>
      <c r="I754" s="99">
        <f t="shared" si="52"/>
        <v>1</v>
      </c>
      <c r="J754" s="109">
        <f>IF(H754="B",0,MATCH("B",H755:$H$3985,0))</f>
        <v>0</v>
      </c>
      <c r="K754" s="84"/>
      <c r="L754" s="97">
        <v>46457</v>
      </c>
      <c r="M754" s="99" t="s">
        <v>69</v>
      </c>
      <c r="O754" s="97">
        <v>46078</v>
      </c>
      <c r="P754" s="97" cm="1">
        <f t="array" ref="P754">INDEX($L$11:$L$2636,MATCH(B754+J754,$L$11:$L$2636,0)+30)</f>
        <v>46125</v>
      </c>
      <c r="Q754" s="124" cm="1">
        <f t="array" ref="Q754">INDEX($L$11:$L$2636,MATCH(B754+J754,$L$11:$L$2636,0)+12)-1</f>
        <v>46093</v>
      </c>
    </row>
    <row r="755" spans="2:17" ht="15" customHeight="1" x14ac:dyDescent="0.25">
      <c r="B755" s="97">
        <v>46079</v>
      </c>
      <c r="C755" s="98" t="str">
        <f t="shared" si="49"/>
        <v>Thursday</v>
      </c>
      <c r="D755" s="99" t="str">
        <f t="shared" si="50"/>
        <v>B</v>
      </c>
      <c r="E755" s="99" t="str">
        <f t="shared" si="50"/>
        <v>B</v>
      </c>
      <c r="F755" s="99" t="str">
        <f t="shared" si="50"/>
        <v>B</v>
      </c>
      <c r="G755" s="99" t="str">
        <f t="shared" si="50"/>
        <v>B</v>
      </c>
      <c r="H755" s="99" t="str">
        <f t="shared" si="51"/>
        <v>B</v>
      </c>
      <c r="I755" s="99">
        <f t="shared" si="52"/>
        <v>1</v>
      </c>
      <c r="J755" s="109">
        <f>IF(H755="B",0,MATCH("B",H756:$H$3985,0))</f>
        <v>0</v>
      </c>
      <c r="K755" s="84"/>
      <c r="L755" s="97">
        <v>46458</v>
      </c>
      <c r="M755" s="99" t="s">
        <v>69</v>
      </c>
      <c r="O755" s="97">
        <v>46079</v>
      </c>
      <c r="P755" s="97" cm="1">
        <f t="array" ref="P755">INDEX($L$11:$L$2636,MATCH(B755+J755,$L$11:$L$2636,0)+30)</f>
        <v>46126</v>
      </c>
      <c r="Q755" s="124" cm="1">
        <f t="array" ref="Q755">INDEX($L$11:$L$2636,MATCH(B755+J755,$L$11:$L$2636,0)+12)-1</f>
        <v>46096</v>
      </c>
    </row>
    <row r="756" spans="2:17" ht="15" customHeight="1" x14ac:dyDescent="0.25">
      <c r="B756" s="97">
        <v>46080</v>
      </c>
      <c r="C756" s="98" t="str">
        <f t="shared" si="49"/>
        <v>Friday</v>
      </c>
      <c r="D756" s="99" t="str">
        <f t="shared" si="50"/>
        <v>B</v>
      </c>
      <c r="E756" s="99" t="str">
        <f t="shared" si="50"/>
        <v>B</v>
      </c>
      <c r="F756" s="99" t="str">
        <f t="shared" si="50"/>
        <v>B</v>
      </c>
      <c r="G756" s="99" t="str">
        <f t="shared" si="50"/>
        <v>B</v>
      </c>
      <c r="H756" s="99" t="str">
        <f t="shared" si="51"/>
        <v>B</v>
      </c>
      <c r="I756" s="99">
        <f t="shared" si="52"/>
        <v>1</v>
      </c>
      <c r="J756" s="109">
        <f>IF(H756="B",0,MATCH("B",H757:$H$3985,0))</f>
        <v>0</v>
      </c>
      <c r="K756" s="84"/>
      <c r="L756" s="97">
        <v>46461</v>
      </c>
      <c r="M756" s="99" t="s">
        <v>69</v>
      </c>
      <c r="O756" s="97">
        <v>46080</v>
      </c>
      <c r="P756" s="97" cm="1">
        <f t="array" ref="P756">INDEX($L$11:$L$2636,MATCH(B756+J756,$L$11:$L$2636,0)+30)</f>
        <v>46127</v>
      </c>
      <c r="Q756" s="124" cm="1">
        <f t="array" ref="Q756">INDEX($L$11:$L$2636,MATCH(B756+J756,$L$11:$L$2636,0)+12)-1</f>
        <v>46097</v>
      </c>
    </row>
    <row r="757" spans="2:17" ht="15" customHeight="1" x14ac:dyDescent="0.25">
      <c r="B757" s="97">
        <v>46081</v>
      </c>
      <c r="C757" s="98" t="str">
        <f t="shared" si="49"/>
        <v>Saturday</v>
      </c>
      <c r="D757" s="99" t="str">
        <f t="shared" si="50"/>
        <v>W</v>
      </c>
      <c r="E757" s="99" t="str">
        <f t="shared" si="50"/>
        <v>W</v>
      </c>
      <c r="F757" s="99" t="str">
        <f t="shared" si="50"/>
        <v>W</v>
      </c>
      <c r="G757" s="99" t="str">
        <f t="shared" si="50"/>
        <v>W</v>
      </c>
      <c r="H757" s="99" t="str">
        <f t="shared" si="51"/>
        <v>W</v>
      </c>
      <c r="I757" s="99">
        <f t="shared" si="52"/>
        <v>0</v>
      </c>
      <c r="J757" s="109">
        <f>IF(H757="B",0,MATCH("B",H758:$H$3985,0))</f>
        <v>2</v>
      </c>
      <c r="K757" s="84"/>
      <c r="L757" s="97">
        <v>46462</v>
      </c>
      <c r="M757" s="99" t="s">
        <v>69</v>
      </c>
      <c r="O757" s="97">
        <v>46081</v>
      </c>
      <c r="P757" s="97" cm="1">
        <f t="array" ref="P757">INDEX($L$11:$L$2636,MATCH(B757+J757,$L$11:$L$2636,0)+30)</f>
        <v>46128</v>
      </c>
      <c r="Q757" s="124" cm="1">
        <f t="array" ref="Q757">INDEX($L$11:$L$2636,MATCH(B757+J757,$L$11:$L$2636,0)+12)-1</f>
        <v>46098</v>
      </c>
    </row>
    <row r="758" spans="2:17" ht="15" customHeight="1" x14ac:dyDescent="0.25">
      <c r="B758" s="97">
        <v>46082</v>
      </c>
      <c r="C758" s="98" t="str">
        <f t="shared" si="49"/>
        <v>Sunday</v>
      </c>
      <c r="D758" s="99" t="str">
        <f t="shared" si="50"/>
        <v>W</v>
      </c>
      <c r="E758" s="99" t="str">
        <f t="shared" si="50"/>
        <v>W</v>
      </c>
      <c r="F758" s="99" t="str">
        <f t="shared" si="50"/>
        <v>W</v>
      </c>
      <c r="G758" s="99" t="str">
        <f t="shared" si="50"/>
        <v>W</v>
      </c>
      <c r="H758" s="99" t="str">
        <f t="shared" si="51"/>
        <v>W</v>
      </c>
      <c r="I758" s="99">
        <f t="shared" si="52"/>
        <v>0</v>
      </c>
      <c r="J758" s="109">
        <f>IF(H758="B",0,MATCH("B",H759:$H$3985,0))</f>
        <v>1</v>
      </c>
      <c r="K758" s="84"/>
      <c r="L758" s="97">
        <v>46463</v>
      </c>
      <c r="M758" s="99" t="s">
        <v>69</v>
      </c>
      <c r="O758" s="97">
        <v>46082</v>
      </c>
      <c r="P758" s="97" cm="1">
        <f t="array" ref="P758">INDEX($L$11:$L$2636,MATCH(B758+J758,$L$11:$L$2636,0)+30)</f>
        <v>46128</v>
      </c>
      <c r="Q758" s="124" cm="1">
        <f t="array" ref="Q758">INDEX($L$11:$L$2636,MATCH(B758+J758,$L$11:$L$2636,0)+12)-1</f>
        <v>46098</v>
      </c>
    </row>
    <row r="759" spans="2:17" ht="15" customHeight="1" x14ac:dyDescent="0.25">
      <c r="B759" s="97">
        <v>46083</v>
      </c>
      <c r="C759" s="98" t="str">
        <f t="shared" si="49"/>
        <v>Monday</v>
      </c>
      <c r="D759" s="99" t="str">
        <f t="shared" si="50"/>
        <v>B</v>
      </c>
      <c r="E759" s="99" t="str">
        <f t="shared" si="50"/>
        <v>B</v>
      </c>
      <c r="F759" s="99" t="str">
        <f t="shared" si="50"/>
        <v>B</v>
      </c>
      <c r="G759" s="99" t="str">
        <f t="shared" si="50"/>
        <v>B</v>
      </c>
      <c r="H759" s="99" t="str">
        <f t="shared" si="51"/>
        <v>B</v>
      </c>
      <c r="I759" s="99">
        <f t="shared" si="52"/>
        <v>1</v>
      </c>
      <c r="J759" s="109">
        <f>IF(H759="B",0,MATCH("B",H760:$H$3985,0))</f>
        <v>0</v>
      </c>
      <c r="K759" s="84"/>
      <c r="L759" s="97">
        <v>46464</v>
      </c>
      <c r="M759" s="99" t="s">
        <v>69</v>
      </c>
      <c r="O759" s="97">
        <v>46083</v>
      </c>
      <c r="P759" s="97" cm="1">
        <f t="array" ref="P759">INDEX($L$11:$L$2636,MATCH(B759+J759,$L$11:$L$2636,0)+30)</f>
        <v>46128</v>
      </c>
      <c r="Q759" s="124" cm="1">
        <f t="array" ref="Q759">INDEX($L$11:$L$2636,MATCH(B759+J759,$L$11:$L$2636,0)+12)-1</f>
        <v>46098</v>
      </c>
    </row>
    <row r="760" spans="2:17" ht="15" customHeight="1" x14ac:dyDescent="0.25">
      <c r="B760" s="97">
        <v>46084</v>
      </c>
      <c r="C760" s="98" t="str">
        <f t="shared" si="49"/>
        <v>Tuesday</v>
      </c>
      <c r="D760" s="99" t="str">
        <f t="shared" si="50"/>
        <v>B</v>
      </c>
      <c r="E760" s="99" t="str">
        <f t="shared" si="50"/>
        <v>B</v>
      </c>
      <c r="F760" s="99" t="str">
        <f t="shared" si="50"/>
        <v>B</v>
      </c>
      <c r="G760" s="99" t="str">
        <f t="shared" si="50"/>
        <v>B</v>
      </c>
      <c r="H760" s="99" t="str">
        <f t="shared" si="51"/>
        <v>B</v>
      </c>
      <c r="I760" s="99">
        <f t="shared" si="52"/>
        <v>1</v>
      </c>
      <c r="J760" s="109">
        <f>IF(H760="B",0,MATCH("B",H761:$H$3985,0))</f>
        <v>0</v>
      </c>
      <c r="K760" s="84"/>
      <c r="L760" s="97">
        <v>46465</v>
      </c>
      <c r="M760" s="99" t="s">
        <v>69</v>
      </c>
      <c r="O760" s="97">
        <v>46084</v>
      </c>
      <c r="P760" s="97" cm="1">
        <f t="array" ref="P760">INDEX($L$11:$L$2636,MATCH(B760+J760,$L$11:$L$2636,0)+30)</f>
        <v>46129</v>
      </c>
      <c r="Q760" s="124" cm="1">
        <f t="array" ref="Q760">INDEX($L$11:$L$2636,MATCH(B760+J760,$L$11:$L$2636,0)+12)-1</f>
        <v>46099</v>
      </c>
    </row>
    <row r="761" spans="2:17" ht="15" customHeight="1" x14ac:dyDescent="0.25">
      <c r="B761" s="97">
        <v>46085</v>
      </c>
      <c r="C761" s="98" t="str">
        <f t="shared" si="49"/>
        <v>Wednesday</v>
      </c>
      <c r="D761" s="99" t="str">
        <f t="shared" si="50"/>
        <v>B</v>
      </c>
      <c r="E761" s="99" t="str">
        <f t="shared" si="50"/>
        <v>B</v>
      </c>
      <c r="F761" s="99" t="str">
        <f t="shared" si="50"/>
        <v>B</v>
      </c>
      <c r="G761" s="99" t="str">
        <f t="shared" si="50"/>
        <v>B</v>
      </c>
      <c r="H761" s="99" t="str">
        <f t="shared" si="51"/>
        <v>B</v>
      </c>
      <c r="I761" s="99">
        <f t="shared" si="52"/>
        <v>1</v>
      </c>
      <c r="J761" s="109">
        <f>IF(H761="B",0,MATCH("B",H762:$H$3985,0))</f>
        <v>0</v>
      </c>
      <c r="K761" s="84"/>
      <c r="L761" s="97">
        <v>46468</v>
      </c>
      <c r="M761" s="99" t="s">
        <v>69</v>
      </c>
      <c r="O761" s="97">
        <v>46085</v>
      </c>
      <c r="P761" s="97" cm="1">
        <f t="array" ref="P761">INDEX($L$11:$L$2636,MATCH(B761+J761,$L$11:$L$2636,0)+30)</f>
        <v>46132</v>
      </c>
      <c r="Q761" s="124" cm="1">
        <f t="array" ref="Q761">INDEX($L$11:$L$2636,MATCH(B761+J761,$L$11:$L$2636,0)+12)-1</f>
        <v>46100</v>
      </c>
    </row>
    <row r="762" spans="2:17" ht="15" customHeight="1" x14ac:dyDescent="0.25">
      <c r="B762" s="97">
        <v>46086</v>
      </c>
      <c r="C762" s="98" t="str">
        <f t="shared" si="49"/>
        <v>Thursday</v>
      </c>
      <c r="D762" s="99" t="str">
        <f t="shared" si="50"/>
        <v>B</v>
      </c>
      <c r="E762" s="99" t="str">
        <f t="shared" si="50"/>
        <v>B</v>
      </c>
      <c r="F762" s="99" t="str">
        <f t="shared" si="50"/>
        <v>B</v>
      </c>
      <c r="G762" s="99" t="str">
        <f t="shared" si="50"/>
        <v>B</v>
      </c>
      <c r="H762" s="99" t="str">
        <f t="shared" si="51"/>
        <v>B</v>
      </c>
      <c r="I762" s="99">
        <f t="shared" si="52"/>
        <v>1</v>
      </c>
      <c r="J762" s="109">
        <f>IF(H762="B",0,MATCH("B",H763:$H$3985,0))</f>
        <v>0</v>
      </c>
      <c r="K762" s="84"/>
      <c r="L762" s="97">
        <v>46469</v>
      </c>
      <c r="M762" s="99" t="s">
        <v>69</v>
      </c>
      <c r="O762" s="97">
        <v>46086</v>
      </c>
      <c r="P762" s="97" cm="1">
        <f t="array" ref="P762">INDEX($L$11:$L$2636,MATCH(B762+J762,$L$11:$L$2636,0)+30)</f>
        <v>46133</v>
      </c>
      <c r="Q762" s="124" cm="1">
        <f t="array" ref="Q762">INDEX($L$11:$L$2636,MATCH(B762+J762,$L$11:$L$2636,0)+12)-1</f>
        <v>46103</v>
      </c>
    </row>
    <row r="763" spans="2:17" ht="15" customHeight="1" x14ac:dyDescent="0.25">
      <c r="B763" s="97">
        <v>46087</v>
      </c>
      <c r="C763" s="98" t="str">
        <f t="shared" si="49"/>
        <v>Friday</v>
      </c>
      <c r="D763" s="99" t="str">
        <f t="shared" si="50"/>
        <v>B</v>
      </c>
      <c r="E763" s="99" t="str">
        <f t="shared" si="50"/>
        <v>B</v>
      </c>
      <c r="F763" s="99" t="str">
        <f t="shared" si="50"/>
        <v>B</v>
      </c>
      <c r="G763" s="99" t="str">
        <f t="shared" si="50"/>
        <v>B</v>
      </c>
      <c r="H763" s="99" t="str">
        <f t="shared" si="51"/>
        <v>B</v>
      </c>
      <c r="I763" s="99">
        <f t="shared" si="52"/>
        <v>1</v>
      </c>
      <c r="J763" s="109">
        <f>IF(H763="B",0,MATCH("B",H764:$H$3985,0))</f>
        <v>0</v>
      </c>
      <c r="K763" s="84"/>
      <c r="L763" s="97">
        <v>46470</v>
      </c>
      <c r="M763" s="99" t="s">
        <v>69</v>
      </c>
      <c r="O763" s="97">
        <v>46087</v>
      </c>
      <c r="P763" s="97" cm="1">
        <f t="array" ref="P763">INDEX($L$11:$L$2636,MATCH(B763+J763,$L$11:$L$2636,0)+30)</f>
        <v>46134</v>
      </c>
      <c r="Q763" s="124" cm="1">
        <f t="array" ref="Q763">INDEX($L$11:$L$2636,MATCH(B763+J763,$L$11:$L$2636,0)+12)-1</f>
        <v>46104</v>
      </c>
    </row>
    <row r="764" spans="2:17" ht="15" customHeight="1" x14ac:dyDescent="0.25">
      <c r="B764" s="97">
        <v>46088</v>
      </c>
      <c r="C764" s="98" t="str">
        <f t="shared" si="49"/>
        <v>Saturday</v>
      </c>
      <c r="D764" s="99" t="str">
        <f t="shared" si="50"/>
        <v>W</v>
      </c>
      <c r="E764" s="99" t="str">
        <f t="shared" si="50"/>
        <v>W</v>
      </c>
      <c r="F764" s="99" t="str">
        <f t="shared" si="50"/>
        <v>W</v>
      </c>
      <c r="G764" s="99" t="str">
        <f t="shared" si="50"/>
        <v>W</v>
      </c>
      <c r="H764" s="99" t="str">
        <f t="shared" si="51"/>
        <v>W</v>
      </c>
      <c r="I764" s="99">
        <f t="shared" si="52"/>
        <v>0</v>
      </c>
      <c r="J764" s="109">
        <f>IF(H764="B",0,MATCH("B",H765:$H$3985,0))</f>
        <v>2</v>
      </c>
      <c r="K764" s="84"/>
      <c r="L764" s="97">
        <v>46476</v>
      </c>
      <c r="M764" s="99" t="s">
        <v>69</v>
      </c>
      <c r="O764" s="97">
        <v>46088</v>
      </c>
      <c r="P764" s="97" cm="1">
        <f t="array" ref="P764">INDEX($L$11:$L$2636,MATCH(B764+J764,$L$11:$L$2636,0)+30)</f>
        <v>46135</v>
      </c>
      <c r="Q764" s="124" cm="1">
        <f t="array" ref="Q764">INDEX($L$11:$L$2636,MATCH(B764+J764,$L$11:$L$2636,0)+12)-1</f>
        <v>46105</v>
      </c>
    </row>
    <row r="765" spans="2:17" ht="15" customHeight="1" x14ac:dyDescent="0.25">
      <c r="B765" s="97">
        <v>46089</v>
      </c>
      <c r="C765" s="98" t="str">
        <f t="shared" si="49"/>
        <v>Sunday</v>
      </c>
      <c r="D765" s="99" t="str">
        <f t="shared" si="50"/>
        <v>W</v>
      </c>
      <c r="E765" s="99" t="str">
        <f t="shared" si="50"/>
        <v>W</v>
      </c>
      <c r="F765" s="99" t="str">
        <f t="shared" si="50"/>
        <v>W</v>
      </c>
      <c r="G765" s="99" t="str">
        <f t="shared" si="50"/>
        <v>W</v>
      </c>
      <c r="H765" s="99" t="str">
        <f t="shared" si="51"/>
        <v>W</v>
      </c>
      <c r="I765" s="99">
        <f t="shared" si="52"/>
        <v>0</v>
      </c>
      <c r="J765" s="109">
        <f>IF(H765="B",0,MATCH("B",H766:$H$3985,0))</f>
        <v>1</v>
      </c>
      <c r="K765" s="84"/>
      <c r="L765" s="97">
        <v>46477</v>
      </c>
      <c r="M765" s="99" t="s">
        <v>69</v>
      </c>
      <c r="O765" s="97">
        <v>46089</v>
      </c>
      <c r="P765" s="97" cm="1">
        <f t="array" ref="P765">INDEX($L$11:$L$2636,MATCH(B765+J765,$L$11:$L$2636,0)+30)</f>
        <v>46135</v>
      </c>
      <c r="Q765" s="124" cm="1">
        <f t="array" ref="Q765">INDEX($L$11:$L$2636,MATCH(B765+J765,$L$11:$L$2636,0)+12)-1</f>
        <v>46105</v>
      </c>
    </row>
    <row r="766" spans="2:17" ht="15" customHeight="1" x14ac:dyDescent="0.25">
      <c r="B766" s="97">
        <v>46090</v>
      </c>
      <c r="C766" s="98" t="str">
        <f t="shared" si="49"/>
        <v>Monday</v>
      </c>
      <c r="D766" s="99" t="str">
        <f t="shared" si="50"/>
        <v>B</v>
      </c>
      <c r="E766" s="99" t="str">
        <f t="shared" si="50"/>
        <v>B</v>
      </c>
      <c r="F766" s="99" t="str">
        <f t="shared" si="50"/>
        <v>B</v>
      </c>
      <c r="G766" s="99" t="str">
        <f t="shared" si="50"/>
        <v>B</v>
      </c>
      <c r="H766" s="99" t="str">
        <f t="shared" si="51"/>
        <v>B</v>
      </c>
      <c r="I766" s="99">
        <f t="shared" si="52"/>
        <v>1</v>
      </c>
      <c r="J766" s="109">
        <f>IF(H766="B",0,MATCH("B",H767:$H$3985,0))</f>
        <v>0</v>
      </c>
      <c r="K766" s="84"/>
      <c r="L766" s="97">
        <v>46478</v>
      </c>
      <c r="M766" s="99" t="s">
        <v>69</v>
      </c>
      <c r="O766" s="97">
        <v>46090</v>
      </c>
      <c r="P766" s="97" cm="1">
        <f t="array" ref="P766">INDEX($L$11:$L$2636,MATCH(B766+J766,$L$11:$L$2636,0)+30)</f>
        <v>46135</v>
      </c>
      <c r="Q766" s="124" cm="1">
        <f t="array" ref="Q766">INDEX($L$11:$L$2636,MATCH(B766+J766,$L$11:$L$2636,0)+12)-1</f>
        <v>46105</v>
      </c>
    </row>
    <row r="767" spans="2:17" ht="15" customHeight="1" x14ac:dyDescent="0.25">
      <c r="B767" s="97">
        <v>46091</v>
      </c>
      <c r="C767" s="98" t="str">
        <f t="shared" si="49"/>
        <v>Tuesday</v>
      </c>
      <c r="D767" s="99" t="str">
        <f t="shared" si="50"/>
        <v>B</v>
      </c>
      <c r="E767" s="99" t="str">
        <f t="shared" si="50"/>
        <v>B</v>
      </c>
      <c r="F767" s="99" t="str">
        <f t="shared" si="50"/>
        <v>B</v>
      </c>
      <c r="G767" s="99" t="str">
        <f t="shared" si="50"/>
        <v>B</v>
      </c>
      <c r="H767" s="99" t="str">
        <f t="shared" si="51"/>
        <v>B</v>
      </c>
      <c r="I767" s="99">
        <f t="shared" si="52"/>
        <v>1</v>
      </c>
      <c r="J767" s="109">
        <f>IF(H767="B",0,MATCH("B",H768:$H$3985,0))</f>
        <v>0</v>
      </c>
      <c r="K767" s="84"/>
      <c r="L767" s="97">
        <v>46479</v>
      </c>
      <c r="M767" s="99" t="s">
        <v>69</v>
      </c>
      <c r="O767" s="97">
        <v>46091</v>
      </c>
      <c r="P767" s="97" cm="1">
        <f t="array" ref="P767">INDEX($L$11:$L$2636,MATCH(B767+J767,$L$11:$L$2636,0)+30)</f>
        <v>46136</v>
      </c>
      <c r="Q767" s="124" cm="1">
        <f t="array" ref="Q767">INDEX($L$11:$L$2636,MATCH(B767+J767,$L$11:$L$2636,0)+12)-1</f>
        <v>46106</v>
      </c>
    </row>
    <row r="768" spans="2:17" ht="15" customHeight="1" x14ac:dyDescent="0.25">
      <c r="B768" s="97">
        <v>46092</v>
      </c>
      <c r="C768" s="98" t="str">
        <f t="shared" si="49"/>
        <v>Wednesday</v>
      </c>
      <c r="D768" s="99" t="str">
        <f t="shared" si="50"/>
        <v>B</v>
      </c>
      <c r="E768" s="99" t="str">
        <f t="shared" si="50"/>
        <v>B</v>
      </c>
      <c r="F768" s="99" t="str">
        <f t="shared" si="50"/>
        <v>B</v>
      </c>
      <c r="G768" s="99" t="str">
        <f t="shared" si="50"/>
        <v>B</v>
      </c>
      <c r="H768" s="99" t="str">
        <f t="shared" si="51"/>
        <v>B</v>
      </c>
      <c r="I768" s="99">
        <f t="shared" si="52"/>
        <v>1</v>
      </c>
      <c r="J768" s="109">
        <f>IF(H768="B",0,MATCH("B",H769:$H$3985,0))</f>
        <v>0</v>
      </c>
      <c r="K768" s="84"/>
      <c r="L768" s="97">
        <v>46482</v>
      </c>
      <c r="M768" s="99" t="s">
        <v>69</v>
      </c>
      <c r="O768" s="97">
        <v>46092</v>
      </c>
      <c r="P768" s="97" cm="1">
        <f t="array" ref="P768">INDEX($L$11:$L$2636,MATCH(B768+J768,$L$11:$L$2636,0)+30)</f>
        <v>46139</v>
      </c>
      <c r="Q768" s="124" cm="1">
        <f t="array" ref="Q768">INDEX($L$11:$L$2636,MATCH(B768+J768,$L$11:$L$2636,0)+12)-1</f>
        <v>46107</v>
      </c>
    </row>
    <row r="769" spans="2:17" ht="15" customHeight="1" x14ac:dyDescent="0.25">
      <c r="B769" s="97">
        <v>46093</v>
      </c>
      <c r="C769" s="98" t="str">
        <f t="shared" si="49"/>
        <v>Thursday</v>
      </c>
      <c r="D769" s="99" t="str">
        <f t="shared" si="50"/>
        <v>B</v>
      </c>
      <c r="E769" s="99" t="str">
        <f t="shared" si="50"/>
        <v>B</v>
      </c>
      <c r="F769" s="99" t="str">
        <f t="shared" si="50"/>
        <v>B</v>
      </c>
      <c r="G769" s="99" t="str">
        <f t="shared" si="50"/>
        <v>B</v>
      </c>
      <c r="H769" s="99" t="str">
        <f t="shared" si="51"/>
        <v>B</v>
      </c>
      <c r="I769" s="99">
        <f t="shared" si="52"/>
        <v>1</v>
      </c>
      <c r="J769" s="109">
        <f>IF(H769="B",0,MATCH("B",H770:$H$3985,0))</f>
        <v>0</v>
      </c>
      <c r="K769" s="84"/>
      <c r="L769" s="97">
        <v>46483</v>
      </c>
      <c r="M769" s="99" t="s">
        <v>69</v>
      </c>
      <c r="O769" s="97">
        <v>46093</v>
      </c>
      <c r="P769" s="97" cm="1">
        <f t="array" ref="P769">INDEX($L$11:$L$2636,MATCH(B769+J769,$L$11:$L$2636,0)+30)</f>
        <v>46140</v>
      </c>
      <c r="Q769" s="124" cm="1">
        <f t="array" ref="Q769">INDEX($L$11:$L$2636,MATCH(B769+J769,$L$11:$L$2636,0)+12)-1</f>
        <v>46110</v>
      </c>
    </row>
    <row r="770" spans="2:17" ht="15" customHeight="1" x14ac:dyDescent="0.25">
      <c r="B770" s="97">
        <v>46094</v>
      </c>
      <c r="C770" s="98" t="str">
        <f t="shared" si="49"/>
        <v>Friday</v>
      </c>
      <c r="D770" s="99" t="str">
        <f t="shared" si="50"/>
        <v>B</v>
      </c>
      <c r="E770" s="99" t="str">
        <f t="shared" si="50"/>
        <v>B</v>
      </c>
      <c r="F770" s="99" t="str">
        <f t="shared" si="50"/>
        <v>B</v>
      </c>
      <c r="G770" s="99" t="str">
        <f t="shared" si="50"/>
        <v>B</v>
      </c>
      <c r="H770" s="99" t="str">
        <f t="shared" si="51"/>
        <v>B</v>
      </c>
      <c r="I770" s="99">
        <f t="shared" si="52"/>
        <v>1</v>
      </c>
      <c r="J770" s="109">
        <f>IF(H770="B",0,MATCH("B",H771:$H$3985,0))</f>
        <v>0</v>
      </c>
      <c r="K770" s="84"/>
      <c r="L770" s="97">
        <v>46484</v>
      </c>
      <c r="M770" s="99" t="s">
        <v>69</v>
      </c>
      <c r="O770" s="97">
        <v>46094</v>
      </c>
      <c r="P770" s="97" cm="1">
        <f t="array" ref="P770">INDEX($L$11:$L$2636,MATCH(B770+J770,$L$11:$L$2636,0)+30)</f>
        <v>46141</v>
      </c>
      <c r="Q770" s="124" cm="1">
        <f t="array" ref="Q770">INDEX($L$11:$L$2636,MATCH(B770+J770,$L$11:$L$2636,0)+12)-1</f>
        <v>46111</v>
      </c>
    </row>
    <row r="771" spans="2:17" ht="15" customHeight="1" x14ac:dyDescent="0.25">
      <c r="B771" s="97">
        <v>46095</v>
      </c>
      <c r="C771" s="98" t="str">
        <f t="shared" si="49"/>
        <v>Saturday</v>
      </c>
      <c r="D771" s="99" t="str">
        <f t="shared" si="50"/>
        <v>W</v>
      </c>
      <c r="E771" s="99" t="str">
        <f t="shared" si="50"/>
        <v>W</v>
      </c>
      <c r="F771" s="99" t="str">
        <f t="shared" si="50"/>
        <v>W</v>
      </c>
      <c r="G771" s="99" t="str">
        <f t="shared" si="50"/>
        <v>W</v>
      </c>
      <c r="H771" s="99" t="str">
        <f t="shared" si="51"/>
        <v>W</v>
      </c>
      <c r="I771" s="99">
        <f t="shared" si="52"/>
        <v>0</v>
      </c>
      <c r="J771" s="109">
        <f>IF(H771="B",0,MATCH("B",H772:$H$3985,0))</f>
        <v>2</v>
      </c>
      <c r="K771" s="84"/>
      <c r="L771" s="97">
        <v>46485</v>
      </c>
      <c r="M771" s="99" t="s">
        <v>69</v>
      </c>
      <c r="O771" s="97">
        <v>46095</v>
      </c>
      <c r="P771" s="97" cm="1">
        <f t="array" ref="P771">INDEX($L$11:$L$2636,MATCH(B771+J771,$L$11:$L$2636,0)+30)</f>
        <v>46142</v>
      </c>
      <c r="Q771" s="124" cm="1">
        <f t="array" ref="Q771">INDEX($L$11:$L$2636,MATCH(B771+J771,$L$11:$L$2636,0)+12)-1</f>
        <v>46112</v>
      </c>
    </row>
    <row r="772" spans="2:17" ht="15" customHeight="1" x14ac:dyDescent="0.25">
      <c r="B772" s="97">
        <v>46096</v>
      </c>
      <c r="C772" s="98" t="str">
        <f t="shared" si="49"/>
        <v>Sunday</v>
      </c>
      <c r="D772" s="99" t="str">
        <f t="shared" si="50"/>
        <v>W</v>
      </c>
      <c r="E772" s="99" t="str">
        <f t="shared" si="50"/>
        <v>W</v>
      </c>
      <c r="F772" s="99" t="str">
        <f t="shared" si="50"/>
        <v>W</v>
      </c>
      <c r="G772" s="99" t="str">
        <f t="shared" si="50"/>
        <v>W</v>
      </c>
      <c r="H772" s="99" t="str">
        <f t="shared" si="51"/>
        <v>W</v>
      </c>
      <c r="I772" s="99">
        <f t="shared" si="52"/>
        <v>0</v>
      </c>
      <c r="J772" s="109">
        <f>IF(H772="B",0,MATCH("B",H773:$H$3985,0))</f>
        <v>1</v>
      </c>
      <c r="K772" s="84"/>
      <c r="L772" s="97">
        <v>46486</v>
      </c>
      <c r="M772" s="99" t="s">
        <v>69</v>
      </c>
      <c r="O772" s="97">
        <v>46096</v>
      </c>
      <c r="P772" s="97" cm="1">
        <f t="array" ref="P772">INDEX($L$11:$L$2636,MATCH(B772+J772,$L$11:$L$2636,0)+30)</f>
        <v>46142</v>
      </c>
      <c r="Q772" s="124" cm="1">
        <f t="array" ref="Q772">INDEX($L$11:$L$2636,MATCH(B772+J772,$L$11:$L$2636,0)+12)-1</f>
        <v>46112</v>
      </c>
    </row>
    <row r="773" spans="2:17" ht="15" customHeight="1" x14ac:dyDescent="0.25">
      <c r="B773" s="97">
        <v>46097</v>
      </c>
      <c r="C773" s="98" t="str">
        <f t="shared" si="49"/>
        <v>Monday</v>
      </c>
      <c r="D773" s="99" t="str">
        <f t="shared" si="50"/>
        <v>B</v>
      </c>
      <c r="E773" s="99" t="str">
        <f t="shared" si="50"/>
        <v>B</v>
      </c>
      <c r="F773" s="99" t="str">
        <f t="shared" si="50"/>
        <v>B</v>
      </c>
      <c r="G773" s="99" t="str">
        <f t="shared" si="50"/>
        <v>B</v>
      </c>
      <c r="H773" s="99" t="str">
        <f t="shared" si="51"/>
        <v>B</v>
      </c>
      <c r="I773" s="99">
        <f t="shared" si="52"/>
        <v>1</v>
      </c>
      <c r="J773" s="109">
        <f>IF(H773="B",0,MATCH("B",H774:$H$3985,0))</f>
        <v>0</v>
      </c>
      <c r="K773" s="84"/>
      <c r="L773" s="97">
        <v>46489</v>
      </c>
      <c r="M773" s="99" t="s">
        <v>69</v>
      </c>
      <c r="O773" s="97">
        <v>46097</v>
      </c>
      <c r="P773" s="97" cm="1">
        <f t="array" ref="P773">INDEX($L$11:$L$2636,MATCH(B773+J773,$L$11:$L$2636,0)+30)</f>
        <v>46142</v>
      </c>
      <c r="Q773" s="124" cm="1">
        <f t="array" ref="Q773">INDEX($L$11:$L$2636,MATCH(B773+J773,$L$11:$L$2636,0)+12)-1</f>
        <v>46112</v>
      </c>
    </row>
    <row r="774" spans="2:17" ht="15" customHeight="1" x14ac:dyDescent="0.25">
      <c r="B774" s="97">
        <v>46098</v>
      </c>
      <c r="C774" s="98" t="str">
        <f t="shared" si="49"/>
        <v>Tuesday</v>
      </c>
      <c r="D774" s="99" t="str">
        <f t="shared" si="50"/>
        <v>B</v>
      </c>
      <c r="E774" s="99" t="str">
        <f t="shared" si="50"/>
        <v>B</v>
      </c>
      <c r="F774" s="99" t="str">
        <f t="shared" si="50"/>
        <v>B</v>
      </c>
      <c r="G774" s="99" t="str">
        <f t="shared" si="50"/>
        <v>B</v>
      </c>
      <c r="H774" s="99" t="str">
        <f t="shared" si="51"/>
        <v>B</v>
      </c>
      <c r="I774" s="99">
        <f t="shared" si="52"/>
        <v>1</v>
      </c>
      <c r="J774" s="109">
        <f>IF(H774="B",0,MATCH("B",H775:$H$3985,0))</f>
        <v>0</v>
      </c>
      <c r="K774" s="84"/>
      <c r="L774" s="97">
        <v>46490</v>
      </c>
      <c r="M774" s="99" t="s">
        <v>69</v>
      </c>
      <c r="O774" s="97">
        <v>46098</v>
      </c>
      <c r="P774" s="97" cm="1">
        <f t="array" ref="P774">INDEX($L$11:$L$2636,MATCH(B774+J774,$L$11:$L$2636,0)+30)</f>
        <v>46147</v>
      </c>
      <c r="Q774" s="124" cm="1">
        <f t="array" ref="Q774">INDEX($L$11:$L$2636,MATCH(B774+J774,$L$11:$L$2636,0)+12)-1</f>
        <v>46118</v>
      </c>
    </row>
    <row r="775" spans="2:17" ht="15" customHeight="1" x14ac:dyDescent="0.25">
      <c r="B775" s="97">
        <v>46099</v>
      </c>
      <c r="C775" s="98" t="str">
        <f t="shared" si="49"/>
        <v>Wednesday</v>
      </c>
      <c r="D775" s="99" t="str">
        <f t="shared" si="50"/>
        <v>B</v>
      </c>
      <c r="E775" s="99" t="str">
        <f t="shared" si="50"/>
        <v>B</v>
      </c>
      <c r="F775" s="99" t="str">
        <f t="shared" si="50"/>
        <v>B</v>
      </c>
      <c r="G775" s="99" t="str">
        <f t="shared" si="50"/>
        <v>B</v>
      </c>
      <c r="H775" s="99" t="str">
        <f t="shared" si="51"/>
        <v>B</v>
      </c>
      <c r="I775" s="99">
        <f t="shared" si="52"/>
        <v>1</v>
      </c>
      <c r="J775" s="109">
        <f>IF(H775="B",0,MATCH("B",H776:$H$3985,0))</f>
        <v>0</v>
      </c>
      <c r="K775" s="84"/>
      <c r="L775" s="97">
        <v>46491</v>
      </c>
      <c r="M775" s="99" t="s">
        <v>69</v>
      </c>
      <c r="O775" s="97">
        <v>46099</v>
      </c>
      <c r="P775" s="97" cm="1">
        <f t="array" ref="P775">INDEX($L$11:$L$2636,MATCH(B775+J775,$L$11:$L$2636,0)+30)</f>
        <v>46148</v>
      </c>
      <c r="Q775" s="124" cm="1">
        <f t="array" ref="Q775">INDEX($L$11:$L$2636,MATCH(B775+J775,$L$11:$L$2636,0)+12)-1</f>
        <v>46119</v>
      </c>
    </row>
    <row r="776" spans="2:17" ht="15" customHeight="1" x14ac:dyDescent="0.25">
      <c r="B776" s="97">
        <v>46100</v>
      </c>
      <c r="C776" s="98" t="str">
        <f t="shared" si="49"/>
        <v>Thursday</v>
      </c>
      <c r="D776" s="99" t="str">
        <f t="shared" si="50"/>
        <v>B</v>
      </c>
      <c r="E776" s="99" t="str">
        <f t="shared" si="50"/>
        <v>B</v>
      </c>
      <c r="F776" s="99" t="str">
        <f t="shared" si="50"/>
        <v>B</v>
      </c>
      <c r="G776" s="99" t="str">
        <f t="shared" si="50"/>
        <v>B</v>
      </c>
      <c r="H776" s="99" t="str">
        <f t="shared" si="51"/>
        <v>B</v>
      </c>
      <c r="I776" s="99">
        <f t="shared" si="52"/>
        <v>1</v>
      </c>
      <c r="J776" s="109">
        <f>IF(H776="B",0,MATCH("B",H777:$H$3985,0))</f>
        <v>0</v>
      </c>
      <c r="K776" s="84"/>
      <c r="L776" s="97">
        <v>46492</v>
      </c>
      <c r="M776" s="99" t="s">
        <v>69</v>
      </c>
      <c r="O776" s="97">
        <v>46100</v>
      </c>
      <c r="P776" s="97" cm="1">
        <f t="array" ref="P776">INDEX($L$11:$L$2636,MATCH(B776+J776,$L$11:$L$2636,0)+30)</f>
        <v>46149</v>
      </c>
      <c r="Q776" s="124" cm="1">
        <f t="array" ref="Q776">INDEX($L$11:$L$2636,MATCH(B776+J776,$L$11:$L$2636,0)+12)-1</f>
        <v>46120</v>
      </c>
    </row>
    <row r="777" spans="2:17" ht="15" customHeight="1" x14ac:dyDescent="0.25">
      <c r="B777" s="97">
        <v>46101</v>
      </c>
      <c r="C777" s="98" t="str">
        <f t="shared" si="49"/>
        <v>Friday</v>
      </c>
      <c r="D777" s="99" t="str">
        <f t="shared" si="50"/>
        <v>B</v>
      </c>
      <c r="E777" s="99" t="str">
        <f t="shared" si="50"/>
        <v>B</v>
      </c>
      <c r="F777" s="99" t="str">
        <f t="shared" si="50"/>
        <v>B</v>
      </c>
      <c r="G777" s="99" t="str">
        <f t="shared" si="50"/>
        <v>B</v>
      </c>
      <c r="H777" s="99" t="str">
        <f t="shared" si="51"/>
        <v>B</v>
      </c>
      <c r="I777" s="99">
        <f t="shared" si="52"/>
        <v>1</v>
      </c>
      <c r="J777" s="109">
        <f>IF(H777="B",0,MATCH("B",H778:$H$3985,0))</f>
        <v>0</v>
      </c>
      <c r="K777" s="84"/>
      <c r="L777" s="97">
        <v>46493</v>
      </c>
      <c r="M777" s="99" t="s">
        <v>69</v>
      </c>
      <c r="O777" s="97">
        <v>46101</v>
      </c>
      <c r="P777" s="97" cm="1">
        <f t="array" ref="P777">INDEX($L$11:$L$2636,MATCH(B777+J777,$L$11:$L$2636,0)+30)</f>
        <v>46150</v>
      </c>
      <c r="Q777" s="124" cm="1">
        <f t="array" ref="Q777">INDEX($L$11:$L$2636,MATCH(B777+J777,$L$11:$L$2636,0)+12)-1</f>
        <v>46121</v>
      </c>
    </row>
    <row r="778" spans="2:17" ht="15" customHeight="1" x14ac:dyDescent="0.25">
      <c r="B778" s="97">
        <v>46102</v>
      </c>
      <c r="C778" s="98" t="str">
        <f t="shared" si="49"/>
        <v>Saturday</v>
      </c>
      <c r="D778" s="99" t="str">
        <f t="shared" si="50"/>
        <v>W</v>
      </c>
      <c r="E778" s="99" t="str">
        <f t="shared" si="50"/>
        <v>W</v>
      </c>
      <c r="F778" s="99" t="str">
        <f t="shared" si="50"/>
        <v>W</v>
      </c>
      <c r="G778" s="99" t="str">
        <f t="shared" si="50"/>
        <v>W</v>
      </c>
      <c r="H778" s="99" t="str">
        <f t="shared" si="51"/>
        <v>W</v>
      </c>
      <c r="I778" s="99">
        <f t="shared" si="52"/>
        <v>0</v>
      </c>
      <c r="J778" s="109">
        <f>IF(H778="B",0,MATCH("B",H779:$H$3985,0))</f>
        <v>2</v>
      </c>
      <c r="K778" s="84"/>
      <c r="L778" s="97">
        <v>46496</v>
      </c>
      <c r="M778" s="99" t="s">
        <v>69</v>
      </c>
      <c r="O778" s="97">
        <v>46102</v>
      </c>
      <c r="P778" s="97" cm="1">
        <f t="array" ref="P778">INDEX($L$11:$L$2636,MATCH(B778+J778,$L$11:$L$2636,0)+30)</f>
        <v>46153</v>
      </c>
      <c r="Q778" s="124" cm="1">
        <f t="array" ref="Q778">INDEX($L$11:$L$2636,MATCH(B778+J778,$L$11:$L$2636,0)+12)-1</f>
        <v>46124</v>
      </c>
    </row>
    <row r="779" spans="2:17" ht="15" customHeight="1" x14ac:dyDescent="0.25">
      <c r="B779" s="97">
        <v>46103</v>
      </c>
      <c r="C779" s="98" t="str">
        <f t="shared" si="49"/>
        <v>Sunday</v>
      </c>
      <c r="D779" s="99" t="str">
        <f t="shared" si="50"/>
        <v>W</v>
      </c>
      <c r="E779" s="99" t="str">
        <f t="shared" si="50"/>
        <v>W</v>
      </c>
      <c r="F779" s="99" t="str">
        <f t="shared" si="50"/>
        <v>W</v>
      </c>
      <c r="G779" s="99" t="str">
        <f t="shared" ref="G779" si="53">IF(WEEKDAY($B779,2)&lt;6,"B","W")</f>
        <v>W</v>
      </c>
      <c r="H779" s="99" t="str">
        <f t="shared" si="51"/>
        <v>W</v>
      </c>
      <c r="I779" s="99">
        <f t="shared" si="52"/>
        <v>0</v>
      </c>
      <c r="J779" s="109">
        <f>IF(H779="B",0,MATCH("B",H780:$H$3985,0))</f>
        <v>1</v>
      </c>
      <c r="K779" s="84"/>
      <c r="L779" s="97">
        <v>46497</v>
      </c>
      <c r="M779" s="99" t="s">
        <v>69</v>
      </c>
      <c r="O779" s="97">
        <v>46103</v>
      </c>
      <c r="P779" s="97" cm="1">
        <f t="array" ref="P779">INDEX($L$11:$L$2636,MATCH(B779+J779,$L$11:$L$2636,0)+30)</f>
        <v>46153</v>
      </c>
      <c r="Q779" s="124" cm="1">
        <f t="array" ref="Q779">INDEX($L$11:$L$2636,MATCH(B779+J779,$L$11:$L$2636,0)+12)-1</f>
        <v>46124</v>
      </c>
    </row>
    <row r="780" spans="2:17" ht="15" customHeight="1" x14ac:dyDescent="0.25">
      <c r="B780" s="97">
        <v>46104</v>
      </c>
      <c r="C780" s="98" t="str">
        <f t="shared" ref="C780:C843" si="54">TEXT(WEEKDAY(B780),"dddd")</f>
        <v>Monday</v>
      </c>
      <c r="D780" s="99" t="str">
        <f t="shared" ref="D780:G843" si="55">IF(WEEKDAY($B780,2)&lt;6,"B","W")</f>
        <v>B</v>
      </c>
      <c r="E780" s="99" t="str">
        <f t="shared" si="55"/>
        <v>B</v>
      </c>
      <c r="F780" s="99" t="str">
        <f t="shared" si="55"/>
        <v>B</v>
      </c>
      <c r="G780" s="99" t="str">
        <f t="shared" si="55"/>
        <v>B</v>
      </c>
      <c r="H780" s="99" t="str">
        <f t="shared" ref="H780:H843" si="56">IF(OR(D780="P",E780="P",F780="P",G780="P"),"P",D780)</f>
        <v>B</v>
      </c>
      <c r="I780" s="99">
        <f t="shared" ref="I780:I843" si="57">IF(H780="B",1,0)</f>
        <v>1</v>
      </c>
      <c r="J780" s="109">
        <f>IF(H780="B",0,MATCH("B",H781:$H$3985,0))</f>
        <v>0</v>
      </c>
      <c r="K780" s="84"/>
      <c r="L780" s="97">
        <v>46498</v>
      </c>
      <c r="M780" s="99" t="s">
        <v>69</v>
      </c>
      <c r="O780" s="97">
        <v>46104</v>
      </c>
      <c r="P780" s="97" cm="1">
        <f t="array" ref="P780">INDEX($L$11:$L$2636,MATCH(B780+J780,$L$11:$L$2636,0)+30)</f>
        <v>46153</v>
      </c>
      <c r="Q780" s="124" cm="1">
        <f t="array" ref="Q780">INDEX($L$11:$L$2636,MATCH(B780+J780,$L$11:$L$2636,0)+12)-1</f>
        <v>46124</v>
      </c>
    </row>
    <row r="781" spans="2:17" ht="15" customHeight="1" x14ac:dyDescent="0.25">
      <c r="B781" s="97">
        <v>46105</v>
      </c>
      <c r="C781" s="98" t="str">
        <f t="shared" si="54"/>
        <v>Tuesday</v>
      </c>
      <c r="D781" s="99" t="str">
        <f t="shared" si="55"/>
        <v>B</v>
      </c>
      <c r="E781" s="99" t="str">
        <f t="shared" si="55"/>
        <v>B</v>
      </c>
      <c r="F781" s="99" t="str">
        <f t="shared" si="55"/>
        <v>B</v>
      </c>
      <c r="G781" s="99" t="str">
        <f t="shared" si="55"/>
        <v>B</v>
      </c>
      <c r="H781" s="99" t="str">
        <f t="shared" si="56"/>
        <v>B</v>
      </c>
      <c r="I781" s="99">
        <f t="shared" si="57"/>
        <v>1</v>
      </c>
      <c r="J781" s="109">
        <f>IF(H781="B",0,MATCH("B",H782:$H$3985,0))</f>
        <v>0</v>
      </c>
      <c r="K781" s="84"/>
      <c r="L781" s="97">
        <v>46499</v>
      </c>
      <c r="M781" s="99" t="s">
        <v>69</v>
      </c>
      <c r="O781" s="97">
        <v>46105</v>
      </c>
      <c r="P781" s="97" cm="1">
        <f t="array" ref="P781">INDEX($L$11:$L$2636,MATCH(B781+J781,$L$11:$L$2636,0)+30)</f>
        <v>46154</v>
      </c>
      <c r="Q781" s="124" cm="1">
        <f t="array" ref="Q781">INDEX($L$11:$L$2636,MATCH(B781+J781,$L$11:$L$2636,0)+12)-1</f>
        <v>46125</v>
      </c>
    </row>
    <row r="782" spans="2:17" ht="15" customHeight="1" x14ac:dyDescent="0.25">
      <c r="B782" s="97">
        <v>46106</v>
      </c>
      <c r="C782" s="98" t="str">
        <f t="shared" si="54"/>
        <v>Wednesday</v>
      </c>
      <c r="D782" s="99" t="str">
        <f t="shared" si="55"/>
        <v>B</v>
      </c>
      <c r="E782" s="99" t="str">
        <f t="shared" si="55"/>
        <v>B</v>
      </c>
      <c r="F782" s="99" t="str">
        <f t="shared" si="55"/>
        <v>B</v>
      </c>
      <c r="G782" s="99" t="str">
        <f t="shared" si="55"/>
        <v>B</v>
      </c>
      <c r="H782" s="99" t="str">
        <f t="shared" si="56"/>
        <v>B</v>
      </c>
      <c r="I782" s="99">
        <f t="shared" si="57"/>
        <v>1</v>
      </c>
      <c r="J782" s="109">
        <f>IF(H782="B",0,MATCH("B",H783:$H$3985,0))</f>
        <v>0</v>
      </c>
      <c r="K782" s="84"/>
      <c r="L782" s="97">
        <v>46500</v>
      </c>
      <c r="M782" s="99" t="s">
        <v>69</v>
      </c>
      <c r="O782" s="97">
        <v>46106</v>
      </c>
      <c r="P782" s="97" cm="1">
        <f t="array" ref="P782">INDEX($L$11:$L$2636,MATCH(B782+J782,$L$11:$L$2636,0)+30)</f>
        <v>46155</v>
      </c>
      <c r="Q782" s="124" cm="1">
        <f t="array" ref="Q782">INDEX($L$11:$L$2636,MATCH(B782+J782,$L$11:$L$2636,0)+12)-1</f>
        <v>46126</v>
      </c>
    </row>
    <row r="783" spans="2:17" ht="15" customHeight="1" x14ac:dyDescent="0.25">
      <c r="B783" s="97">
        <v>46107</v>
      </c>
      <c r="C783" s="98" t="str">
        <f t="shared" si="54"/>
        <v>Thursday</v>
      </c>
      <c r="D783" s="99" t="str">
        <f t="shared" si="55"/>
        <v>B</v>
      </c>
      <c r="E783" s="99" t="str">
        <f t="shared" si="55"/>
        <v>B</v>
      </c>
      <c r="F783" s="99" t="str">
        <f t="shared" si="55"/>
        <v>B</v>
      </c>
      <c r="G783" s="99" t="str">
        <f t="shared" si="55"/>
        <v>B</v>
      </c>
      <c r="H783" s="99" t="str">
        <f t="shared" si="56"/>
        <v>B</v>
      </c>
      <c r="I783" s="99">
        <f t="shared" si="57"/>
        <v>1</v>
      </c>
      <c r="J783" s="109">
        <f>IF(H783="B",0,MATCH("B",H784:$H$3985,0))</f>
        <v>0</v>
      </c>
      <c r="K783" s="84"/>
      <c r="L783" s="97">
        <v>46503</v>
      </c>
      <c r="M783" s="99" t="s">
        <v>69</v>
      </c>
      <c r="O783" s="97">
        <v>46107</v>
      </c>
      <c r="P783" s="97" cm="1">
        <f t="array" ref="P783">INDEX($L$11:$L$2636,MATCH(B783+J783,$L$11:$L$2636,0)+30)</f>
        <v>46156</v>
      </c>
      <c r="Q783" s="124" cm="1">
        <f t="array" ref="Q783">INDEX($L$11:$L$2636,MATCH(B783+J783,$L$11:$L$2636,0)+12)-1</f>
        <v>46127</v>
      </c>
    </row>
    <row r="784" spans="2:17" ht="15" customHeight="1" x14ac:dyDescent="0.25">
      <c r="B784" s="97">
        <v>46108</v>
      </c>
      <c r="C784" s="98" t="str">
        <f t="shared" si="54"/>
        <v>Friday</v>
      </c>
      <c r="D784" s="99" t="str">
        <f t="shared" si="55"/>
        <v>B</v>
      </c>
      <c r="E784" s="99" t="str">
        <f t="shared" si="55"/>
        <v>B</v>
      </c>
      <c r="F784" s="99" t="str">
        <f t="shared" si="55"/>
        <v>B</v>
      </c>
      <c r="G784" s="99" t="str">
        <f t="shared" si="55"/>
        <v>B</v>
      </c>
      <c r="H784" s="99" t="str">
        <f t="shared" si="56"/>
        <v>B</v>
      </c>
      <c r="I784" s="99">
        <f t="shared" si="57"/>
        <v>1</v>
      </c>
      <c r="J784" s="109">
        <f>IF(H784="B",0,MATCH("B",H785:$H$3985,0))</f>
        <v>0</v>
      </c>
      <c r="K784" s="84"/>
      <c r="L784" s="97">
        <v>46504</v>
      </c>
      <c r="M784" s="99" t="s">
        <v>69</v>
      </c>
      <c r="O784" s="97">
        <v>46108</v>
      </c>
      <c r="P784" s="97" cm="1">
        <f t="array" ref="P784">INDEX($L$11:$L$2636,MATCH(B784+J784,$L$11:$L$2636,0)+30)</f>
        <v>46160</v>
      </c>
      <c r="Q784" s="124" cm="1">
        <f t="array" ref="Q784">INDEX($L$11:$L$2636,MATCH(B784+J784,$L$11:$L$2636,0)+12)-1</f>
        <v>46128</v>
      </c>
    </row>
    <row r="785" spans="2:17" ht="15" customHeight="1" x14ac:dyDescent="0.25">
      <c r="B785" s="97">
        <v>46109</v>
      </c>
      <c r="C785" s="98" t="str">
        <f t="shared" si="54"/>
        <v>Saturday</v>
      </c>
      <c r="D785" s="99" t="str">
        <f t="shared" si="55"/>
        <v>W</v>
      </c>
      <c r="E785" s="99" t="str">
        <f t="shared" si="55"/>
        <v>W</v>
      </c>
      <c r="F785" s="99" t="str">
        <f t="shared" si="55"/>
        <v>W</v>
      </c>
      <c r="G785" s="99" t="str">
        <f t="shared" si="55"/>
        <v>W</v>
      </c>
      <c r="H785" s="99" t="str">
        <f t="shared" si="56"/>
        <v>W</v>
      </c>
      <c r="I785" s="99">
        <f t="shared" si="57"/>
        <v>0</v>
      </c>
      <c r="J785" s="109">
        <f>IF(H785="B",0,MATCH("B",H786:$H$3985,0))</f>
        <v>2</v>
      </c>
      <c r="K785" s="84"/>
      <c r="L785" s="97">
        <v>46505</v>
      </c>
      <c r="M785" s="99" t="s">
        <v>69</v>
      </c>
      <c r="O785" s="97">
        <v>46109</v>
      </c>
      <c r="P785" s="97" cm="1">
        <f t="array" ref="P785">INDEX($L$11:$L$2636,MATCH(B785+J785,$L$11:$L$2636,0)+30)</f>
        <v>46161</v>
      </c>
      <c r="Q785" s="124" cm="1">
        <f t="array" ref="Q785">INDEX($L$11:$L$2636,MATCH(B785+J785,$L$11:$L$2636,0)+12)-1</f>
        <v>46131</v>
      </c>
    </row>
    <row r="786" spans="2:17" ht="15" customHeight="1" x14ac:dyDescent="0.25">
      <c r="B786" s="97">
        <v>46110</v>
      </c>
      <c r="C786" s="98" t="str">
        <f t="shared" si="54"/>
        <v>Sunday</v>
      </c>
      <c r="D786" s="99" t="str">
        <f t="shared" si="55"/>
        <v>W</v>
      </c>
      <c r="E786" s="99" t="str">
        <f t="shared" si="55"/>
        <v>W</v>
      </c>
      <c r="F786" s="99" t="str">
        <f t="shared" si="55"/>
        <v>W</v>
      </c>
      <c r="G786" s="99" t="str">
        <f t="shared" si="55"/>
        <v>W</v>
      </c>
      <c r="H786" s="99" t="str">
        <f t="shared" si="56"/>
        <v>W</v>
      </c>
      <c r="I786" s="99">
        <f t="shared" si="57"/>
        <v>0</v>
      </c>
      <c r="J786" s="109">
        <f>IF(H786="B",0,MATCH("B",H787:$H$3985,0))</f>
        <v>1</v>
      </c>
      <c r="K786" s="84"/>
      <c r="L786" s="97">
        <v>46506</v>
      </c>
      <c r="M786" s="99" t="s">
        <v>69</v>
      </c>
      <c r="O786" s="97">
        <v>46110</v>
      </c>
      <c r="P786" s="97" cm="1">
        <f t="array" ref="P786">INDEX($L$11:$L$2636,MATCH(B786+J786,$L$11:$L$2636,0)+30)</f>
        <v>46161</v>
      </c>
      <c r="Q786" s="124" cm="1">
        <f t="array" ref="Q786">INDEX($L$11:$L$2636,MATCH(B786+J786,$L$11:$L$2636,0)+12)-1</f>
        <v>46131</v>
      </c>
    </row>
    <row r="787" spans="2:17" ht="15" customHeight="1" x14ac:dyDescent="0.25">
      <c r="B787" s="97">
        <v>46111</v>
      </c>
      <c r="C787" s="98" t="str">
        <f t="shared" si="54"/>
        <v>Monday</v>
      </c>
      <c r="D787" s="99" t="str">
        <f t="shared" si="55"/>
        <v>B</v>
      </c>
      <c r="E787" s="99" t="str">
        <f t="shared" si="55"/>
        <v>B</v>
      </c>
      <c r="F787" s="99" t="str">
        <f t="shared" si="55"/>
        <v>B</v>
      </c>
      <c r="G787" s="99" t="str">
        <f t="shared" si="55"/>
        <v>B</v>
      </c>
      <c r="H787" s="99" t="str">
        <f t="shared" si="56"/>
        <v>B</v>
      </c>
      <c r="I787" s="99">
        <f t="shared" si="57"/>
        <v>1</v>
      </c>
      <c r="J787" s="109">
        <f>IF(H787="B",0,MATCH("B",H788:$H$3985,0))</f>
        <v>0</v>
      </c>
      <c r="K787" s="84"/>
      <c r="L787" s="97">
        <v>46507</v>
      </c>
      <c r="M787" s="99" t="s">
        <v>69</v>
      </c>
      <c r="O787" s="97">
        <v>46111</v>
      </c>
      <c r="P787" s="97" cm="1">
        <f t="array" ref="P787">INDEX($L$11:$L$2636,MATCH(B787+J787,$L$11:$L$2636,0)+30)</f>
        <v>46161</v>
      </c>
      <c r="Q787" s="124" cm="1">
        <f t="array" ref="Q787">INDEX($L$11:$L$2636,MATCH(B787+J787,$L$11:$L$2636,0)+12)-1</f>
        <v>46131</v>
      </c>
    </row>
    <row r="788" spans="2:17" ht="15" customHeight="1" x14ac:dyDescent="0.25">
      <c r="B788" s="97">
        <v>46112</v>
      </c>
      <c r="C788" s="98" t="str">
        <f t="shared" si="54"/>
        <v>Tuesday</v>
      </c>
      <c r="D788" s="99" t="str">
        <f t="shared" si="55"/>
        <v>B</v>
      </c>
      <c r="E788" s="99" t="str">
        <f t="shared" si="55"/>
        <v>B</v>
      </c>
      <c r="F788" s="99" t="str">
        <f t="shared" si="55"/>
        <v>B</v>
      </c>
      <c r="G788" s="99" t="str">
        <f t="shared" si="55"/>
        <v>B</v>
      </c>
      <c r="H788" s="99" t="str">
        <f t="shared" si="56"/>
        <v>B</v>
      </c>
      <c r="I788" s="99">
        <f t="shared" si="57"/>
        <v>1</v>
      </c>
      <c r="J788" s="109">
        <f>IF(H788="B",0,MATCH("B",H789:$H$3985,0))</f>
        <v>0</v>
      </c>
      <c r="K788" s="84"/>
      <c r="L788" s="97">
        <v>46511</v>
      </c>
      <c r="M788" s="99" t="s">
        <v>69</v>
      </c>
      <c r="O788" s="97">
        <v>46112</v>
      </c>
      <c r="P788" s="97" cm="1">
        <f t="array" ref="P788">INDEX($L$11:$L$2636,MATCH(B788+J788,$L$11:$L$2636,0)+30)</f>
        <v>46162</v>
      </c>
      <c r="Q788" s="124" cm="1">
        <f t="array" ref="Q788">INDEX($L$11:$L$2636,MATCH(B788+J788,$L$11:$L$2636,0)+12)-1</f>
        <v>46132</v>
      </c>
    </row>
    <row r="789" spans="2:17" ht="15" customHeight="1" x14ac:dyDescent="0.25">
      <c r="B789" s="97">
        <v>46113</v>
      </c>
      <c r="C789" s="98" t="str">
        <f t="shared" si="54"/>
        <v>Wednesday</v>
      </c>
      <c r="D789" s="99" t="str">
        <f t="shared" si="55"/>
        <v>B</v>
      </c>
      <c r="E789" s="99" t="str">
        <f t="shared" si="55"/>
        <v>B</v>
      </c>
      <c r="F789" s="99" t="str">
        <f t="shared" si="55"/>
        <v>B</v>
      </c>
      <c r="G789" s="99" t="str">
        <f t="shared" si="55"/>
        <v>B</v>
      </c>
      <c r="H789" s="99" t="str">
        <f t="shared" si="56"/>
        <v>B</v>
      </c>
      <c r="I789" s="99">
        <f t="shared" si="57"/>
        <v>1</v>
      </c>
      <c r="J789" s="109">
        <f>IF(H789="B",0,MATCH("B",H790:$H$3985,0))</f>
        <v>0</v>
      </c>
      <c r="K789" s="84"/>
      <c r="L789" s="97">
        <v>46512</v>
      </c>
      <c r="M789" s="99" t="s">
        <v>69</v>
      </c>
      <c r="O789" s="97">
        <v>46113</v>
      </c>
      <c r="P789" s="97" cm="1">
        <f t="array" ref="P789">INDEX($L$11:$L$2636,MATCH(B789+J789,$L$11:$L$2636,0)+30)</f>
        <v>46163</v>
      </c>
      <c r="Q789" s="124" cm="1">
        <f t="array" ref="Q789">INDEX($L$11:$L$2636,MATCH(B789+J789,$L$11:$L$2636,0)+12)-1</f>
        <v>46133</v>
      </c>
    </row>
    <row r="790" spans="2:17" ht="15" customHeight="1" x14ac:dyDescent="0.25">
      <c r="B790" s="97">
        <v>46114</v>
      </c>
      <c r="C790" s="98" t="str">
        <f t="shared" si="54"/>
        <v>Thursday</v>
      </c>
      <c r="D790" s="99" t="str">
        <f t="shared" si="55"/>
        <v>B</v>
      </c>
      <c r="E790" s="99" t="str">
        <f t="shared" si="55"/>
        <v>B</v>
      </c>
      <c r="F790" s="99" t="s">
        <v>71</v>
      </c>
      <c r="G790" s="99" t="str">
        <f t="shared" si="55"/>
        <v>B</v>
      </c>
      <c r="H790" s="99" t="str">
        <f t="shared" si="56"/>
        <v>P</v>
      </c>
      <c r="I790" s="99">
        <f t="shared" si="57"/>
        <v>0</v>
      </c>
      <c r="J790" s="109">
        <f>IF(H790="B",0,MATCH("B",H791:$H$3985,0))</f>
        <v>5</v>
      </c>
      <c r="K790" s="84"/>
      <c r="L790" s="97">
        <v>46513</v>
      </c>
      <c r="M790" s="99" t="s">
        <v>69</v>
      </c>
      <c r="O790" s="97">
        <v>46114</v>
      </c>
      <c r="P790" s="97" cm="1">
        <f t="array" ref="P790">INDEX($L$11:$L$2636,MATCH(B790+J790,$L$11:$L$2636,0)+30)</f>
        <v>46164</v>
      </c>
      <c r="Q790" s="124" cm="1">
        <f t="array" ref="Q790">INDEX($L$11:$L$2636,MATCH(B790+J790,$L$11:$L$2636,0)+12)-1</f>
        <v>46134</v>
      </c>
    </row>
    <row r="791" spans="2:17" ht="15" customHeight="1" x14ac:dyDescent="0.25">
      <c r="B791" s="97">
        <v>46115</v>
      </c>
      <c r="C791" s="98" t="str">
        <f t="shared" si="54"/>
        <v>Friday</v>
      </c>
      <c r="D791" s="99" t="s">
        <v>71</v>
      </c>
      <c r="E791" s="99" t="s">
        <v>71</v>
      </c>
      <c r="F791" s="99" t="s">
        <v>71</v>
      </c>
      <c r="G791" s="99" t="str">
        <f t="shared" si="55"/>
        <v>B</v>
      </c>
      <c r="H791" s="99" t="str">
        <f t="shared" si="56"/>
        <v>P</v>
      </c>
      <c r="I791" s="99">
        <f t="shared" si="57"/>
        <v>0</v>
      </c>
      <c r="J791" s="109">
        <f>IF(H791="B",0,MATCH("B",H792:$H$3985,0))</f>
        <v>4</v>
      </c>
      <c r="K791" s="84"/>
      <c r="L791" s="97">
        <v>46514</v>
      </c>
      <c r="M791" s="99" t="s">
        <v>69</v>
      </c>
      <c r="O791" s="97">
        <v>46115</v>
      </c>
      <c r="P791" s="97" cm="1">
        <f t="array" ref="P791">INDEX($L$11:$L$2636,MATCH(B791+J791,$L$11:$L$2636,0)+30)</f>
        <v>46164</v>
      </c>
      <c r="Q791" s="124" cm="1">
        <f t="array" ref="Q791">INDEX($L$11:$L$2636,MATCH(B791+J791,$L$11:$L$2636,0)+12)-1</f>
        <v>46134</v>
      </c>
    </row>
    <row r="792" spans="2:17" ht="15" customHeight="1" x14ac:dyDescent="0.25">
      <c r="B792" s="97">
        <v>46116</v>
      </c>
      <c r="C792" s="98" t="str">
        <f t="shared" si="54"/>
        <v>Saturday</v>
      </c>
      <c r="D792" s="99" t="str">
        <f t="shared" si="55"/>
        <v>W</v>
      </c>
      <c r="E792" s="99" t="str">
        <f t="shared" si="55"/>
        <v>W</v>
      </c>
      <c r="F792" s="99" t="str">
        <f t="shared" si="55"/>
        <v>W</v>
      </c>
      <c r="G792" s="99" t="str">
        <f t="shared" si="55"/>
        <v>W</v>
      </c>
      <c r="H792" s="99" t="str">
        <f t="shared" si="56"/>
        <v>W</v>
      </c>
      <c r="I792" s="99">
        <f t="shared" si="57"/>
        <v>0</v>
      </c>
      <c r="J792" s="109">
        <f>IF(H792="B",0,MATCH("B",H793:$H$3985,0))</f>
        <v>3</v>
      </c>
      <c r="K792" s="84"/>
      <c r="L792" s="97">
        <v>46517</v>
      </c>
      <c r="M792" s="99" t="s">
        <v>69</v>
      </c>
      <c r="O792" s="97">
        <v>46116</v>
      </c>
      <c r="P792" s="97" cm="1">
        <f t="array" ref="P792">INDEX($L$11:$L$2636,MATCH(B792+J792,$L$11:$L$2636,0)+30)</f>
        <v>46164</v>
      </c>
      <c r="Q792" s="124" cm="1">
        <f t="array" ref="Q792">INDEX($L$11:$L$2636,MATCH(B792+J792,$L$11:$L$2636,0)+12)-1</f>
        <v>46134</v>
      </c>
    </row>
    <row r="793" spans="2:17" ht="15" customHeight="1" x14ac:dyDescent="0.25">
      <c r="B793" s="97">
        <v>46117</v>
      </c>
      <c r="C793" s="98" t="str">
        <f t="shared" si="54"/>
        <v>Sunday</v>
      </c>
      <c r="D793" s="99" t="str">
        <f t="shared" si="55"/>
        <v>W</v>
      </c>
      <c r="E793" s="99" t="str">
        <f t="shared" si="55"/>
        <v>W</v>
      </c>
      <c r="F793" s="99" t="str">
        <f t="shared" si="55"/>
        <v>W</v>
      </c>
      <c r="G793" s="99" t="str">
        <f t="shared" si="55"/>
        <v>W</v>
      </c>
      <c r="H793" s="99" t="str">
        <f t="shared" si="56"/>
        <v>W</v>
      </c>
      <c r="I793" s="99">
        <f t="shared" si="57"/>
        <v>0</v>
      </c>
      <c r="J793" s="109">
        <f>IF(H793="B",0,MATCH("B",H794:$H$3985,0))</f>
        <v>2</v>
      </c>
      <c r="K793" s="84"/>
      <c r="L793" s="97">
        <v>46518</v>
      </c>
      <c r="M793" s="99" t="s">
        <v>69</v>
      </c>
      <c r="O793" s="97">
        <v>46117</v>
      </c>
      <c r="P793" s="97" cm="1">
        <f t="array" ref="P793">INDEX($L$11:$L$2636,MATCH(B793+J793,$L$11:$L$2636,0)+30)</f>
        <v>46164</v>
      </c>
      <c r="Q793" s="124" cm="1">
        <f t="array" ref="Q793">INDEX($L$11:$L$2636,MATCH(B793+J793,$L$11:$L$2636,0)+12)-1</f>
        <v>46134</v>
      </c>
    </row>
    <row r="794" spans="2:17" ht="15" customHeight="1" x14ac:dyDescent="0.25">
      <c r="B794" s="97">
        <v>46118</v>
      </c>
      <c r="C794" s="98" t="str">
        <f t="shared" si="54"/>
        <v>Monday</v>
      </c>
      <c r="D794" s="99" t="s">
        <v>71</v>
      </c>
      <c r="E794" s="99" t="s">
        <v>71</v>
      </c>
      <c r="F794" s="99" t="str">
        <f t="shared" si="55"/>
        <v>B</v>
      </c>
      <c r="G794" s="99" t="str">
        <f t="shared" si="55"/>
        <v>B</v>
      </c>
      <c r="H794" s="99" t="str">
        <f t="shared" si="56"/>
        <v>P</v>
      </c>
      <c r="I794" s="99">
        <f t="shared" si="57"/>
        <v>0</v>
      </c>
      <c r="J794" s="109">
        <f>IF(H794="B",0,MATCH("B",H795:$H$3985,0))</f>
        <v>1</v>
      </c>
      <c r="K794" s="84"/>
      <c r="L794" s="97">
        <v>46519</v>
      </c>
      <c r="M794" s="99" t="s">
        <v>69</v>
      </c>
      <c r="O794" s="97">
        <v>46118</v>
      </c>
      <c r="P794" s="97" cm="1">
        <f t="array" ref="P794">INDEX($L$11:$L$2636,MATCH(B794+J794,$L$11:$L$2636,0)+30)</f>
        <v>46164</v>
      </c>
      <c r="Q794" s="124" cm="1">
        <f t="array" ref="Q794">INDEX($L$11:$L$2636,MATCH(B794+J794,$L$11:$L$2636,0)+12)-1</f>
        <v>46134</v>
      </c>
    </row>
    <row r="795" spans="2:17" ht="15" customHeight="1" x14ac:dyDescent="0.25">
      <c r="B795" s="97">
        <v>46119</v>
      </c>
      <c r="C795" s="98" t="str">
        <f t="shared" si="54"/>
        <v>Tuesday</v>
      </c>
      <c r="D795" s="99" t="str">
        <f t="shared" si="55"/>
        <v>B</v>
      </c>
      <c r="E795" s="99" t="str">
        <f t="shared" si="55"/>
        <v>B</v>
      </c>
      <c r="F795" s="99" t="str">
        <f t="shared" si="55"/>
        <v>B</v>
      </c>
      <c r="G795" s="99" t="str">
        <f t="shared" si="55"/>
        <v>B</v>
      </c>
      <c r="H795" s="99" t="str">
        <f t="shared" si="56"/>
        <v>B</v>
      </c>
      <c r="I795" s="99">
        <f t="shared" si="57"/>
        <v>1</v>
      </c>
      <c r="J795" s="109">
        <f>IF(H795="B",0,MATCH("B",H796:$H$3985,0))</f>
        <v>0</v>
      </c>
      <c r="K795" s="84"/>
      <c r="L795" s="97">
        <v>46520</v>
      </c>
      <c r="M795" s="99" t="s">
        <v>69</v>
      </c>
      <c r="O795" s="97">
        <v>46119</v>
      </c>
      <c r="P795" s="97" cm="1">
        <f t="array" ref="P795">INDEX($L$11:$L$2636,MATCH(B795+J795,$L$11:$L$2636,0)+30)</f>
        <v>46164</v>
      </c>
      <c r="Q795" s="124" cm="1">
        <f t="array" ref="Q795">INDEX($L$11:$L$2636,MATCH(B795+J795,$L$11:$L$2636,0)+12)-1</f>
        <v>46134</v>
      </c>
    </row>
    <row r="796" spans="2:17" ht="15" customHeight="1" x14ac:dyDescent="0.25">
      <c r="B796" s="97">
        <v>46120</v>
      </c>
      <c r="C796" s="98" t="str">
        <f t="shared" si="54"/>
        <v>Wednesday</v>
      </c>
      <c r="D796" s="99" t="str">
        <f t="shared" si="55"/>
        <v>B</v>
      </c>
      <c r="E796" s="99" t="str">
        <f t="shared" si="55"/>
        <v>B</v>
      </c>
      <c r="F796" s="99" t="str">
        <f t="shared" si="55"/>
        <v>B</v>
      </c>
      <c r="G796" s="99" t="str">
        <f t="shared" si="55"/>
        <v>B</v>
      </c>
      <c r="H796" s="99" t="str">
        <f t="shared" si="56"/>
        <v>B</v>
      </c>
      <c r="I796" s="99">
        <f t="shared" si="57"/>
        <v>1</v>
      </c>
      <c r="J796" s="109">
        <f>IF(H796="B",0,MATCH("B",H797:$H$3985,0))</f>
        <v>0</v>
      </c>
      <c r="K796" s="84"/>
      <c r="L796" s="97">
        <v>46521</v>
      </c>
      <c r="M796" s="99" t="s">
        <v>69</v>
      </c>
      <c r="O796" s="97">
        <v>46120</v>
      </c>
      <c r="P796" s="97" cm="1">
        <f t="array" ref="P796">INDEX($L$11:$L$2636,MATCH(B796+J796,$L$11:$L$2636,0)+30)</f>
        <v>46168</v>
      </c>
      <c r="Q796" s="124" cm="1">
        <f t="array" ref="Q796">INDEX($L$11:$L$2636,MATCH(B796+J796,$L$11:$L$2636,0)+12)-1</f>
        <v>46135</v>
      </c>
    </row>
    <row r="797" spans="2:17" ht="15" customHeight="1" x14ac:dyDescent="0.25">
      <c r="B797" s="97">
        <v>46121</v>
      </c>
      <c r="C797" s="98" t="str">
        <f t="shared" si="54"/>
        <v>Thursday</v>
      </c>
      <c r="D797" s="99" t="str">
        <f t="shared" si="55"/>
        <v>B</v>
      </c>
      <c r="E797" s="99" t="str">
        <f t="shared" si="55"/>
        <v>B</v>
      </c>
      <c r="F797" s="99" t="str">
        <f t="shared" si="55"/>
        <v>B</v>
      </c>
      <c r="G797" s="99" t="str">
        <f t="shared" si="55"/>
        <v>B</v>
      </c>
      <c r="H797" s="99" t="str">
        <f t="shared" si="56"/>
        <v>B</v>
      </c>
      <c r="I797" s="99">
        <f t="shared" si="57"/>
        <v>1</v>
      </c>
      <c r="J797" s="109">
        <f>IF(H797="B",0,MATCH("B",H798:$H$3985,0))</f>
        <v>0</v>
      </c>
      <c r="K797" s="84"/>
      <c r="L797" s="97">
        <v>46524</v>
      </c>
      <c r="M797" s="99" t="s">
        <v>69</v>
      </c>
      <c r="O797" s="97">
        <v>46121</v>
      </c>
      <c r="P797" s="97" cm="1">
        <f t="array" ref="P797">INDEX($L$11:$L$2636,MATCH(B797+J797,$L$11:$L$2636,0)+30)</f>
        <v>46169</v>
      </c>
      <c r="Q797" s="124" cm="1">
        <f t="array" ref="Q797">INDEX($L$11:$L$2636,MATCH(B797+J797,$L$11:$L$2636,0)+12)-1</f>
        <v>46138</v>
      </c>
    </row>
    <row r="798" spans="2:17" ht="15" customHeight="1" x14ac:dyDescent="0.25">
      <c r="B798" s="97">
        <v>46122</v>
      </c>
      <c r="C798" s="98" t="str">
        <f t="shared" si="54"/>
        <v>Friday</v>
      </c>
      <c r="D798" s="99" t="str">
        <f t="shared" si="55"/>
        <v>B</v>
      </c>
      <c r="E798" s="99" t="str">
        <f t="shared" si="55"/>
        <v>B</v>
      </c>
      <c r="F798" s="99" t="str">
        <f t="shared" si="55"/>
        <v>B</v>
      </c>
      <c r="G798" s="99" t="str">
        <f t="shared" si="55"/>
        <v>B</v>
      </c>
      <c r="H798" s="99" t="str">
        <f t="shared" si="56"/>
        <v>B</v>
      </c>
      <c r="I798" s="99">
        <f t="shared" si="57"/>
        <v>1</v>
      </c>
      <c r="J798" s="109">
        <f>IF(H798="B",0,MATCH("B",H799:$H$3985,0))</f>
        <v>0</v>
      </c>
      <c r="K798" s="84"/>
      <c r="L798" s="97">
        <v>46525</v>
      </c>
      <c r="M798" s="99" t="s">
        <v>69</v>
      </c>
      <c r="O798" s="97">
        <v>46122</v>
      </c>
      <c r="P798" s="97" cm="1">
        <f t="array" ref="P798">INDEX($L$11:$L$2636,MATCH(B798+J798,$L$11:$L$2636,0)+30)</f>
        <v>46170</v>
      </c>
      <c r="Q798" s="124" cm="1">
        <f t="array" ref="Q798">INDEX($L$11:$L$2636,MATCH(B798+J798,$L$11:$L$2636,0)+12)-1</f>
        <v>46139</v>
      </c>
    </row>
    <row r="799" spans="2:17" ht="15" customHeight="1" x14ac:dyDescent="0.25">
      <c r="B799" s="97">
        <v>46123</v>
      </c>
      <c r="C799" s="98" t="str">
        <f t="shared" si="54"/>
        <v>Saturday</v>
      </c>
      <c r="D799" s="99" t="str">
        <f t="shared" si="55"/>
        <v>W</v>
      </c>
      <c r="E799" s="99" t="str">
        <f t="shared" si="55"/>
        <v>W</v>
      </c>
      <c r="F799" s="99" t="str">
        <f t="shared" si="55"/>
        <v>W</v>
      </c>
      <c r="G799" s="99" t="str">
        <f t="shared" si="55"/>
        <v>W</v>
      </c>
      <c r="H799" s="99" t="str">
        <f t="shared" si="56"/>
        <v>W</v>
      </c>
      <c r="I799" s="99">
        <f t="shared" si="57"/>
        <v>0</v>
      </c>
      <c r="J799" s="109">
        <f>IF(H799="B",0,MATCH("B",H800:$H$3985,0))</f>
        <v>2</v>
      </c>
      <c r="K799" s="84"/>
      <c r="L799" s="97">
        <v>46526</v>
      </c>
      <c r="M799" s="99" t="s">
        <v>69</v>
      </c>
      <c r="O799" s="97">
        <v>46123</v>
      </c>
      <c r="P799" s="97" cm="1">
        <f t="array" ref="P799">INDEX($L$11:$L$2636,MATCH(B799+J799,$L$11:$L$2636,0)+30)</f>
        <v>46171</v>
      </c>
      <c r="Q799" s="124" cm="1">
        <f t="array" ref="Q799">INDEX($L$11:$L$2636,MATCH(B799+J799,$L$11:$L$2636,0)+12)-1</f>
        <v>46140</v>
      </c>
    </row>
    <row r="800" spans="2:17" ht="15" customHeight="1" x14ac:dyDescent="0.25">
      <c r="B800" s="97">
        <v>46124</v>
      </c>
      <c r="C800" s="98" t="str">
        <f t="shared" si="54"/>
        <v>Sunday</v>
      </c>
      <c r="D800" s="99" t="str">
        <f t="shared" si="55"/>
        <v>W</v>
      </c>
      <c r="E800" s="99" t="str">
        <f t="shared" si="55"/>
        <v>W</v>
      </c>
      <c r="F800" s="99" t="str">
        <f t="shared" si="55"/>
        <v>W</v>
      </c>
      <c r="G800" s="99" t="str">
        <f t="shared" si="55"/>
        <v>W</v>
      </c>
      <c r="H800" s="99" t="str">
        <f t="shared" si="56"/>
        <v>W</v>
      </c>
      <c r="I800" s="99">
        <f t="shared" si="57"/>
        <v>0</v>
      </c>
      <c r="J800" s="109">
        <f>IF(H800="B",0,MATCH("B",H801:$H$3985,0))</f>
        <v>1</v>
      </c>
      <c r="K800" s="84"/>
      <c r="L800" s="97">
        <v>46527</v>
      </c>
      <c r="M800" s="99" t="s">
        <v>69</v>
      </c>
      <c r="O800" s="97">
        <v>46124</v>
      </c>
      <c r="P800" s="97" cm="1">
        <f t="array" ref="P800">INDEX($L$11:$L$2636,MATCH(B800+J800,$L$11:$L$2636,0)+30)</f>
        <v>46171</v>
      </c>
      <c r="Q800" s="124" cm="1">
        <f t="array" ref="Q800">INDEX($L$11:$L$2636,MATCH(B800+J800,$L$11:$L$2636,0)+12)-1</f>
        <v>46140</v>
      </c>
    </row>
    <row r="801" spans="2:17" ht="15" customHeight="1" x14ac:dyDescent="0.25">
      <c r="B801" s="97">
        <v>46125</v>
      </c>
      <c r="C801" s="98" t="str">
        <f t="shared" si="54"/>
        <v>Monday</v>
      </c>
      <c r="D801" s="99" t="str">
        <f t="shared" si="55"/>
        <v>B</v>
      </c>
      <c r="E801" s="99" t="str">
        <f t="shared" si="55"/>
        <v>B</v>
      </c>
      <c r="F801" s="99" t="str">
        <f t="shared" si="55"/>
        <v>B</v>
      </c>
      <c r="G801" s="99" t="str">
        <f t="shared" si="55"/>
        <v>B</v>
      </c>
      <c r="H801" s="99" t="str">
        <f t="shared" si="56"/>
        <v>B</v>
      </c>
      <c r="I801" s="99">
        <f t="shared" si="57"/>
        <v>1</v>
      </c>
      <c r="J801" s="109">
        <f>IF(H801="B",0,MATCH("B",H802:$H$3985,0))</f>
        <v>0</v>
      </c>
      <c r="K801" s="84"/>
      <c r="L801" s="97">
        <v>46528</v>
      </c>
      <c r="M801" s="99" t="s">
        <v>69</v>
      </c>
      <c r="O801" s="97">
        <v>46125</v>
      </c>
      <c r="P801" s="97" cm="1">
        <f t="array" ref="P801">INDEX($L$11:$L$2636,MATCH(B801+J801,$L$11:$L$2636,0)+30)</f>
        <v>46171</v>
      </c>
      <c r="Q801" s="124" cm="1">
        <f t="array" ref="Q801">INDEX($L$11:$L$2636,MATCH(B801+J801,$L$11:$L$2636,0)+12)-1</f>
        <v>46140</v>
      </c>
    </row>
    <row r="802" spans="2:17" ht="15" customHeight="1" x14ac:dyDescent="0.25">
      <c r="B802" s="97">
        <v>46126</v>
      </c>
      <c r="C802" s="98" t="str">
        <f t="shared" si="54"/>
        <v>Tuesday</v>
      </c>
      <c r="D802" s="99" t="str">
        <f t="shared" si="55"/>
        <v>B</v>
      </c>
      <c r="E802" s="99" t="str">
        <f t="shared" si="55"/>
        <v>B</v>
      </c>
      <c r="F802" s="99" t="str">
        <f t="shared" si="55"/>
        <v>B</v>
      </c>
      <c r="G802" s="99" t="str">
        <f t="shared" si="55"/>
        <v>B</v>
      </c>
      <c r="H802" s="99" t="str">
        <f t="shared" si="56"/>
        <v>B</v>
      </c>
      <c r="I802" s="99">
        <f t="shared" si="57"/>
        <v>1</v>
      </c>
      <c r="J802" s="109">
        <f>IF(H802="B",0,MATCH("B",H803:$H$3985,0))</f>
        <v>0</v>
      </c>
      <c r="K802" s="84"/>
      <c r="L802" s="97">
        <v>46531</v>
      </c>
      <c r="M802" s="99" t="s">
        <v>69</v>
      </c>
      <c r="O802" s="97">
        <v>46126</v>
      </c>
      <c r="P802" s="97" cm="1">
        <f t="array" ref="P802">INDEX($L$11:$L$2636,MATCH(B802+J802,$L$11:$L$2636,0)+30)</f>
        <v>46174</v>
      </c>
      <c r="Q802" s="124" cm="1">
        <f t="array" ref="Q802">INDEX($L$11:$L$2636,MATCH(B802+J802,$L$11:$L$2636,0)+12)-1</f>
        <v>46141</v>
      </c>
    </row>
    <row r="803" spans="2:17" ht="15" customHeight="1" x14ac:dyDescent="0.25">
      <c r="B803" s="97">
        <v>46127</v>
      </c>
      <c r="C803" s="98" t="str">
        <f t="shared" si="54"/>
        <v>Wednesday</v>
      </c>
      <c r="D803" s="99" t="str">
        <f t="shared" si="55"/>
        <v>B</v>
      </c>
      <c r="E803" s="99" t="str">
        <f t="shared" si="55"/>
        <v>B</v>
      </c>
      <c r="F803" s="99" t="str">
        <f t="shared" si="55"/>
        <v>B</v>
      </c>
      <c r="G803" s="99" t="str">
        <f t="shared" si="55"/>
        <v>B</v>
      </c>
      <c r="H803" s="99" t="str">
        <f t="shared" si="56"/>
        <v>B</v>
      </c>
      <c r="I803" s="99">
        <f t="shared" si="57"/>
        <v>1</v>
      </c>
      <c r="J803" s="109">
        <f>IF(H803="B",0,MATCH("B",H804:$H$3985,0))</f>
        <v>0</v>
      </c>
      <c r="K803" s="84"/>
      <c r="L803" s="97">
        <v>46532</v>
      </c>
      <c r="M803" s="99" t="s">
        <v>69</v>
      </c>
      <c r="O803" s="97">
        <v>46127</v>
      </c>
      <c r="P803" s="97" cm="1">
        <f t="array" ref="P803">INDEX($L$11:$L$2636,MATCH(B803+J803,$L$11:$L$2636,0)+30)</f>
        <v>46175</v>
      </c>
      <c r="Q803" s="124" cm="1">
        <f t="array" ref="Q803">INDEX($L$11:$L$2636,MATCH(B803+J803,$L$11:$L$2636,0)+12)-1</f>
        <v>46146</v>
      </c>
    </row>
    <row r="804" spans="2:17" ht="15" customHeight="1" x14ac:dyDescent="0.25">
      <c r="B804" s="97">
        <v>46128</v>
      </c>
      <c r="C804" s="98" t="str">
        <f t="shared" si="54"/>
        <v>Thursday</v>
      </c>
      <c r="D804" s="99" t="str">
        <f t="shared" si="55"/>
        <v>B</v>
      </c>
      <c r="E804" s="99" t="str">
        <f t="shared" si="55"/>
        <v>B</v>
      </c>
      <c r="F804" s="99" t="str">
        <f t="shared" si="55"/>
        <v>B</v>
      </c>
      <c r="G804" s="99" t="str">
        <f t="shared" si="55"/>
        <v>B</v>
      </c>
      <c r="H804" s="99" t="str">
        <f t="shared" si="56"/>
        <v>B</v>
      </c>
      <c r="I804" s="99">
        <f t="shared" si="57"/>
        <v>1</v>
      </c>
      <c r="J804" s="109">
        <f>IF(H804="B",0,MATCH("B",H805:$H$3985,0))</f>
        <v>0</v>
      </c>
      <c r="K804" s="84"/>
      <c r="L804" s="97">
        <v>46533</v>
      </c>
      <c r="M804" s="99" t="s">
        <v>69</v>
      </c>
      <c r="O804" s="97">
        <v>46128</v>
      </c>
      <c r="P804" s="97" cm="1">
        <f t="array" ref="P804">INDEX($L$11:$L$2636,MATCH(B804+J804,$L$11:$L$2636,0)+30)</f>
        <v>46176</v>
      </c>
      <c r="Q804" s="124" cm="1">
        <f t="array" ref="Q804">INDEX($L$11:$L$2636,MATCH(B804+J804,$L$11:$L$2636,0)+12)-1</f>
        <v>46147</v>
      </c>
    </row>
    <row r="805" spans="2:17" ht="15" customHeight="1" x14ac:dyDescent="0.25">
      <c r="B805" s="97">
        <v>46129</v>
      </c>
      <c r="C805" s="98" t="str">
        <f t="shared" si="54"/>
        <v>Friday</v>
      </c>
      <c r="D805" s="99" t="str">
        <f t="shared" si="55"/>
        <v>B</v>
      </c>
      <c r="E805" s="99" t="str">
        <f t="shared" si="55"/>
        <v>B</v>
      </c>
      <c r="F805" s="99" t="str">
        <f t="shared" si="55"/>
        <v>B</v>
      </c>
      <c r="G805" s="99" t="str">
        <f t="shared" si="55"/>
        <v>B</v>
      </c>
      <c r="H805" s="99" t="str">
        <f t="shared" si="56"/>
        <v>B</v>
      </c>
      <c r="I805" s="99">
        <f t="shared" si="57"/>
        <v>1</v>
      </c>
      <c r="J805" s="109">
        <f>IF(H805="B",0,MATCH("B",H806:$H$3985,0))</f>
        <v>0</v>
      </c>
      <c r="K805" s="84"/>
      <c r="L805" s="97">
        <v>46535</v>
      </c>
      <c r="M805" s="99" t="s">
        <v>69</v>
      </c>
      <c r="O805" s="97">
        <v>46129</v>
      </c>
      <c r="P805" s="97" cm="1">
        <f t="array" ref="P805">INDEX($L$11:$L$2636,MATCH(B805+J805,$L$11:$L$2636,0)+30)</f>
        <v>46177</v>
      </c>
      <c r="Q805" s="124" cm="1">
        <f t="array" ref="Q805">INDEX($L$11:$L$2636,MATCH(B805+J805,$L$11:$L$2636,0)+12)-1</f>
        <v>46148</v>
      </c>
    </row>
    <row r="806" spans="2:17" ht="15" customHeight="1" x14ac:dyDescent="0.25">
      <c r="B806" s="97">
        <v>46130</v>
      </c>
      <c r="C806" s="98" t="str">
        <f t="shared" si="54"/>
        <v>Saturday</v>
      </c>
      <c r="D806" s="99" t="str">
        <f t="shared" si="55"/>
        <v>W</v>
      </c>
      <c r="E806" s="99" t="str">
        <f t="shared" si="55"/>
        <v>W</v>
      </c>
      <c r="F806" s="99" t="str">
        <f t="shared" si="55"/>
        <v>W</v>
      </c>
      <c r="G806" s="99" t="str">
        <f t="shared" si="55"/>
        <v>W</v>
      </c>
      <c r="H806" s="99" t="str">
        <f t="shared" si="56"/>
        <v>W</v>
      </c>
      <c r="I806" s="99">
        <f t="shared" si="57"/>
        <v>0</v>
      </c>
      <c r="J806" s="109">
        <f>IF(H806="B",0,MATCH("B",H807:$H$3985,0))</f>
        <v>2</v>
      </c>
      <c r="K806" s="84"/>
      <c r="L806" s="97">
        <v>46539</v>
      </c>
      <c r="M806" s="99" t="s">
        <v>69</v>
      </c>
      <c r="O806" s="97">
        <v>46130</v>
      </c>
      <c r="P806" s="97" cm="1">
        <f t="array" ref="P806">INDEX($L$11:$L$2636,MATCH(B806+J806,$L$11:$L$2636,0)+30)</f>
        <v>46178</v>
      </c>
      <c r="Q806" s="124" cm="1">
        <f t="array" ref="Q806">INDEX($L$11:$L$2636,MATCH(B806+J806,$L$11:$L$2636,0)+12)-1</f>
        <v>46149</v>
      </c>
    </row>
    <row r="807" spans="2:17" ht="15" customHeight="1" x14ac:dyDescent="0.25">
      <c r="B807" s="97">
        <v>46131</v>
      </c>
      <c r="C807" s="98" t="str">
        <f t="shared" si="54"/>
        <v>Sunday</v>
      </c>
      <c r="D807" s="99" t="str">
        <f t="shared" si="55"/>
        <v>W</v>
      </c>
      <c r="E807" s="99" t="str">
        <f t="shared" si="55"/>
        <v>W</v>
      </c>
      <c r="F807" s="99" t="str">
        <f t="shared" si="55"/>
        <v>W</v>
      </c>
      <c r="G807" s="99" t="str">
        <f t="shared" si="55"/>
        <v>W</v>
      </c>
      <c r="H807" s="99" t="str">
        <f t="shared" si="56"/>
        <v>W</v>
      </c>
      <c r="I807" s="99">
        <f t="shared" si="57"/>
        <v>0</v>
      </c>
      <c r="J807" s="109">
        <f>IF(H807="B",0,MATCH("B",H808:$H$3985,0))</f>
        <v>1</v>
      </c>
      <c r="K807" s="84"/>
      <c r="L807" s="97">
        <v>46540</v>
      </c>
      <c r="M807" s="99" t="s">
        <v>69</v>
      </c>
      <c r="O807" s="97">
        <v>46131</v>
      </c>
      <c r="P807" s="97" cm="1">
        <f t="array" ref="P807">INDEX($L$11:$L$2636,MATCH(B807+J807,$L$11:$L$2636,0)+30)</f>
        <v>46178</v>
      </c>
      <c r="Q807" s="124" cm="1">
        <f t="array" ref="Q807">INDEX($L$11:$L$2636,MATCH(B807+J807,$L$11:$L$2636,0)+12)-1</f>
        <v>46149</v>
      </c>
    </row>
    <row r="808" spans="2:17" ht="15" customHeight="1" x14ac:dyDescent="0.25">
      <c r="B808" s="97">
        <v>46132</v>
      </c>
      <c r="C808" s="98" t="str">
        <f t="shared" si="54"/>
        <v>Monday</v>
      </c>
      <c r="D808" s="99" t="str">
        <f t="shared" si="55"/>
        <v>B</v>
      </c>
      <c r="E808" s="99" t="str">
        <f t="shared" si="55"/>
        <v>B</v>
      </c>
      <c r="F808" s="99" t="str">
        <f t="shared" si="55"/>
        <v>B</v>
      </c>
      <c r="G808" s="99" t="str">
        <f t="shared" si="55"/>
        <v>B</v>
      </c>
      <c r="H808" s="99" t="str">
        <f t="shared" si="56"/>
        <v>B</v>
      </c>
      <c r="I808" s="99">
        <f t="shared" si="57"/>
        <v>1</v>
      </c>
      <c r="J808" s="109">
        <f>IF(H808="B",0,MATCH("B",H809:$H$3985,0))</f>
        <v>0</v>
      </c>
      <c r="K808" s="84"/>
      <c r="L808" s="97">
        <v>46541</v>
      </c>
      <c r="M808" s="99" t="s">
        <v>69</v>
      </c>
      <c r="O808" s="97">
        <v>46132</v>
      </c>
      <c r="P808" s="97" cm="1">
        <f t="array" ref="P808">INDEX($L$11:$L$2636,MATCH(B808+J808,$L$11:$L$2636,0)+30)</f>
        <v>46178</v>
      </c>
      <c r="Q808" s="124" cm="1">
        <f t="array" ref="Q808">INDEX($L$11:$L$2636,MATCH(B808+J808,$L$11:$L$2636,0)+12)-1</f>
        <v>46149</v>
      </c>
    </row>
    <row r="809" spans="2:17" ht="15" customHeight="1" x14ac:dyDescent="0.25">
      <c r="B809" s="97">
        <v>46133</v>
      </c>
      <c r="C809" s="98" t="str">
        <f t="shared" si="54"/>
        <v>Tuesday</v>
      </c>
      <c r="D809" s="99" t="str">
        <f t="shared" si="55"/>
        <v>B</v>
      </c>
      <c r="E809" s="99" t="str">
        <f t="shared" si="55"/>
        <v>B</v>
      </c>
      <c r="F809" s="99" t="str">
        <f t="shared" si="55"/>
        <v>B</v>
      </c>
      <c r="G809" s="99" t="str">
        <f t="shared" si="55"/>
        <v>B</v>
      </c>
      <c r="H809" s="99" t="str">
        <f t="shared" si="56"/>
        <v>B</v>
      </c>
      <c r="I809" s="99">
        <f t="shared" si="57"/>
        <v>1</v>
      </c>
      <c r="J809" s="109">
        <f>IF(H809="B",0,MATCH("B",H810:$H$3985,0))</f>
        <v>0</v>
      </c>
      <c r="K809" s="84"/>
      <c r="L809" s="97">
        <v>46542</v>
      </c>
      <c r="M809" s="99" t="s">
        <v>69</v>
      </c>
      <c r="O809" s="97">
        <v>46133</v>
      </c>
      <c r="P809" s="97" cm="1">
        <f t="array" ref="P809">INDEX($L$11:$L$2636,MATCH(B809+J809,$L$11:$L$2636,0)+30)</f>
        <v>46181</v>
      </c>
      <c r="Q809" s="124" cm="1">
        <f t="array" ref="Q809">INDEX($L$11:$L$2636,MATCH(B809+J809,$L$11:$L$2636,0)+12)-1</f>
        <v>46152</v>
      </c>
    </row>
    <row r="810" spans="2:17" ht="15" customHeight="1" x14ac:dyDescent="0.25">
      <c r="B810" s="97">
        <v>46134</v>
      </c>
      <c r="C810" s="98" t="str">
        <f t="shared" si="54"/>
        <v>Wednesday</v>
      </c>
      <c r="D810" s="99" t="str">
        <f t="shared" si="55"/>
        <v>B</v>
      </c>
      <c r="E810" s="99" t="str">
        <f t="shared" si="55"/>
        <v>B</v>
      </c>
      <c r="F810" s="99" t="str">
        <f t="shared" si="55"/>
        <v>B</v>
      </c>
      <c r="G810" s="99" t="str">
        <f t="shared" si="55"/>
        <v>B</v>
      </c>
      <c r="H810" s="99" t="str">
        <f t="shared" si="56"/>
        <v>B</v>
      </c>
      <c r="I810" s="99">
        <f t="shared" si="57"/>
        <v>1</v>
      </c>
      <c r="J810" s="109">
        <f>IF(H810="B",0,MATCH("B",H811:$H$3985,0))</f>
        <v>0</v>
      </c>
      <c r="K810" s="84"/>
      <c r="L810" s="97">
        <v>46545</v>
      </c>
      <c r="M810" s="99" t="s">
        <v>69</v>
      </c>
      <c r="O810" s="97">
        <v>46134</v>
      </c>
      <c r="P810" s="97" cm="1">
        <f t="array" ref="P810">INDEX($L$11:$L$2636,MATCH(B810+J810,$L$11:$L$2636,0)+30)</f>
        <v>46182</v>
      </c>
      <c r="Q810" s="124" cm="1">
        <f t="array" ref="Q810">INDEX($L$11:$L$2636,MATCH(B810+J810,$L$11:$L$2636,0)+12)-1</f>
        <v>46153</v>
      </c>
    </row>
    <row r="811" spans="2:17" ht="15" customHeight="1" x14ac:dyDescent="0.25">
      <c r="B811" s="97">
        <v>46135</v>
      </c>
      <c r="C811" s="98" t="str">
        <f t="shared" si="54"/>
        <v>Thursday</v>
      </c>
      <c r="D811" s="99" t="str">
        <f t="shared" si="55"/>
        <v>B</v>
      </c>
      <c r="E811" s="99" t="str">
        <f t="shared" si="55"/>
        <v>B</v>
      </c>
      <c r="F811" s="99" t="str">
        <f t="shared" si="55"/>
        <v>B</v>
      </c>
      <c r="G811" s="99" t="str">
        <f t="shared" si="55"/>
        <v>B</v>
      </c>
      <c r="H811" s="99" t="str">
        <f t="shared" si="56"/>
        <v>B</v>
      </c>
      <c r="I811" s="99">
        <f t="shared" si="57"/>
        <v>1</v>
      </c>
      <c r="J811" s="109">
        <f>IF(H811="B",0,MATCH("B",H812:$H$3985,0))</f>
        <v>0</v>
      </c>
      <c r="K811" s="84"/>
      <c r="L811" s="97">
        <v>46546</v>
      </c>
      <c r="M811" s="99" t="s">
        <v>69</v>
      </c>
      <c r="O811" s="97">
        <v>46135</v>
      </c>
      <c r="P811" s="97" cm="1">
        <f t="array" ref="P811">INDEX($L$11:$L$2636,MATCH(B811+J811,$L$11:$L$2636,0)+30)</f>
        <v>46183</v>
      </c>
      <c r="Q811" s="124" cm="1">
        <f t="array" ref="Q811">INDEX($L$11:$L$2636,MATCH(B811+J811,$L$11:$L$2636,0)+12)-1</f>
        <v>46154</v>
      </c>
    </row>
    <row r="812" spans="2:17" ht="15" customHeight="1" x14ac:dyDescent="0.25">
      <c r="B812" s="97">
        <v>46136</v>
      </c>
      <c r="C812" s="98" t="str">
        <f t="shared" si="54"/>
        <v>Friday</v>
      </c>
      <c r="D812" s="99" t="str">
        <f t="shared" si="55"/>
        <v>B</v>
      </c>
      <c r="E812" s="99" t="str">
        <f t="shared" si="55"/>
        <v>B</v>
      </c>
      <c r="F812" s="99" t="str">
        <f t="shared" si="55"/>
        <v>B</v>
      </c>
      <c r="G812" s="99" t="str">
        <f t="shared" si="55"/>
        <v>B</v>
      </c>
      <c r="H812" s="99" t="str">
        <f t="shared" si="56"/>
        <v>B</v>
      </c>
      <c r="I812" s="99">
        <f t="shared" si="57"/>
        <v>1</v>
      </c>
      <c r="J812" s="109">
        <f>IF(H812="B",0,MATCH("B",H813:$H$3985,0))</f>
        <v>0</v>
      </c>
      <c r="K812" s="84"/>
      <c r="L812" s="97">
        <v>46547</v>
      </c>
      <c r="M812" s="99" t="s">
        <v>69</v>
      </c>
      <c r="O812" s="97">
        <v>46136</v>
      </c>
      <c r="P812" s="97" cm="1">
        <f t="array" ref="P812">INDEX($L$11:$L$2636,MATCH(B812+J812,$L$11:$L$2636,0)+30)</f>
        <v>46184</v>
      </c>
      <c r="Q812" s="124" cm="1">
        <f t="array" ref="Q812">INDEX($L$11:$L$2636,MATCH(B812+J812,$L$11:$L$2636,0)+12)-1</f>
        <v>46155</v>
      </c>
    </row>
    <row r="813" spans="2:17" ht="15" customHeight="1" x14ac:dyDescent="0.25">
      <c r="B813" s="97">
        <v>46137</v>
      </c>
      <c r="C813" s="98" t="str">
        <f t="shared" si="54"/>
        <v>Saturday</v>
      </c>
      <c r="D813" s="99" t="str">
        <f t="shared" si="55"/>
        <v>W</v>
      </c>
      <c r="E813" s="99" t="str">
        <f t="shared" si="55"/>
        <v>W</v>
      </c>
      <c r="F813" s="99" t="str">
        <f t="shared" si="55"/>
        <v>W</v>
      </c>
      <c r="G813" s="99" t="str">
        <f t="shared" si="55"/>
        <v>W</v>
      </c>
      <c r="H813" s="99" t="str">
        <f t="shared" si="56"/>
        <v>W</v>
      </c>
      <c r="I813" s="99">
        <f t="shared" si="57"/>
        <v>0</v>
      </c>
      <c r="J813" s="109">
        <f>IF(H813="B",0,MATCH("B",H814:$H$3985,0))</f>
        <v>2</v>
      </c>
      <c r="K813" s="84"/>
      <c r="L813" s="97">
        <v>46548</v>
      </c>
      <c r="M813" s="99" t="s">
        <v>69</v>
      </c>
      <c r="O813" s="97">
        <v>46137</v>
      </c>
      <c r="P813" s="97" cm="1">
        <f t="array" ref="P813">INDEX($L$11:$L$2636,MATCH(B813+J813,$L$11:$L$2636,0)+30)</f>
        <v>46185</v>
      </c>
      <c r="Q813" s="124" cm="1">
        <f t="array" ref="Q813">INDEX($L$11:$L$2636,MATCH(B813+J813,$L$11:$L$2636,0)+12)-1</f>
        <v>46159</v>
      </c>
    </row>
    <row r="814" spans="2:17" ht="15" customHeight="1" x14ac:dyDescent="0.25">
      <c r="B814" s="97">
        <v>46138</v>
      </c>
      <c r="C814" s="98" t="str">
        <f t="shared" si="54"/>
        <v>Sunday</v>
      </c>
      <c r="D814" s="99" t="str">
        <f t="shared" si="55"/>
        <v>W</v>
      </c>
      <c r="E814" s="99" t="str">
        <f t="shared" si="55"/>
        <v>W</v>
      </c>
      <c r="F814" s="99" t="str">
        <f t="shared" si="55"/>
        <v>W</v>
      </c>
      <c r="G814" s="99" t="str">
        <f t="shared" si="55"/>
        <v>W</v>
      </c>
      <c r="H814" s="99" t="str">
        <f t="shared" si="56"/>
        <v>W</v>
      </c>
      <c r="I814" s="99">
        <f t="shared" si="57"/>
        <v>0</v>
      </c>
      <c r="J814" s="109">
        <f>IF(H814="B",0,MATCH("B",H815:$H$3985,0))</f>
        <v>1</v>
      </c>
      <c r="K814" s="84"/>
      <c r="L814" s="97">
        <v>46549</v>
      </c>
      <c r="M814" s="99" t="s">
        <v>69</v>
      </c>
      <c r="O814" s="97">
        <v>46138</v>
      </c>
      <c r="P814" s="97" cm="1">
        <f t="array" ref="P814">INDEX($L$11:$L$2636,MATCH(B814+J814,$L$11:$L$2636,0)+30)</f>
        <v>46185</v>
      </c>
      <c r="Q814" s="124" cm="1">
        <f t="array" ref="Q814">INDEX($L$11:$L$2636,MATCH(B814+J814,$L$11:$L$2636,0)+12)-1</f>
        <v>46159</v>
      </c>
    </row>
    <row r="815" spans="2:17" ht="15" customHeight="1" x14ac:dyDescent="0.25">
      <c r="B815" s="97">
        <v>46139</v>
      </c>
      <c r="C815" s="98" t="str">
        <f t="shared" si="54"/>
        <v>Monday</v>
      </c>
      <c r="D815" s="99" t="str">
        <f t="shared" si="55"/>
        <v>B</v>
      </c>
      <c r="E815" s="99" t="str">
        <f t="shared" si="55"/>
        <v>B</v>
      </c>
      <c r="F815" s="99" t="str">
        <f t="shared" si="55"/>
        <v>B</v>
      </c>
      <c r="G815" s="99" t="str">
        <f t="shared" si="55"/>
        <v>B</v>
      </c>
      <c r="H815" s="99" t="str">
        <f t="shared" si="56"/>
        <v>B</v>
      </c>
      <c r="I815" s="99">
        <f t="shared" si="57"/>
        <v>1</v>
      </c>
      <c r="J815" s="109">
        <f>IF(H815="B",0,MATCH("B",H816:$H$3985,0))</f>
        <v>0</v>
      </c>
      <c r="K815" s="84"/>
      <c r="L815" s="97">
        <v>46552</v>
      </c>
      <c r="M815" s="99" t="s">
        <v>69</v>
      </c>
      <c r="O815" s="97">
        <v>46139</v>
      </c>
      <c r="P815" s="97" cm="1">
        <f t="array" ref="P815">INDEX($L$11:$L$2636,MATCH(B815+J815,$L$11:$L$2636,0)+30)</f>
        <v>46185</v>
      </c>
      <c r="Q815" s="124" cm="1">
        <f t="array" ref="Q815">INDEX($L$11:$L$2636,MATCH(B815+J815,$L$11:$L$2636,0)+12)-1</f>
        <v>46159</v>
      </c>
    </row>
    <row r="816" spans="2:17" ht="15" customHeight="1" x14ac:dyDescent="0.25">
      <c r="B816" s="97">
        <v>46140</v>
      </c>
      <c r="C816" s="98" t="str">
        <f t="shared" si="54"/>
        <v>Tuesday</v>
      </c>
      <c r="D816" s="99" t="str">
        <f t="shared" si="55"/>
        <v>B</v>
      </c>
      <c r="E816" s="99" t="str">
        <f t="shared" si="55"/>
        <v>B</v>
      </c>
      <c r="F816" s="99" t="str">
        <f t="shared" si="55"/>
        <v>B</v>
      </c>
      <c r="G816" s="99" t="str">
        <f t="shared" si="55"/>
        <v>B</v>
      </c>
      <c r="H816" s="99" t="str">
        <f t="shared" si="56"/>
        <v>B</v>
      </c>
      <c r="I816" s="99">
        <f t="shared" si="57"/>
        <v>1</v>
      </c>
      <c r="J816" s="109">
        <f>IF(H816="B",0,MATCH("B",H817:$H$3985,0))</f>
        <v>0</v>
      </c>
      <c r="K816" s="84"/>
      <c r="L816" s="97">
        <v>46553</v>
      </c>
      <c r="M816" s="99" t="s">
        <v>69</v>
      </c>
      <c r="O816" s="97">
        <v>46140</v>
      </c>
      <c r="P816" s="97" cm="1">
        <f t="array" ref="P816">INDEX($L$11:$L$2636,MATCH(B816+J816,$L$11:$L$2636,0)+30)</f>
        <v>46188</v>
      </c>
      <c r="Q816" s="124" cm="1">
        <f t="array" ref="Q816">INDEX($L$11:$L$2636,MATCH(B816+J816,$L$11:$L$2636,0)+12)-1</f>
        <v>46160</v>
      </c>
    </row>
    <row r="817" spans="2:17" ht="15" customHeight="1" x14ac:dyDescent="0.25">
      <c r="B817" s="97">
        <v>46141</v>
      </c>
      <c r="C817" s="98" t="str">
        <f t="shared" si="54"/>
        <v>Wednesday</v>
      </c>
      <c r="D817" s="99" t="str">
        <f t="shared" si="55"/>
        <v>B</v>
      </c>
      <c r="E817" s="99" t="str">
        <f t="shared" si="55"/>
        <v>B</v>
      </c>
      <c r="F817" s="99" t="str">
        <f t="shared" si="55"/>
        <v>B</v>
      </c>
      <c r="G817" s="99" t="str">
        <f t="shared" si="55"/>
        <v>B</v>
      </c>
      <c r="H817" s="99" t="str">
        <f t="shared" si="56"/>
        <v>B</v>
      </c>
      <c r="I817" s="99">
        <f t="shared" si="57"/>
        <v>1</v>
      </c>
      <c r="J817" s="109">
        <f>IF(H817="B",0,MATCH("B",H818:$H$3985,0))</f>
        <v>0</v>
      </c>
      <c r="K817" s="84"/>
      <c r="L817" s="97">
        <v>46554</v>
      </c>
      <c r="M817" s="99" t="s">
        <v>69</v>
      </c>
      <c r="O817" s="97">
        <v>46141</v>
      </c>
      <c r="P817" s="97" cm="1">
        <f t="array" ref="P817">INDEX($L$11:$L$2636,MATCH(B817+J817,$L$11:$L$2636,0)+30)</f>
        <v>46189</v>
      </c>
      <c r="Q817" s="124" cm="1">
        <f t="array" ref="Q817">INDEX($L$11:$L$2636,MATCH(B817+J817,$L$11:$L$2636,0)+12)-1</f>
        <v>46161</v>
      </c>
    </row>
    <row r="818" spans="2:17" ht="15" customHeight="1" x14ac:dyDescent="0.25">
      <c r="B818" s="97">
        <v>46142</v>
      </c>
      <c r="C818" s="98" t="str">
        <f t="shared" si="54"/>
        <v>Thursday</v>
      </c>
      <c r="D818" s="99" t="str">
        <f t="shared" si="55"/>
        <v>B</v>
      </c>
      <c r="E818" s="99" t="str">
        <f t="shared" si="55"/>
        <v>B</v>
      </c>
      <c r="F818" s="99" t="str">
        <f t="shared" si="55"/>
        <v>B</v>
      </c>
      <c r="G818" s="99" t="str">
        <f t="shared" si="55"/>
        <v>B</v>
      </c>
      <c r="H818" s="99" t="str">
        <f t="shared" si="56"/>
        <v>B</v>
      </c>
      <c r="I818" s="99">
        <f t="shared" si="57"/>
        <v>1</v>
      </c>
      <c r="J818" s="109">
        <f>IF(H818="B",0,MATCH("B",H819:$H$3985,0))</f>
        <v>0</v>
      </c>
      <c r="K818" s="84"/>
      <c r="L818" s="97">
        <v>46555</v>
      </c>
      <c r="M818" s="99" t="s">
        <v>69</v>
      </c>
      <c r="O818" s="97">
        <v>46142</v>
      </c>
      <c r="P818" s="97" cm="1">
        <f t="array" ref="P818">INDEX($L$11:$L$2636,MATCH(B818+J818,$L$11:$L$2636,0)+30)</f>
        <v>46190</v>
      </c>
      <c r="Q818" s="124" cm="1">
        <f t="array" ref="Q818">INDEX($L$11:$L$2636,MATCH(B818+J818,$L$11:$L$2636,0)+12)-1</f>
        <v>46162</v>
      </c>
    </row>
    <row r="819" spans="2:17" ht="15" customHeight="1" x14ac:dyDescent="0.25">
      <c r="B819" s="97">
        <v>46143</v>
      </c>
      <c r="C819" s="98" t="str">
        <f t="shared" si="54"/>
        <v>Friday</v>
      </c>
      <c r="D819" s="99" t="str">
        <f t="shared" si="55"/>
        <v>B</v>
      </c>
      <c r="E819" s="99" t="s">
        <v>71</v>
      </c>
      <c r="F819" s="99" t="s">
        <v>71</v>
      </c>
      <c r="G819" s="99" t="str">
        <f t="shared" si="55"/>
        <v>B</v>
      </c>
      <c r="H819" s="99" t="str">
        <f t="shared" si="56"/>
        <v>P</v>
      </c>
      <c r="I819" s="99">
        <f t="shared" si="57"/>
        <v>0</v>
      </c>
      <c r="J819" s="109">
        <f>IF(H819="B",0,MATCH("B",H820:$H$3985,0))</f>
        <v>4</v>
      </c>
      <c r="K819" s="84"/>
      <c r="L819" s="97">
        <v>46556</v>
      </c>
      <c r="M819" s="99" t="s">
        <v>69</v>
      </c>
      <c r="O819" s="97">
        <v>46143</v>
      </c>
      <c r="P819" s="97" cm="1">
        <f t="array" ref="P819">INDEX($L$11:$L$2636,MATCH(B819+J819,$L$11:$L$2636,0)+30)</f>
        <v>46191</v>
      </c>
      <c r="Q819" s="124" cm="1">
        <f t="array" ref="Q819">INDEX($L$11:$L$2636,MATCH(B819+J819,$L$11:$L$2636,0)+12)-1</f>
        <v>46163</v>
      </c>
    </row>
    <row r="820" spans="2:17" ht="15" customHeight="1" x14ac:dyDescent="0.25">
      <c r="B820" s="97">
        <v>46144</v>
      </c>
      <c r="C820" s="98" t="str">
        <f t="shared" si="54"/>
        <v>Saturday</v>
      </c>
      <c r="D820" s="99" t="str">
        <f t="shared" si="55"/>
        <v>W</v>
      </c>
      <c r="E820" s="99" t="str">
        <f t="shared" si="55"/>
        <v>W</v>
      </c>
      <c r="F820" s="99" t="s">
        <v>71</v>
      </c>
      <c r="G820" s="99" t="str">
        <f t="shared" si="55"/>
        <v>W</v>
      </c>
      <c r="H820" s="99" t="str">
        <f t="shared" si="56"/>
        <v>P</v>
      </c>
      <c r="I820" s="99">
        <f t="shared" si="57"/>
        <v>0</v>
      </c>
      <c r="J820" s="109">
        <f>IF(H820="B",0,MATCH("B",H821:$H$3985,0))</f>
        <v>3</v>
      </c>
      <c r="K820" s="84"/>
      <c r="L820" s="97">
        <v>46559</v>
      </c>
      <c r="M820" s="99" t="s">
        <v>69</v>
      </c>
      <c r="O820" s="97">
        <v>46144</v>
      </c>
      <c r="P820" s="97" cm="1">
        <f t="array" ref="P820">INDEX($L$11:$L$2636,MATCH(B820+J820,$L$11:$L$2636,0)+30)</f>
        <v>46191</v>
      </c>
      <c r="Q820" s="124" cm="1">
        <f t="array" ref="Q820">INDEX($L$11:$L$2636,MATCH(B820+J820,$L$11:$L$2636,0)+12)-1</f>
        <v>46163</v>
      </c>
    </row>
    <row r="821" spans="2:17" ht="15" customHeight="1" x14ac:dyDescent="0.25">
      <c r="B821" s="97">
        <v>46145</v>
      </c>
      <c r="C821" s="98" t="str">
        <f t="shared" si="54"/>
        <v>Sunday</v>
      </c>
      <c r="D821" s="99" t="str">
        <f t="shared" si="55"/>
        <v>W</v>
      </c>
      <c r="E821" s="99" t="str">
        <f t="shared" si="55"/>
        <v>W</v>
      </c>
      <c r="F821" s="99" t="str">
        <f t="shared" si="55"/>
        <v>W</v>
      </c>
      <c r="G821" s="99" t="str">
        <f t="shared" si="55"/>
        <v>W</v>
      </c>
      <c r="H821" s="99" t="str">
        <f t="shared" si="56"/>
        <v>W</v>
      </c>
      <c r="I821" s="99">
        <f t="shared" si="57"/>
        <v>0</v>
      </c>
      <c r="J821" s="109">
        <f>IF(H821="B",0,MATCH("B",H822:$H$3985,0))</f>
        <v>2</v>
      </c>
      <c r="K821" s="84"/>
      <c r="L821" s="97">
        <v>46560</v>
      </c>
      <c r="M821" s="99" t="s">
        <v>69</v>
      </c>
      <c r="O821" s="97">
        <v>46145</v>
      </c>
      <c r="P821" s="97" cm="1">
        <f t="array" ref="P821">INDEX($L$11:$L$2636,MATCH(B821+J821,$L$11:$L$2636,0)+30)</f>
        <v>46191</v>
      </c>
      <c r="Q821" s="124" cm="1">
        <f t="array" ref="Q821">INDEX($L$11:$L$2636,MATCH(B821+J821,$L$11:$L$2636,0)+12)-1</f>
        <v>46163</v>
      </c>
    </row>
    <row r="822" spans="2:17" ht="15" customHeight="1" x14ac:dyDescent="0.25">
      <c r="B822" s="97">
        <v>46146</v>
      </c>
      <c r="C822" s="98" t="str">
        <f t="shared" si="54"/>
        <v>Monday</v>
      </c>
      <c r="D822" s="99" t="s">
        <v>71</v>
      </c>
      <c r="E822" s="99" t="str">
        <f t="shared" si="55"/>
        <v>B</v>
      </c>
      <c r="F822" s="99" t="str">
        <f t="shared" si="55"/>
        <v>B</v>
      </c>
      <c r="G822" s="99" t="str">
        <f t="shared" si="55"/>
        <v>B</v>
      </c>
      <c r="H822" s="99" t="str">
        <f t="shared" si="56"/>
        <v>P</v>
      </c>
      <c r="I822" s="99">
        <f t="shared" si="57"/>
        <v>0</v>
      </c>
      <c r="J822" s="109">
        <f>IF(H822="B",0,MATCH("B",H823:$H$3985,0))</f>
        <v>1</v>
      </c>
      <c r="K822" s="84"/>
      <c r="L822" s="97">
        <v>46561</v>
      </c>
      <c r="M822" s="99" t="s">
        <v>69</v>
      </c>
      <c r="O822" s="97">
        <v>46146</v>
      </c>
      <c r="P822" s="97" cm="1">
        <f t="array" ref="P822">INDEX($L$11:$L$2636,MATCH(B822+J822,$L$11:$L$2636,0)+30)</f>
        <v>46191</v>
      </c>
      <c r="Q822" s="124" cm="1">
        <f t="array" ref="Q822">INDEX($L$11:$L$2636,MATCH(B822+J822,$L$11:$L$2636,0)+12)-1</f>
        <v>46163</v>
      </c>
    </row>
    <row r="823" spans="2:17" ht="15" customHeight="1" x14ac:dyDescent="0.25">
      <c r="B823" s="97">
        <v>46147</v>
      </c>
      <c r="C823" s="98" t="str">
        <f t="shared" si="54"/>
        <v>Tuesday</v>
      </c>
      <c r="D823" s="99" t="str">
        <f t="shared" si="55"/>
        <v>B</v>
      </c>
      <c r="E823" s="99" t="str">
        <f t="shared" si="55"/>
        <v>B</v>
      </c>
      <c r="F823" s="99" t="str">
        <f t="shared" si="55"/>
        <v>B</v>
      </c>
      <c r="G823" s="99" t="str">
        <f t="shared" si="55"/>
        <v>B</v>
      </c>
      <c r="H823" s="99" t="str">
        <f t="shared" si="56"/>
        <v>B</v>
      </c>
      <c r="I823" s="99">
        <f t="shared" si="57"/>
        <v>1</v>
      </c>
      <c r="J823" s="109">
        <f>IF(H823="B",0,MATCH("B",H824:$H$3985,0))</f>
        <v>0</v>
      </c>
      <c r="K823" s="84"/>
      <c r="L823" s="97">
        <v>46563</v>
      </c>
      <c r="M823" s="99" t="s">
        <v>69</v>
      </c>
      <c r="O823" s="97">
        <v>46147</v>
      </c>
      <c r="P823" s="97" cm="1">
        <f t="array" ref="P823">INDEX($L$11:$L$2636,MATCH(B823+J823,$L$11:$L$2636,0)+30)</f>
        <v>46191</v>
      </c>
      <c r="Q823" s="124" cm="1">
        <f t="array" ref="Q823">INDEX($L$11:$L$2636,MATCH(B823+J823,$L$11:$L$2636,0)+12)-1</f>
        <v>46163</v>
      </c>
    </row>
    <row r="824" spans="2:17" ht="15" customHeight="1" x14ac:dyDescent="0.25">
      <c r="B824" s="97">
        <v>46148</v>
      </c>
      <c r="C824" s="98" t="str">
        <f t="shared" si="54"/>
        <v>Wednesday</v>
      </c>
      <c r="D824" s="99" t="str">
        <f t="shared" si="55"/>
        <v>B</v>
      </c>
      <c r="E824" s="99" t="str">
        <f t="shared" si="55"/>
        <v>B</v>
      </c>
      <c r="F824" s="99" t="str">
        <f t="shared" si="55"/>
        <v>B</v>
      </c>
      <c r="G824" s="99" t="str">
        <f t="shared" si="55"/>
        <v>B</v>
      </c>
      <c r="H824" s="99" t="str">
        <f t="shared" si="56"/>
        <v>B</v>
      </c>
      <c r="I824" s="99">
        <f t="shared" si="57"/>
        <v>1</v>
      </c>
      <c r="J824" s="109">
        <f>IF(H824="B",0,MATCH("B",H825:$H$3985,0))</f>
        <v>0</v>
      </c>
      <c r="K824" s="84"/>
      <c r="L824" s="97">
        <v>46566</v>
      </c>
      <c r="M824" s="99" t="s">
        <v>69</v>
      </c>
      <c r="O824" s="97">
        <v>46148</v>
      </c>
      <c r="P824" s="97" cm="1">
        <f t="array" ref="P824">INDEX($L$11:$L$2636,MATCH(B824+J824,$L$11:$L$2636,0)+30)</f>
        <v>46192</v>
      </c>
      <c r="Q824" s="124" cm="1">
        <f t="array" ref="Q824">INDEX($L$11:$L$2636,MATCH(B824+J824,$L$11:$L$2636,0)+12)-1</f>
        <v>46167</v>
      </c>
    </row>
    <row r="825" spans="2:17" ht="15" customHeight="1" x14ac:dyDescent="0.25">
      <c r="B825" s="97">
        <v>46149</v>
      </c>
      <c r="C825" s="98" t="str">
        <f t="shared" si="54"/>
        <v>Thursday</v>
      </c>
      <c r="D825" s="99" t="str">
        <f t="shared" si="55"/>
        <v>B</v>
      </c>
      <c r="E825" s="99" t="str">
        <f t="shared" si="55"/>
        <v>B</v>
      </c>
      <c r="F825" s="99" t="str">
        <f t="shared" si="55"/>
        <v>B</v>
      </c>
      <c r="G825" s="99" t="str">
        <f t="shared" si="55"/>
        <v>B</v>
      </c>
      <c r="H825" s="99" t="str">
        <f t="shared" si="56"/>
        <v>B</v>
      </c>
      <c r="I825" s="99">
        <f t="shared" si="57"/>
        <v>1</v>
      </c>
      <c r="J825" s="109">
        <f>IF(H825="B",0,MATCH("B",H826:$H$3985,0))</f>
        <v>0</v>
      </c>
      <c r="K825" s="84"/>
      <c r="L825" s="97">
        <v>46567</v>
      </c>
      <c r="M825" s="99" t="s">
        <v>69</v>
      </c>
      <c r="O825" s="97">
        <v>46149</v>
      </c>
      <c r="P825" s="97" cm="1">
        <f t="array" ref="P825">INDEX($L$11:$L$2636,MATCH(B825+J825,$L$11:$L$2636,0)+30)</f>
        <v>46195</v>
      </c>
      <c r="Q825" s="124" cm="1">
        <f t="array" ref="Q825">INDEX($L$11:$L$2636,MATCH(B825+J825,$L$11:$L$2636,0)+12)-1</f>
        <v>46168</v>
      </c>
    </row>
    <row r="826" spans="2:17" ht="15" customHeight="1" x14ac:dyDescent="0.25">
      <c r="B826" s="97">
        <v>46150</v>
      </c>
      <c r="C826" s="98" t="str">
        <f t="shared" si="54"/>
        <v>Friday</v>
      </c>
      <c r="D826" s="99" t="str">
        <f t="shared" si="55"/>
        <v>B</v>
      </c>
      <c r="E826" s="99" t="str">
        <f t="shared" si="55"/>
        <v>B</v>
      </c>
      <c r="F826" s="99" t="str">
        <f t="shared" si="55"/>
        <v>B</v>
      </c>
      <c r="G826" s="99" t="str">
        <f t="shared" si="55"/>
        <v>B</v>
      </c>
      <c r="H826" s="99" t="str">
        <f t="shared" si="56"/>
        <v>B</v>
      </c>
      <c r="I826" s="99">
        <f t="shared" si="57"/>
        <v>1</v>
      </c>
      <c r="J826" s="109">
        <f>IF(H826="B",0,MATCH("B",H827:$H$3985,0))</f>
        <v>0</v>
      </c>
      <c r="K826" s="84"/>
      <c r="L826" s="97">
        <v>46568</v>
      </c>
      <c r="M826" s="99" t="s">
        <v>69</v>
      </c>
      <c r="O826" s="97">
        <v>46150</v>
      </c>
      <c r="P826" s="97" cm="1">
        <f t="array" ref="P826">INDEX($L$11:$L$2636,MATCH(B826+J826,$L$11:$L$2636,0)+30)</f>
        <v>46196</v>
      </c>
      <c r="Q826" s="124" cm="1">
        <f t="array" ref="Q826">INDEX($L$11:$L$2636,MATCH(B826+J826,$L$11:$L$2636,0)+12)-1</f>
        <v>46169</v>
      </c>
    </row>
    <row r="827" spans="2:17" ht="15" customHeight="1" x14ac:dyDescent="0.25">
      <c r="B827" s="97">
        <v>46151</v>
      </c>
      <c r="C827" s="98" t="str">
        <f t="shared" si="54"/>
        <v>Saturday</v>
      </c>
      <c r="D827" s="99" t="str">
        <f t="shared" si="55"/>
        <v>W</v>
      </c>
      <c r="E827" s="99" t="str">
        <f t="shared" si="55"/>
        <v>W</v>
      </c>
      <c r="F827" s="99" t="str">
        <f t="shared" si="55"/>
        <v>W</v>
      </c>
      <c r="G827" s="99" t="str">
        <f t="shared" si="55"/>
        <v>W</v>
      </c>
      <c r="H827" s="99" t="str">
        <f t="shared" si="56"/>
        <v>W</v>
      </c>
      <c r="I827" s="99">
        <f t="shared" si="57"/>
        <v>0</v>
      </c>
      <c r="J827" s="109">
        <f>IF(H827="B",0,MATCH("B",H828:$H$3985,0))</f>
        <v>2</v>
      </c>
      <c r="K827" s="84"/>
      <c r="L827" s="97">
        <v>46569</v>
      </c>
      <c r="M827" s="99" t="s">
        <v>69</v>
      </c>
      <c r="O827" s="97">
        <v>46151</v>
      </c>
      <c r="P827" s="97" cm="1">
        <f t="array" ref="P827">INDEX($L$11:$L$2636,MATCH(B827+J827,$L$11:$L$2636,0)+30)</f>
        <v>46198</v>
      </c>
      <c r="Q827" s="124" cm="1">
        <f t="array" ref="Q827">INDEX($L$11:$L$2636,MATCH(B827+J827,$L$11:$L$2636,0)+12)-1</f>
        <v>46170</v>
      </c>
    </row>
    <row r="828" spans="2:17" ht="15" customHeight="1" x14ac:dyDescent="0.25">
      <c r="B828" s="97">
        <v>46152</v>
      </c>
      <c r="C828" s="98" t="str">
        <f t="shared" si="54"/>
        <v>Sunday</v>
      </c>
      <c r="D828" s="99" t="str">
        <f t="shared" si="55"/>
        <v>W</v>
      </c>
      <c r="E828" s="99" t="str">
        <f t="shared" si="55"/>
        <v>W</v>
      </c>
      <c r="F828" s="99" t="str">
        <f t="shared" si="55"/>
        <v>W</v>
      </c>
      <c r="G828" s="99" t="str">
        <f t="shared" si="55"/>
        <v>W</v>
      </c>
      <c r="H828" s="99" t="str">
        <f t="shared" si="56"/>
        <v>W</v>
      </c>
      <c r="I828" s="99">
        <f t="shared" si="57"/>
        <v>0</v>
      </c>
      <c r="J828" s="109">
        <f>IF(H828="B",0,MATCH("B",H829:$H$3985,0))</f>
        <v>1</v>
      </c>
      <c r="K828" s="84"/>
      <c r="L828" s="97">
        <v>46570</v>
      </c>
      <c r="M828" s="99" t="s">
        <v>69</v>
      </c>
      <c r="O828" s="97">
        <v>46152</v>
      </c>
      <c r="P828" s="97" cm="1">
        <f t="array" ref="P828">INDEX($L$11:$L$2636,MATCH(B828+J828,$L$11:$L$2636,0)+30)</f>
        <v>46198</v>
      </c>
      <c r="Q828" s="124" cm="1">
        <f t="array" ref="Q828">INDEX($L$11:$L$2636,MATCH(B828+J828,$L$11:$L$2636,0)+12)-1</f>
        <v>46170</v>
      </c>
    </row>
    <row r="829" spans="2:17" ht="15" customHeight="1" x14ac:dyDescent="0.25">
      <c r="B829" s="97">
        <v>46153</v>
      </c>
      <c r="C829" s="98" t="str">
        <f t="shared" si="54"/>
        <v>Monday</v>
      </c>
      <c r="D829" s="99" t="str">
        <f t="shared" si="55"/>
        <v>B</v>
      </c>
      <c r="E829" s="99" t="str">
        <f t="shared" si="55"/>
        <v>B</v>
      </c>
      <c r="F829" s="99" t="str">
        <f t="shared" si="55"/>
        <v>B</v>
      </c>
      <c r="G829" s="99" t="str">
        <f t="shared" si="55"/>
        <v>B</v>
      </c>
      <c r="H829" s="99" t="str">
        <f t="shared" si="56"/>
        <v>B</v>
      </c>
      <c r="I829" s="99">
        <f t="shared" si="57"/>
        <v>1</v>
      </c>
      <c r="J829" s="109">
        <f>IF(H829="B",0,MATCH("B",H830:$H$3985,0))</f>
        <v>0</v>
      </c>
      <c r="K829" s="84"/>
      <c r="L829" s="97">
        <v>46573</v>
      </c>
      <c r="M829" s="99" t="s">
        <v>69</v>
      </c>
      <c r="O829" s="97">
        <v>46153</v>
      </c>
      <c r="P829" s="97" cm="1">
        <f t="array" ref="P829">INDEX($L$11:$L$2636,MATCH(B829+J829,$L$11:$L$2636,0)+30)</f>
        <v>46198</v>
      </c>
      <c r="Q829" s="124" cm="1">
        <f t="array" ref="Q829">INDEX($L$11:$L$2636,MATCH(B829+J829,$L$11:$L$2636,0)+12)-1</f>
        <v>46170</v>
      </c>
    </row>
    <row r="830" spans="2:17" ht="15" customHeight="1" x14ac:dyDescent="0.25">
      <c r="B830" s="97">
        <v>46154</v>
      </c>
      <c r="C830" s="98" t="str">
        <f t="shared" si="54"/>
        <v>Tuesday</v>
      </c>
      <c r="D830" s="99" t="str">
        <f t="shared" si="55"/>
        <v>B</v>
      </c>
      <c r="E830" s="99" t="str">
        <f t="shared" si="55"/>
        <v>B</v>
      </c>
      <c r="F830" s="99" t="str">
        <f t="shared" si="55"/>
        <v>B</v>
      </c>
      <c r="G830" s="99" t="str">
        <f t="shared" si="55"/>
        <v>B</v>
      </c>
      <c r="H830" s="99" t="str">
        <f t="shared" si="56"/>
        <v>B</v>
      </c>
      <c r="I830" s="99">
        <f t="shared" si="57"/>
        <v>1</v>
      </c>
      <c r="J830" s="109">
        <f>IF(H830="B",0,MATCH("B",H831:$H$3985,0))</f>
        <v>0</v>
      </c>
      <c r="K830" s="84"/>
      <c r="L830" s="97">
        <v>46574</v>
      </c>
      <c r="M830" s="99" t="s">
        <v>69</v>
      </c>
      <c r="O830" s="97">
        <v>46154</v>
      </c>
      <c r="P830" s="97" cm="1">
        <f t="array" ref="P830">INDEX($L$11:$L$2636,MATCH(B830+J830,$L$11:$L$2636,0)+30)</f>
        <v>46199</v>
      </c>
      <c r="Q830" s="124" cm="1">
        <f t="array" ref="Q830">INDEX($L$11:$L$2636,MATCH(B830+J830,$L$11:$L$2636,0)+12)-1</f>
        <v>46173</v>
      </c>
    </row>
    <row r="831" spans="2:17" ht="15" customHeight="1" x14ac:dyDescent="0.25">
      <c r="B831" s="97">
        <v>46155</v>
      </c>
      <c r="C831" s="98" t="str">
        <f t="shared" si="54"/>
        <v>Wednesday</v>
      </c>
      <c r="D831" s="99" t="str">
        <f t="shared" si="55"/>
        <v>B</v>
      </c>
      <c r="E831" s="99" t="str">
        <f t="shared" si="55"/>
        <v>B</v>
      </c>
      <c r="F831" s="99" t="str">
        <f t="shared" si="55"/>
        <v>B</v>
      </c>
      <c r="G831" s="99" t="str">
        <f t="shared" si="55"/>
        <v>B</v>
      </c>
      <c r="H831" s="99" t="str">
        <f t="shared" si="56"/>
        <v>B</v>
      </c>
      <c r="I831" s="99">
        <f t="shared" si="57"/>
        <v>1</v>
      </c>
      <c r="J831" s="109">
        <f>IF(H831="B",0,MATCH("B",H832:$H$3985,0))</f>
        <v>0</v>
      </c>
      <c r="K831" s="84"/>
      <c r="L831" s="97">
        <v>46575</v>
      </c>
      <c r="M831" s="99" t="s">
        <v>69</v>
      </c>
      <c r="O831" s="97">
        <v>46155</v>
      </c>
      <c r="P831" s="97" cm="1">
        <f t="array" ref="P831">INDEX($L$11:$L$2636,MATCH(B831+J831,$L$11:$L$2636,0)+30)</f>
        <v>46202</v>
      </c>
      <c r="Q831" s="124" cm="1">
        <f t="array" ref="Q831">INDEX($L$11:$L$2636,MATCH(B831+J831,$L$11:$L$2636,0)+12)-1</f>
        <v>46174</v>
      </c>
    </row>
    <row r="832" spans="2:17" ht="15" customHeight="1" x14ac:dyDescent="0.25">
      <c r="B832" s="97">
        <v>46156</v>
      </c>
      <c r="C832" s="98" t="str">
        <f t="shared" si="54"/>
        <v>Thursday</v>
      </c>
      <c r="D832" s="99" t="str">
        <f t="shared" si="55"/>
        <v>B</v>
      </c>
      <c r="E832" s="99" t="str">
        <f t="shared" si="55"/>
        <v>B</v>
      </c>
      <c r="F832" s="99" t="str">
        <f t="shared" si="55"/>
        <v>B</v>
      </c>
      <c r="G832" s="99" t="str">
        <f t="shared" si="55"/>
        <v>B</v>
      </c>
      <c r="H832" s="99" t="str">
        <f t="shared" si="56"/>
        <v>B</v>
      </c>
      <c r="I832" s="99">
        <f t="shared" si="57"/>
        <v>1</v>
      </c>
      <c r="J832" s="109">
        <f>IF(H832="B",0,MATCH("B",H833:$H$3985,0))</f>
        <v>0</v>
      </c>
      <c r="K832" s="84"/>
      <c r="L832" s="97">
        <v>46576</v>
      </c>
      <c r="M832" s="99" t="s">
        <v>69</v>
      </c>
      <c r="O832" s="97">
        <v>46156</v>
      </c>
      <c r="P832" s="97" cm="1">
        <f t="array" ref="P832">INDEX($L$11:$L$2636,MATCH(B832+J832,$L$11:$L$2636,0)+30)</f>
        <v>46203</v>
      </c>
      <c r="Q832" s="124" cm="1">
        <f t="array" ref="Q832">INDEX($L$11:$L$2636,MATCH(B832+J832,$L$11:$L$2636,0)+12)-1</f>
        <v>46175</v>
      </c>
    </row>
    <row r="833" spans="2:17" ht="15" customHeight="1" x14ac:dyDescent="0.25">
      <c r="B833" s="97">
        <v>46157</v>
      </c>
      <c r="C833" s="98" t="str">
        <f t="shared" si="54"/>
        <v>Friday</v>
      </c>
      <c r="D833" s="99" t="str">
        <f t="shared" si="55"/>
        <v>B</v>
      </c>
      <c r="E833" s="99" t="str">
        <f t="shared" si="55"/>
        <v>B</v>
      </c>
      <c r="F833" s="99" t="s">
        <v>71</v>
      </c>
      <c r="G833" s="99" t="str">
        <f t="shared" si="55"/>
        <v>B</v>
      </c>
      <c r="H833" s="99" t="str">
        <f t="shared" si="56"/>
        <v>P</v>
      </c>
      <c r="I833" s="99">
        <f t="shared" si="57"/>
        <v>0</v>
      </c>
      <c r="J833" s="109">
        <f>IF(H833="B",0,MATCH("B",H834:$H$3985,0))</f>
        <v>3</v>
      </c>
      <c r="K833" s="84"/>
      <c r="L833" s="97">
        <v>46577</v>
      </c>
      <c r="M833" s="99" t="s">
        <v>69</v>
      </c>
      <c r="O833" s="97">
        <v>46157</v>
      </c>
      <c r="P833" s="97" cm="1">
        <f t="array" ref="P833">INDEX($L$11:$L$2636,MATCH(B833+J833,$L$11:$L$2636,0)+30)</f>
        <v>46204</v>
      </c>
      <c r="Q833" s="124" cm="1">
        <f t="array" ref="Q833">INDEX($L$11:$L$2636,MATCH(B833+J833,$L$11:$L$2636,0)+12)-1</f>
        <v>46176</v>
      </c>
    </row>
    <row r="834" spans="2:17" ht="15" customHeight="1" x14ac:dyDescent="0.25">
      <c r="B834" s="97">
        <v>46158</v>
      </c>
      <c r="C834" s="98" t="str">
        <f t="shared" si="54"/>
        <v>Saturday</v>
      </c>
      <c r="D834" s="99" t="str">
        <f t="shared" si="55"/>
        <v>W</v>
      </c>
      <c r="E834" s="99" t="str">
        <f t="shared" si="55"/>
        <v>W</v>
      </c>
      <c r="F834" s="99" t="str">
        <f t="shared" si="55"/>
        <v>W</v>
      </c>
      <c r="G834" s="99" t="str">
        <f t="shared" si="55"/>
        <v>W</v>
      </c>
      <c r="H834" s="99" t="str">
        <f t="shared" si="56"/>
        <v>W</v>
      </c>
      <c r="I834" s="99">
        <f t="shared" si="57"/>
        <v>0</v>
      </c>
      <c r="J834" s="109">
        <f>IF(H834="B",0,MATCH("B",H835:$H$3985,0))</f>
        <v>2</v>
      </c>
      <c r="K834" s="84"/>
      <c r="L834" s="97">
        <v>46580</v>
      </c>
      <c r="M834" s="99" t="s">
        <v>69</v>
      </c>
      <c r="O834" s="97">
        <v>46158</v>
      </c>
      <c r="P834" s="97" cm="1">
        <f t="array" ref="P834">INDEX($L$11:$L$2636,MATCH(B834+J834,$L$11:$L$2636,0)+30)</f>
        <v>46204</v>
      </c>
      <c r="Q834" s="124" cm="1">
        <f t="array" ref="Q834">INDEX($L$11:$L$2636,MATCH(B834+J834,$L$11:$L$2636,0)+12)-1</f>
        <v>46176</v>
      </c>
    </row>
    <row r="835" spans="2:17" ht="15" customHeight="1" x14ac:dyDescent="0.25">
      <c r="B835" s="97">
        <v>46159</v>
      </c>
      <c r="C835" s="98" t="str">
        <f t="shared" si="54"/>
        <v>Sunday</v>
      </c>
      <c r="D835" s="99" t="str">
        <f t="shared" si="55"/>
        <v>W</v>
      </c>
      <c r="E835" s="99" t="str">
        <f t="shared" si="55"/>
        <v>W</v>
      </c>
      <c r="F835" s="99" t="str">
        <f t="shared" si="55"/>
        <v>W</v>
      </c>
      <c r="G835" s="99" t="str">
        <f t="shared" si="55"/>
        <v>W</v>
      </c>
      <c r="H835" s="99" t="str">
        <f t="shared" si="56"/>
        <v>W</v>
      </c>
      <c r="I835" s="99">
        <f t="shared" si="57"/>
        <v>0</v>
      </c>
      <c r="J835" s="109">
        <f>IF(H835="B",0,MATCH("B",H836:$H$3985,0))</f>
        <v>1</v>
      </c>
      <c r="K835" s="84"/>
      <c r="L835" s="97">
        <v>46581</v>
      </c>
      <c r="M835" s="99" t="s">
        <v>69</v>
      </c>
      <c r="O835" s="97">
        <v>46159</v>
      </c>
      <c r="P835" s="97" cm="1">
        <f t="array" ref="P835">INDEX($L$11:$L$2636,MATCH(B835+J835,$L$11:$L$2636,0)+30)</f>
        <v>46204</v>
      </c>
      <c r="Q835" s="124" cm="1">
        <f t="array" ref="Q835">INDEX($L$11:$L$2636,MATCH(B835+J835,$L$11:$L$2636,0)+12)-1</f>
        <v>46176</v>
      </c>
    </row>
    <row r="836" spans="2:17" ht="15" customHeight="1" x14ac:dyDescent="0.25">
      <c r="B836" s="97">
        <v>46160</v>
      </c>
      <c r="C836" s="98" t="str">
        <f t="shared" si="54"/>
        <v>Monday</v>
      </c>
      <c r="D836" s="99" t="str">
        <f t="shared" si="55"/>
        <v>B</v>
      </c>
      <c r="E836" s="99" t="str">
        <f t="shared" si="55"/>
        <v>B</v>
      </c>
      <c r="F836" s="99" t="str">
        <f t="shared" si="55"/>
        <v>B</v>
      </c>
      <c r="G836" s="99" t="str">
        <f t="shared" si="55"/>
        <v>B</v>
      </c>
      <c r="H836" s="99" t="str">
        <f t="shared" si="56"/>
        <v>B</v>
      </c>
      <c r="I836" s="99">
        <f t="shared" si="57"/>
        <v>1</v>
      </c>
      <c r="J836" s="109">
        <f>IF(H836="B",0,MATCH("B",H837:$H$3985,0))</f>
        <v>0</v>
      </c>
      <c r="K836" s="84"/>
      <c r="L836" s="97">
        <v>46582</v>
      </c>
      <c r="M836" s="99" t="s">
        <v>69</v>
      </c>
      <c r="O836" s="97">
        <v>46160</v>
      </c>
      <c r="P836" s="97" cm="1">
        <f t="array" ref="P836">INDEX($L$11:$L$2636,MATCH(B836+J836,$L$11:$L$2636,0)+30)</f>
        <v>46204</v>
      </c>
      <c r="Q836" s="124" cm="1">
        <f t="array" ref="Q836">INDEX($L$11:$L$2636,MATCH(B836+J836,$L$11:$L$2636,0)+12)-1</f>
        <v>46176</v>
      </c>
    </row>
    <row r="837" spans="2:17" ht="15" customHeight="1" x14ac:dyDescent="0.25">
      <c r="B837" s="97">
        <v>46161</v>
      </c>
      <c r="C837" s="98" t="str">
        <f t="shared" si="54"/>
        <v>Tuesday</v>
      </c>
      <c r="D837" s="99" t="str">
        <f t="shared" si="55"/>
        <v>B</v>
      </c>
      <c r="E837" s="99" t="str">
        <f t="shared" si="55"/>
        <v>B</v>
      </c>
      <c r="F837" s="99" t="str">
        <f t="shared" si="55"/>
        <v>B</v>
      </c>
      <c r="G837" s="99" t="str">
        <f t="shared" si="55"/>
        <v>B</v>
      </c>
      <c r="H837" s="99" t="str">
        <f t="shared" si="56"/>
        <v>B</v>
      </c>
      <c r="I837" s="99">
        <f t="shared" si="57"/>
        <v>1</v>
      </c>
      <c r="J837" s="109">
        <f>IF(H837="B",0,MATCH("B",H838:$H$3985,0))</f>
        <v>0</v>
      </c>
      <c r="K837" s="84"/>
      <c r="L837" s="97">
        <v>46583</v>
      </c>
      <c r="M837" s="99" t="s">
        <v>69</v>
      </c>
      <c r="O837" s="97">
        <v>46161</v>
      </c>
      <c r="P837" s="97" cm="1">
        <f t="array" ref="P837">INDEX($L$11:$L$2636,MATCH(B837+J837,$L$11:$L$2636,0)+30)</f>
        <v>46205</v>
      </c>
      <c r="Q837" s="124" cm="1">
        <f t="array" ref="Q837">INDEX($L$11:$L$2636,MATCH(B837+J837,$L$11:$L$2636,0)+12)-1</f>
        <v>46177</v>
      </c>
    </row>
    <row r="838" spans="2:17" ht="15" customHeight="1" x14ac:dyDescent="0.25">
      <c r="B838" s="97">
        <v>46162</v>
      </c>
      <c r="C838" s="98" t="str">
        <f t="shared" si="54"/>
        <v>Wednesday</v>
      </c>
      <c r="D838" s="99" t="str">
        <f t="shared" si="55"/>
        <v>B</v>
      </c>
      <c r="E838" s="99" t="str">
        <f t="shared" si="55"/>
        <v>B</v>
      </c>
      <c r="F838" s="99" t="str">
        <f t="shared" si="55"/>
        <v>B</v>
      </c>
      <c r="G838" s="99" t="str">
        <f t="shared" si="55"/>
        <v>B</v>
      </c>
      <c r="H838" s="99" t="str">
        <f t="shared" si="56"/>
        <v>B</v>
      </c>
      <c r="I838" s="99">
        <f t="shared" si="57"/>
        <v>1</v>
      </c>
      <c r="J838" s="109">
        <f>IF(H838="B",0,MATCH("B",H839:$H$3985,0))</f>
        <v>0</v>
      </c>
      <c r="K838" s="84"/>
      <c r="L838" s="97">
        <v>46584</v>
      </c>
      <c r="M838" s="99" t="s">
        <v>69</v>
      </c>
      <c r="O838" s="97">
        <v>46162</v>
      </c>
      <c r="P838" s="97" cm="1">
        <f t="array" ref="P838">INDEX($L$11:$L$2636,MATCH(B838+J838,$L$11:$L$2636,0)+30)</f>
        <v>46206</v>
      </c>
      <c r="Q838" s="124" cm="1">
        <f t="array" ref="Q838">INDEX($L$11:$L$2636,MATCH(B838+J838,$L$11:$L$2636,0)+12)-1</f>
        <v>46180</v>
      </c>
    </row>
    <row r="839" spans="2:17" ht="15" customHeight="1" x14ac:dyDescent="0.25">
      <c r="B839" s="97">
        <v>46163</v>
      </c>
      <c r="C839" s="98" t="str">
        <f t="shared" si="54"/>
        <v>Thursday</v>
      </c>
      <c r="D839" s="99" t="str">
        <f t="shared" si="55"/>
        <v>B</v>
      </c>
      <c r="E839" s="99" t="str">
        <f t="shared" si="55"/>
        <v>B</v>
      </c>
      <c r="F839" s="99" t="str">
        <f t="shared" si="55"/>
        <v>B</v>
      </c>
      <c r="G839" s="99" t="str">
        <f t="shared" si="55"/>
        <v>B</v>
      </c>
      <c r="H839" s="99" t="str">
        <f t="shared" si="56"/>
        <v>B</v>
      </c>
      <c r="I839" s="99">
        <f t="shared" si="57"/>
        <v>1</v>
      </c>
      <c r="J839" s="109">
        <f>IF(H839="B",0,MATCH("B",H840:$H$3985,0))</f>
        <v>0</v>
      </c>
      <c r="K839" s="84"/>
      <c r="L839" s="97">
        <v>46587</v>
      </c>
      <c r="M839" s="99" t="s">
        <v>69</v>
      </c>
      <c r="O839" s="97">
        <v>46163</v>
      </c>
      <c r="P839" s="97" cm="1">
        <f t="array" ref="P839">INDEX($L$11:$L$2636,MATCH(B839+J839,$L$11:$L$2636,0)+30)</f>
        <v>46209</v>
      </c>
      <c r="Q839" s="124" cm="1">
        <f t="array" ref="Q839">INDEX($L$11:$L$2636,MATCH(B839+J839,$L$11:$L$2636,0)+12)-1</f>
        <v>46181</v>
      </c>
    </row>
    <row r="840" spans="2:17" ht="15" customHeight="1" x14ac:dyDescent="0.25">
      <c r="B840" s="97">
        <v>46164</v>
      </c>
      <c r="C840" s="98" t="str">
        <f t="shared" si="54"/>
        <v>Friday</v>
      </c>
      <c r="D840" s="99" t="str">
        <f t="shared" si="55"/>
        <v>B</v>
      </c>
      <c r="E840" s="99" t="str">
        <f t="shared" si="55"/>
        <v>B</v>
      </c>
      <c r="F840" s="99" t="str">
        <f t="shared" si="55"/>
        <v>B</v>
      </c>
      <c r="G840" s="99" t="str">
        <f t="shared" si="55"/>
        <v>B</v>
      </c>
      <c r="H840" s="99" t="str">
        <f t="shared" si="56"/>
        <v>B</v>
      </c>
      <c r="I840" s="99">
        <f t="shared" si="57"/>
        <v>1</v>
      </c>
      <c r="J840" s="109">
        <f>IF(H840="B",0,MATCH("B",H841:$H$3985,0))</f>
        <v>0</v>
      </c>
      <c r="K840" s="84"/>
      <c r="L840" s="97">
        <v>46588</v>
      </c>
      <c r="M840" s="99" t="s">
        <v>69</v>
      </c>
      <c r="O840" s="97">
        <v>46164</v>
      </c>
      <c r="P840" s="97" cm="1">
        <f t="array" ref="P840">INDEX($L$11:$L$2636,MATCH(B840+J840,$L$11:$L$2636,0)+30)</f>
        <v>46210</v>
      </c>
      <c r="Q840" s="124" cm="1">
        <f t="array" ref="Q840">INDEX($L$11:$L$2636,MATCH(B840+J840,$L$11:$L$2636,0)+12)-1</f>
        <v>46182</v>
      </c>
    </row>
    <row r="841" spans="2:17" ht="15" customHeight="1" x14ac:dyDescent="0.25">
      <c r="B841" s="97">
        <v>46165</v>
      </c>
      <c r="C841" s="98" t="str">
        <f t="shared" si="54"/>
        <v>Saturday</v>
      </c>
      <c r="D841" s="99" t="str">
        <f t="shared" si="55"/>
        <v>W</v>
      </c>
      <c r="E841" s="99" t="str">
        <f t="shared" si="55"/>
        <v>W</v>
      </c>
      <c r="F841" s="99" t="str">
        <f t="shared" si="55"/>
        <v>W</v>
      </c>
      <c r="G841" s="99" t="str">
        <f t="shared" si="55"/>
        <v>W</v>
      </c>
      <c r="H841" s="99" t="str">
        <f t="shared" si="56"/>
        <v>W</v>
      </c>
      <c r="I841" s="99">
        <f t="shared" si="57"/>
        <v>0</v>
      </c>
      <c r="J841" s="109">
        <f>IF(H841="B",0,MATCH("B",H842:$H$3985,0))</f>
        <v>3</v>
      </c>
      <c r="K841" s="84"/>
      <c r="L841" s="97">
        <v>46589</v>
      </c>
      <c r="M841" s="99" t="s">
        <v>69</v>
      </c>
      <c r="O841" s="97">
        <v>46165</v>
      </c>
      <c r="P841" s="97" cm="1">
        <f t="array" ref="P841">INDEX($L$11:$L$2636,MATCH(B841+J841,$L$11:$L$2636,0)+30)</f>
        <v>46211</v>
      </c>
      <c r="Q841" s="124" cm="1">
        <f t="array" ref="Q841">INDEX($L$11:$L$2636,MATCH(B841+J841,$L$11:$L$2636,0)+12)-1</f>
        <v>46183</v>
      </c>
    </row>
    <row r="842" spans="2:17" ht="15" customHeight="1" x14ac:dyDescent="0.25">
      <c r="B842" s="97">
        <v>46166</v>
      </c>
      <c r="C842" s="98" t="str">
        <f t="shared" si="54"/>
        <v>Sunday</v>
      </c>
      <c r="D842" s="99" t="str">
        <f t="shared" si="55"/>
        <v>W</v>
      </c>
      <c r="E842" s="99" t="str">
        <f t="shared" si="55"/>
        <v>W</v>
      </c>
      <c r="F842" s="99" t="str">
        <f t="shared" si="55"/>
        <v>W</v>
      </c>
      <c r="G842" s="99" t="str">
        <f t="shared" si="55"/>
        <v>W</v>
      </c>
      <c r="H842" s="99" t="str">
        <f t="shared" si="56"/>
        <v>W</v>
      </c>
      <c r="I842" s="99">
        <f t="shared" si="57"/>
        <v>0</v>
      </c>
      <c r="J842" s="109">
        <f>IF(H842="B",0,MATCH("B",H843:$H$3985,0))</f>
        <v>2</v>
      </c>
      <c r="K842" s="84"/>
      <c r="L842" s="97">
        <v>46590</v>
      </c>
      <c r="M842" s="99" t="s">
        <v>69</v>
      </c>
      <c r="O842" s="97">
        <v>46166</v>
      </c>
      <c r="P842" s="97" cm="1">
        <f t="array" ref="P842">INDEX($L$11:$L$2636,MATCH(B842+J842,$L$11:$L$2636,0)+30)</f>
        <v>46211</v>
      </c>
      <c r="Q842" s="124" cm="1">
        <f t="array" ref="Q842">INDEX($L$11:$L$2636,MATCH(B842+J842,$L$11:$L$2636,0)+12)-1</f>
        <v>46183</v>
      </c>
    </row>
    <row r="843" spans="2:17" ht="15" customHeight="1" x14ac:dyDescent="0.25">
      <c r="B843" s="97">
        <v>46167</v>
      </c>
      <c r="C843" s="98" t="str">
        <f t="shared" si="54"/>
        <v>Monday</v>
      </c>
      <c r="D843" s="99" t="s">
        <v>71</v>
      </c>
      <c r="E843" s="99" t="s">
        <v>71</v>
      </c>
      <c r="F843" s="99" t="str">
        <f t="shared" si="55"/>
        <v>B</v>
      </c>
      <c r="G843" s="99" t="str">
        <f t="shared" si="55"/>
        <v>B</v>
      </c>
      <c r="H843" s="99" t="str">
        <f t="shared" si="56"/>
        <v>P</v>
      </c>
      <c r="I843" s="99">
        <f t="shared" si="57"/>
        <v>0</v>
      </c>
      <c r="J843" s="109">
        <f>IF(H843="B",0,MATCH("B",H844:$H$3985,0))</f>
        <v>1</v>
      </c>
      <c r="K843" s="84"/>
      <c r="L843" s="97">
        <v>46591</v>
      </c>
      <c r="M843" s="99" t="s">
        <v>69</v>
      </c>
      <c r="O843" s="97">
        <v>46167</v>
      </c>
      <c r="P843" s="97" cm="1">
        <f t="array" ref="P843">INDEX($L$11:$L$2636,MATCH(B843+J843,$L$11:$L$2636,0)+30)</f>
        <v>46211</v>
      </c>
      <c r="Q843" s="124" cm="1">
        <f t="array" ref="Q843">INDEX($L$11:$L$2636,MATCH(B843+J843,$L$11:$L$2636,0)+12)-1</f>
        <v>46183</v>
      </c>
    </row>
    <row r="844" spans="2:17" ht="15" customHeight="1" x14ac:dyDescent="0.25">
      <c r="B844" s="97">
        <v>46168</v>
      </c>
      <c r="C844" s="98" t="str">
        <f t="shared" ref="C844:C907" si="58">TEXT(WEEKDAY(B844),"dddd")</f>
        <v>Tuesday</v>
      </c>
      <c r="D844" s="99" t="str">
        <f t="shared" ref="D844:G907" si="59">IF(WEEKDAY($B844,2)&lt;6,"B","W")</f>
        <v>B</v>
      </c>
      <c r="E844" s="99" t="str">
        <f t="shared" si="59"/>
        <v>B</v>
      </c>
      <c r="F844" s="99" t="str">
        <f t="shared" si="59"/>
        <v>B</v>
      </c>
      <c r="G844" s="99" t="str">
        <f t="shared" si="59"/>
        <v>B</v>
      </c>
      <c r="H844" s="99" t="str">
        <f t="shared" ref="H844:H907" si="60">IF(OR(D844="P",E844="P",F844="P",G844="P"),"P",D844)</f>
        <v>B</v>
      </c>
      <c r="I844" s="99">
        <f t="shared" ref="I844:I907" si="61">IF(H844="B",1,0)</f>
        <v>1</v>
      </c>
      <c r="J844" s="109">
        <f>IF(H844="B",0,MATCH("B",H845:$H$3985,0))</f>
        <v>0</v>
      </c>
      <c r="K844" s="84"/>
      <c r="L844" s="97">
        <v>46594</v>
      </c>
      <c r="M844" s="99" t="s">
        <v>69</v>
      </c>
      <c r="O844" s="97">
        <v>46168</v>
      </c>
      <c r="P844" s="97" cm="1">
        <f t="array" ref="P844">INDEX($L$11:$L$2636,MATCH(B844+J844,$L$11:$L$2636,0)+30)</f>
        <v>46211</v>
      </c>
      <c r="Q844" s="124" cm="1">
        <f t="array" ref="Q844">INDEX($L$11:$L$2636,MATCH(B844+J844,$L$11:$L$2636,0)+12)-1</f>
        <v>46183</v>
      </c>
    </row>
    <row r="845" spans="2:17" ht="15" customHeight="1" x14ac:dyDescent="0.25">
      <c r="B845" s="97">
        <v>46169</v>
      </c>
      <c r="C845" s="98" t="str">
        <f t="shared" si="58"/>
        <v>Wednesday</v>
      </c>
      <c r="D845" s="99" t="str">
        <f t="shared" si="59"/>
        <v>B</v>
      </c>
      <c r="E845" s="99" t="str">
        <f t="shared" si="59"/>
        <v>B</v>
      </c>
      <c r="F845" s="99" t="str">
        <f t="shared" si="59"/>
        <v>B</v>
      </c>
      <c r="G845" s="99" t="str">
        <f t="shared" si="59"/>
        <v>B</v>
      </c>
      <c r="H845" s="99" t="str">
        <f t="shared" si="60"/>
        <v>B</v>
      </c>
      <c r="I845" s="99">
        <f t="shared" si="61"/>
        <v>1</v>
      </c>
      <c r="J845" s="109">
        <f>IF(H845="B",0,MATCH("B",H846:$H$3985,0))</f>
        <v>0</v>
      </c>
      <c r="K845" s="84"/>
      <c r="L845" s="97">
        <v>46595</v>
      </c>
      <c r="M845" s="99" t="s">
        <v>69</v>
      </c>
      <c r="O845" s="97">
        <v>46169</v>
      </c>
      <c r="P845" s="97" cm="1">
        <f t="array" ref="P845">INDEX($L$11:$L$2636,MATCH(B845+J845,$L$11:$L$2636,0)+30)</f>
        <v>46212</v>
      </c>
      <c r="Q845" s="124" cm="1">
        <f t="array" ref="Q845">INDEX($L$11:$L$2636,MATCH(B845+J845,$L$11:$L$2636,0)+12)-1</f>
        <v>46184</v>
      </c>
    </row>
    <row r="846" spans="2:17" ht="15" customHeight="1" x14ac:dyDescent="0.25">
      <c r="B846" s="97">
        <v>46170</v>
      </c>
      <c r="C846" s="98" t="str">
        <f t="shared" si="58"/>
        <v>Thursday</v>
      </c>
      <c r="D846" s="99" t="str">
        <f t="shared" si="59"/>
        <v>B</v>
      </c>
      <c r="E846" s="99" t="str">
        <f t="shared" si="59"/>
        <v>B</v>
      </c>
      <c r="F846" s="99" t="str">
        <f t="shared" si="59"/>
        <v>B</v>
      </c>
      <c r="G846" s="99" t="str">
        <f t="shared" si="59"/>
        <v>B</v>
      </c>
      <c r="H846" s="99" t="str">
        <f t="shared" si="60"/>
        <v>B</v>
      </c>
      <c r="I846" s="99">
        <f t="shared" si="61"/>
        <v>1</v>
      </c>
      <c r="J846" s="109">
        <f>IF(H846="B",0,MATCH("B",H847:$H$3985,0))</f>
        <v>0</v>
      </c>
      <c r="K846" s="84"/>
      <c r="L846" s="97">
        <v>46596</v>
      </c>
      <c r="M846" s="99" t="s">
        <v>69</v>
      </c>
      <c r="O846" s="97">
        <v>46170</v>
      </c>
      <c r="P846" s="97" cm="1">
        <f t="array" ref="P846">INDEX($L$11:$L$2636,MATCH(B846+J846,$L$11:$L$2636,0)+30)</f>
        <v>46213</v>
      </c>
      <c r="Q846" s="124" cm="1">
        <f t="array" ref="Q846">INDEX($L$11:$L$2636,MATCH(B846+J846,$L$11:$L$2636,0)+12)-1</f>
        <v>46187</v>
      </c>
    </row>
    <row r="847" spans="2:17" ht="15" customHeight="1" x14ac:dyDescent="0.25">
      <c r="B847" s="97">
        <v>46171</v>
      </c>
      <c r="C847" s="98" t="str">
        <f t="shared" si="58"/>
        <v>Friday</v>
      </c>
      <c r="D847" s="99" t="str">
        <f t="shared" si="59"/>
        <v>B</v>
      </c>
      <c r="E847" s="99" t="str">
        <f t="shared" si="59"/>
        <v>B</v>
      </c>
      <c r="F847" s="99" t="str">
        <f t="shared" si="59"/>
        <v>B</v>
      </c>
      <c r="G847" s="99" t="str">
        <f t="shared" si="59"/>
        <v>B</v>
      </c>
      <c r="H847" s="99" t="str">
        <f t="shared" si="60"/>
        <v>B</v>
      </c>
      <c r="I847" s="99">
        <f t="shared" si="61"/>
        <v>1</v>
      </c>
      <c r="J847" s="109">
        <f>IF(H847="B",0,MATCH("B",H848:$H$3985,0))</f>
        <v>0</v>
      </c>
      <c r="K847" s="84"/>
      <c r="L847" s="97">
        <v>46597</v>
      </c>
      <c r="M847" s="99" t="s">
        <v>69</v>
      </c>
      <c r="O847" s="97">
        <v>46171</v>
      </c>
      <c r="P847" s="97" cm="1">
        <f t="array" ref="P847">INDEX($L$11:$L$2636,MATCH(B847+J847,$L$11:$L$2636,0)+30)</f>
        <v>46216</v>
      </c>
      <c r="Q847" s="124" cm="1">
        <f t="array" ref="Q847">INDEX($L$11:$L$2636,MATCH(B847+J847,$L$11:$L$2636,0)+12)-1</f>
        <v>46188</v>
      </c>
    </row>
    <row r="848" spans="2:17" ht="15" customHeight="1" x14ac:dyDescent="0.25">
      <c r="B848" s="97">
        <v>46172</v>
      </c>
      <c r="C848" s="98" t="str">
        <f t="shared" si="58"/>
        <v>Saturday</v>
      </c>
      <c r="D848" s="99" t="str">
        <f t="shared" si="59"/>
        <v>W</v>
      </c>
      <c r="E848" s="99" t="str">
        <f t="shared" si="59"/>
        <v>W</v>
      </c>
      <c r="F848" s="99" t="str">
        <f t="shared" si="59"/>
        <v>W</v>
      </c>
      <c r="G848" s="99" t="str">
        <f t="shared" si="59"/>
        <v>W</v>
      </c>
      <c r="H848" s="99" t="str">
        <f t="shared" si="60"/>
        <v>W</v>
      </c>
      <c r="I848" s="99">
        <f t="shared" si="61"/>
        <v>0</v>
      </c>
      <c r="J848" s="109">
        <f>IF(H848="B",0,MATCH("B",H849:$H$3985,0))</f>
        <v>2</v>
      </c>
      <c r="K848" s="84"/>
      <c r="L848" s="97">
        <v>46598</v>
      </c>
      <c r="M848" s="99" t="s">
        <v>69</v>
      </c>
      <c r="O848" s="97">
        <v>46172</v>
      </c>
      <c r="P848" s="97" cm="1">
        <f t="array" ref="P848">INDEX($L$11:$L$2636,MATCH(B848+J848,$L$11:$L$2636,0)+30)</f>
        <v>46217</v>
      </c>
      <c r="Q848" s="124" cm="1">
        <f t="array" ref="Q848">INDEX($L$11:$L$2636,MATCH(B848+J848,$L$11:$L$2636,0)+12)-1</f>
        <v>46189</v>
      </c>
    </row>
    <row r="849" spans="2:17" ht="15" customHeight="1" x14ac:dyDescent="0.25">
      <c r="B849" s="97">
        <v>46173</v>
      </c>
      <c r="C849" s="98" t="str">
        <f t="shared" si="58"/>
        <v>Sunday</v>
      </c>
      <c r="D849" s="99" t="str">
        <f t="shared" si="59"/>
        <v>W</v>
      </c>
      <c r="E849" s="99" t="str">
        <f t="shared" si="59"/>
        <v>W</v>
      </c>
      <c r="F849" s="99" t="str">
        <f t="shared" si="59"/>
        <v>W</v>
      </c>
      <c r="G849" s="99" t="str">
        <f t="shared" si="59"/>
        <v>W</v>
      </c>
      <c r="H849" s="99" t="str">
        <f t="shared" si="60"/>
        <v>W</v>
      </c>
      <c r="I849" s="99">
        <f t="shared" si="61"/>
        <v>0</v>
      </c>
      <c r="J849" s="109">
        <f>IF(H849="B",0,MATCH("B",H850:$H$3985,0))</f>
        <v>1</v>
      </c>
      <c r="K849" s="84"/>
      <c r="L849" s="97">
        <v>46601</v>
      </c>
      <c r="M849" s="99" t="s">
        <v>69</v>
      </c>
      <c r="O849" s="97">
        <v>46173</v>
      </c>
      <c r="P849" s="97" cm="1">
        <f t="array" ref="P849">INDEX($L$11:$L$2636,MATCH(B849+J849,$L$11:$L$2636,0)+30)</f>
        <v>46217</v>
      </c>
      <c r="Q849" s="124" cm="1">
        <f t="array" ref="Q849">INDEX($L$11:$L$2636,MATCH(B849+J849,$L$11:$L$2636,0)+12)-1</f>
        <v>46189</v>
      </c>
    </row>
    <row r="850" spans="2:17" ht="15" customHeight="1" x14ac:dyDescent="0.25">
      <c r="B850" s="97">
        <v>46174</v>
      </c>
      <c r="C850" s="98" t="str">
        <f t="shared" si="58"/>
        <v>Monday</v>
      </c>
      <c r="D850" s="99" t="str">
        <f t="shared" si="59"/>
        <v>B</v>
      </c>
      <c r="E850" s="99" t="str">
        <f t="shared" si="59"/>
        <v>B</v>
      </c>
      <c r="F850" s="99" t="str">
        <f t="shared" si="59"/>
        <v>B</v>
      </c>
      <c r="G850" s="99" t="str">
        <f t="shared" si="59"/>
        <v>B</v>
      </c>
      <c r="H850" s="99" t="str">
        <f t="shared" si="60"/>
        <v>B</v>
      </c>
      <c r="I850" s="99">
        <f t="shared" si="61"/>
        <v>1</v>
      </c>
      <c r="J850" s="109">
        <f>IF(H850="B",0,MATCH("B",H851:$H$3985,0))</f>
        <v>0</v>
      </c>
      <c r="K850" s="84"/>
      <c r="L850" s="97">
        <v>46602</v>
      </c>
      <c r="M850" s="99" t="s">
        <v>69</v>
      </c>
      <c r="O850" s="97">
        <v>46174</v>
      </c>
      <c r="P850" s="97" cm="1">
        <f t="array" ref="P850">INDEX($L$11:$L$2636,MATCH(B850+J850,$L$11:$L$2636,0)+30)</f>
        <v>46217</v>
      </c>
      <c r="Q850" s="124" cm="1">
        <f t="array" ref="Q850">INDEX($L$11:$L$2636,MATCH(B850+J850,$L$11:$L$2636,0)+12)-1</f>
        <v>46189</v>
      </c>
    </row>
    <row r="851" spans="2:17" ht="15" customHeight="1" x14ac:dyDescent="0.25">
      <c r="B851" s="97">
        <v>46175</v>
      </c>
      <c r="C851" s="98" t="str">
        <f t="shared" si="58"/>
        <v>Tuesday</v>
      </c>
      <c r="D851" s="99" t="str">
        <f t="shared" si="59"/>
        <v>B</v>
      </c>
      <c r="E851" s="99" t="str">
        <f t="shared" si="59"/>
        <v>B</v>
      </c>
      <c r="F851" s="99" t="str">
        <f t="shared" si="59"/>
        <v>B</v>
      </c>
      <c r="G851" s="99" t="str">
        <f t="shared" si="59"/>
        <v>B</v>
      </c>
      <c r="H851" s="99" t="str">
        <f t="shared" si="60"/>
        <v>B</v>
      </c>
      <c r="I851" s="99">
        <f t="shared" si="61"/>
        <v>1</v>
      </c>
      <c r="J851" s="109">
        <f>IF(H851="B",0,MATCH("B",H852:$H$3985,0))</f>
        <v>0</v>
      </c>
      <c r="K851" s="84"/>
      <c r="L851" s="97">
        <v>46603</v>
      </c>
      <c r="M851" s="99" t="s">
        <v>69</v>
      </c>
      <c r="O851" s="97">
        <v>46175</v>
      </c>
      <c r="P851" s="97" cm="1">
        <f t="array" ref="P851">INDEX($L$11:$L$2636,MATCH(B851+J851,$L$11:$L$2636,0)+30)</f>
        <v>46218</v>
      </c>
      <c r="Q851" s="124" cm="1">
        <f t="array" ref="Q851">INDEX($L$11:$L$2636,MATCH(B851+J851,$L$11:$L$2636,0)+12)-1</f>
        <v>46190</v>
      </c>
    </row>
    <row r="852" spans="2:17" ht="15" customHeight="1" x14ac:dyDescent="0.25">
      <c r="B852" s="97">
        <v>46176</v>
      </c>
      <c r="C852" s="98" t="str">
        <f t="shared" si="58"/>
        <v>Wednesday</v>
      </c>
      <c r="D852" s="99" t="str">
        <f t="shared" si="59"/>
        <v>B</v>
      </c>
      <c r="E852" s="99" t="str">
        <f t="shared" si="59"/>
        <v>B</v>
      </c>
      <c r="F852" s="99" t="str">
        <f t="shared" si="59"/>
        <v>B</v>
      </c>
      <c r="G852" s="99" t="str">
        <f t="shared" si="59"/>
        <v>B</v>
      </c>
      <c r="H852" s="99" t="str">
        <f t="shared" si="60"/>
        <v>B</v>
      </c>
      <c r="I852" s="99">
        <f t="shared" si="61"/>
        <v>1</v>
      </c>
      <c r="J852" s="109">
        <f>IF(H852="B",0,MATCH("B",H853:$H$3985,0))</f>
        <v>0</v>
      </c>
      <c r="K852" s="84"/>
      <c r="L852" s="97">
        <v>46604</v>
      </c>
      <c r="M852" s="99" t="s">
        <v>69</v>
      </c>
      <c r="O852" s="97">
        <v>46176</v>
      </c>
      <c r="P852" s="97" cm="1">
        <f t="array" ref="P852">INDEX($L$11:$L$2636,MATCH(B852+J852,$L$11:$L$2636,0)+30)</f>
        <v>46219</v>
      </c>
      <c r="Q852" s="124" cm="1">
        <f t="array" ref="Q852">INDEX($L$11:$L$2636,MATCH(B852+J852,$L$11:$L$2636,0)+12)-1</f>
        <v>46191</v>
      </c>
    </row>
    <row r="853" spans="2:17" ht="15" customHeight="1" x14ac:dyDescent="0.25">
      <c r="B853" s="97">
        <v>46177</v>
      </c>
      <c r="C853" s="98" t="str">
        <f t="shared" si="58"/>
        <v>Thursday</v>
      </c>
      <c r="D853" s="99" t="str">
        <f t="shared" si="59"/>
        <v>B</v>
      </c>
      <c r="E853" s="99" t="str">
        <f t="shared" si="59"/>
        <v>B</v>
      </c>
      <c r="F853" s="99" t="str">
        <f t="shared" si="59"/>
        <v>B</v>
      </c>
      <c r="G853" s="99" t="str">
        <f t="shared" si="59"/>
        <v>B</v>
      </c>
      <c r="H853" s="99" t="str">
        <f t="shared" si="60"/>
        <v>B</v>
      </c>
      <c r="I853" s="99">
        <f t="shared" si="61"/>
        <v>1</v>
      </c>
      <c r="J853" s="109">
        <f>IF(H853="B",0,MATCH("B",H854:$H$3985,0))</f>
        <v>0</v>
      </c>
      <c r="K853" s="84"/>
      <c r="L853" s="97">
        <v>46605</v>
      </c>
      <c r="M853" s="99" t="s">
        <v>69</v>
      </c>
      <c r="O853" s="97">
        <v>46177</v>
      </c>
      <c r="P853" s="97" cm="1">
        <f t="array" ref="P853">INDEX($L$11:$L$2636,MATCH(B853+J853,$L$11:$L$2636,0)+30)</f>
        <v>46220</v>
      </c>
      <c r="Q853" s="124" cm="1">
        <f t="array" ref="Q853">INDEX($L$11:$L$2636,MATCH(B853+J853,$L$11:$L$2636,0)+12)-1</f>
        <v>46194</v>
      </c>
    </row>
    <row r="854" spans="2:17" ht="15" customHeight="1" x14ac:dyDescent="0.25">
      <c r="B854" s="97">
        <v>46178</v>
      </c>
      <c r="C854" s="98" t="str">
        <f t="shared" si="58"/>
        <v>Friday</v>
      </c>
      <c r="D854" s="99" t="str">
        <f t="shared" si="59"/>
        <v>B</v>
      </c>
      <c r="E854" s="99" t="str">
        <f t="shared" si="59"/>
        <v>B</v>
      </c>
      <c r="F854" s="99" t="str">
        <f t="shared" si="59"/>
        <v>B</v>
      </c>
      <c r="G854" s="99" t="str">
        <f t="shared" si="59"/>
        <v>B</v>
      </c>
      <c r="H854" s="99" t="str">
        <f t="shared" si="60"/>
        <v>B</v>
      </c>
      <c r="I854" s="99">
        <f t="shared" si="61"/>
        <v>1</v>
      </c>
      <c r="J854" s="109">
        <f>IF(H854="B",0,MATCH("B",H855:$H$3985,0))</f>
        <v>0</v>
      </c>
      <c r="K854" s="84"/>
      <c r="L854" s="97">
        <v>46608</v>
      </c>
      <c r="M854" s="99" t="s">
        <v>69</v>
      </c>
      <c r="O854" s="97">
        <v>46178</v>
      </c>
      <c r="P854" s="97" cm="1">
        <f t="array" ref="P854">INDEX($L$11:$L$2636,MATCH(B854+J854,$L$11:$L$2636,0)+30)</f>
        <v>46223</v>
      </c>
      <c r="Q854" s="124" cm="1">
        <f t="array" ref="Q854">INDEX($L$11:$L$2636,MATCH(B854+J854,$L$11:$L$2636,0)+12)-1</f>
        <v>46195</v>
      </c>
    </row>
    <row r="855" spans="2:17" ht="15" customHeight="1" x14ac:dyDescent="0.25">
      <c r="B855" s="97">
        <v>46179</v>
      </c>
      <c r="C855" s="98" t="str">
        <f t="shared" si="58"/>
        <v>Saturday</v>
      </c>
      <c r="D855" s="99" t="str">
        <f t="shared" si="59"/>
        <v>W</v>
      </c>
      <c r="E855" s="99" t="str">
        <f t="shared" si="59"/>
        <v>W</v>
      </c>
      <c r="F855" s="99" t="str">
        <f t="shared" si="59"/>
        <v>W</v>
      </c>
      <c r="G855" s="99" t="str">
        <f t="shared" si="59"/>
        <v>W</v>
      </c>
      <c r="H855" s="99" t="str">
        <f t="shared" si="60"/>
        <v>W</v>
      </c>
      <c r="I855" s="99">
        <f t="shared" si="61"/>
        <v>0</v>
      </c>
      <c r="J855" s="109">
        <f>IF(H855="B",0,MATCH("B",H856:$H$3985,0))</f>
        <v>2</v>
      </c>
      <c r="K855" s="84"/>
      <c r="L855" s="97">
        <v>46609</v>
      </c>
      <c r="M855" s="99" t="s">
        <v>69</v>
      </c>
      <c r="O855" s="97">
        <v>46179</v>
      </c>
      <c r="P855" s="97" cm="1">
        <f t="array" ref="P855">INDEX($L$11:$L$2636,MATCH(B855+J855,$L$11:$L$2636,0)+30)</f>
        <v>46224</v>
      </c>
      <c r="Q855" s="124" cm="1">
        <f t="array" ref="Q855">INDEX($L$11:$L$2636,MATCH(B855+J855,$L$11:$L$2636,0)+12)-1</f>
        <v>46197</v>
      </c>
    </row>
    <row r="856" spans="2:17" ht="15" customHeight="1" x14ac:dyDescent="0.25">
      <c r="B856" s="97">
        <v>46180</v>
      </c>
      <c r="C856" s="98" t="str">
        <f t="shared" si="58"/>
        <v>Sunday</v>
      </c>
      <c r="D856" s="99" t="str">
        <f t="shared" si="59"/>
        <v>W</v>
      </c>
      <c r="E856" s="99" t="str">
        <f t="shared" si="59"/>
        <v>W</v>
      </c>
      <c r="F856" s="99" t="str">
        <f t="shared" si="59"/>
        <v>W</v>
      </c>
      <c r="G856" s="99" t="str">
        <f t="shared" si="59"/>
        <v>W</v>
      </c>
      <c r="H856" s="99" t="str">
        <f t="shared" si="60"/>
        <v>W</v>
      </c>
      <c r="I856" s="99">
        <f t="shared" si="61"/>
        <v>0</v>
      </c>
      <c r="J856" s="109">
        <f>IF(H856="B",0,MATCH("B",H857:$H$3985,0))</f>
        <v>1</v>
      </c>
      <c r="K856" s="84"/>
      <c r="L856" s="97">
        <v>46610</v>
      </c>
      <c r="M856" s="99" t="s">
        <v>69</v>
      </c>
      <c r="O856" s="97">
        <v>46180</v>
      </c>
      <c r="P856" s="97" cm="1">
        <f t="array" ref="P856">INDEX($L$11:$L$2636,MATCH(B856+J856,$L$11:$L$2636,0)+30)</f>
        <v>46224</v>
      </c>
      <c r="Q856" s="124" cm="1">
        <f t="array" ref="Q856">INDEX($L$11:$L$2636,MATCH(B856+J856,$L$11:$L$2636,0)+12)-1</f>
        <v>46197</v>
      </c>
    </row>
    <row r="857" spans="2:17" ht="15" customHeight="1" x14ac:dyDescent="0.25">
      <c r="B857" s="97">
        <v>46181</v>
      </c>
      <c r="C857" s="98" t="str">
        <f t="shared" si="58"/>
        <v>Monday</v>
      </c>
      <c r="D857" s="99" t="str">
        <f t="shared" si="59"/>
        <v>B</v>
      </c>
      <c r="E857" s="99" t="str">
        <f t="shared" si="59"/>
        <v>B</v>
      </c>
      <c r="F857" s="99" t="str">
        <f t="shared" si="59"/>
        <v>B</v>
      </c>
      <c r="G857" s="99" t="str">
        <f t="shared" si="59"/>
        <v>B</v>
      </c>
      <c r="H857" s="99" t="str">
        <f t="shared" si="60"/>
        <v>B</v>
      </c>
      <c r="I857" s="99">
        <f t="shared" si="61"/>
        <v>1</v>
      </c>
      <c r="J857" s="109">
        <f>IF(H857="B",0,MATCH("B",H858:$H$3985,0))</f>
        <v>0</v>
      </c>
      <c r="K857" s="84"/>
      <c r="L857" s="97">
        <v>46611</v>
      </c>
      <c r="M857" s="99" t="s">
        <v>69</v>
      </c>
      <c r="O857" s="97">
        <v>46181</v>
      </c>
      <c r="P857" s="97" cm="1">
        <f t="array" ref="P857">INDEX($L$11:$L$2636,MATCH(B857+J857,$L$11:$L$2636,0)+30)</f>
        <v>46224</v>
      </c>
      <c r="Q857" s="124" cm="1">
        <f t="array" ref="Q857">INDEX($L$11:$L$2636,MATCH(B857+J857,$L$11:$L$2636,0)+12)-1</f>
        <v>46197</v>
      </c>
    </row>
    <row r="858" spans="2:17" ht="15" customHeight="1" x14ac:dyDescent="0.25">
      <c r="B858" s="97">
        <v>46182</v>
      </c>
      <c r="C858" s="98" t="str">
        <f t="shared" si="58"/>
        <v>Tuesday</v>
      </c>
      <c r="D858" s="99" t="str">
        <f t="shared" si="59"/>
        <v>B</v>
      </c>
      <c r="E858" s="99" t="str">
        <f t="shared" si="59"/>
        <v>B</v>
      </c>
      <c r="F858" s="99" t="str">
        <f t="shared" si="59"/>
        <v>B</v>
      </c>
      <c r="G858" s="99" t="str">
        <f t="shared" si="59"/>
        <v>B</v>
      </c>
      <c r="H858" s="99" t="str">
        <f t="shared" si="60"/>
        <v>B</v>
      </c>
      <c r="I858" s="99">
        <f t="shared" si="61"/>
        <v>1</v>
      </c>
      <c r="J858" s="109">
        <f>IF(H858="B",0,MATCH("B",H859:$H$3985,0))</f>
        <v>0</v>
      </c>
      <c r="K858" s="84"/>
      <c r="L858" s="97">
        <v>46612</v>
      </c>
      <c r="M858" s="99" t="s">
        <v>69</v>
      </c>
      <c r="O858" s="97">
        <v>46182</v>
      </c>
      <c r="P858" s="97" cm="1">
        <f t="array" ref="P858">INDEX($L$11:$L$2636,MATCH(B858+J858,$L$11:$L$2636,0)+30)</f>
        <v>46225</v>
      </c>
      <c r="Q858" s="124" cm="1">
        <f t="array" ref="Q858">INDEX($L$11:$L$2636,MATCH(B858+J858,$L$11:$L$2636,0)+12)-1</f>
        <v>46198</v>
      </c>
    </row>
    <row r="859" spans="2:17" ht="15" customHeight="1" x14ac:dyDescent="0.25">
      <c r="B859" s="97">
        <v>46183</v>
      </c>
      <c r="C859" s="98" t="str">
        <f t="shared" si="58"/>
        <v>Wednesday</v>
      </c>
      <c r="D859" s="99" t="str">
        <f t="shared" si="59"/>
        <v>B</v>
      </c>
      <c r="E859" s="99" t="str">
        <f t="shared" si="59"/>
        <v>B</v>
      </c>
      <c r="F859" s="99" t="str">
        <f t="shared" si="59"/>
        <v>B</v>
      </c>
      <c r="G859" s="99" t="str">
        <f t="shared" si="59"/>
        <v>B</v>
      </c>
      <c r="H859" s="99" t="str">
        <f t="shared" si="60"/>
        <v>B</v>
      </c>
      <c r="I859" s="99">
        <f t="shared" si="61"/>
        <v>1</v>
      </c>
      <c r="J859" s="109">
        <f>IF(H859="B",0,MATCH("B",H860:$H$3985,0))</f>
        <v>0</v>
      </c>
      <c r="K859" s="84"/>
      <c r="L859" s="97">
        <v>46615</v>
      </c>
      <c r="M859" s="99" t="s">
        <v>69</v>
      </c>
      <c r="O859" s="97">
        <v>46183</v>
      </c>
      <c r="P859" s="97" cm="1">
        <f t="array" ref="P859">INDEX($L$11:$L$2636,MATCH(B859+J859,$L$11:$L$2636,0)+30)</f>
        <v>46226</v>
      </c>
      <c r="Q859" s="124" cm="1">
        <f t="array" ref="Q859">INDEX($L$11:$L$2636,MATCH(B859+J859,$L$11:$L$2636,0)+12)-1</f>
        <v>46201</v>
      </c>
    </row>
    <row r="860" spans="2:17" ht="15" customHeight="1" x14ac:dyDescent="0.25">
      <c r="B860" s="97">
        <v>46184</v>
      </c>
      <c r="C860" s="98" t="str">
        <f t="shared" si="58"/>
        <v>Thursday</v>
      </c>
      <c r="D860" s="99" t="str">
        <f t="shared" si="59"/>
        <v>B</v>
      </c>
      <c r="E860" s="99" t="str">
        <f t="shared" si="59"/>
        <v>B</v>
      </c>
      <c r="F860" s="99" t="str">
        <f t="shared" si="59"/>
        <v>B</v>
      </c>
      <c r="G860" s="99" t="str">
        <f t="shared" si="59"/>
        <v>B</v>
      </c>
      <c r="H860" s="99" t="str">
        <f t="shared" si="60"/>
        <v>B</v>
      </c>
      <c r="I860" s="99">
        <f t="shared" si="61"/>
        <v>1</v>
      </c>
      <c r="J860" s="109">
        <f>IF(H860="B",0,MATCH("B",H861:$H$3985,0))</f>
        <v>0</v>
      </c>
      <c r="K860" s="84"/>
      <c r="L860" s="97">
        <v>46616</v>
      </c>
      <c r="M860" s="99" t="s">
        <v>69</v>
      </c>
      <c r="O860" s="97">
        <v>46184</v>
      </c>
      <c r="P860" s="97" cm="1">
        <f t="array" ref="P860">INDEX($L$11:$L$2636,MATCH(B860+J860,$L$11:$L$2636,0)+30)</f>
        <v>46227</v>
      </c>
      <c r="Q860" s="124" cm="1">
        <f t="array" ref="Q860">INDEX($L$11:$L$2636,MATCH(B860+J860,$L$11:$L$2636,0)+12)-1</f>
        <v>46202</v>
      </c>
    </row>
    <row r="861" spans="2:17" ht="15" customHeight="1" x14ac:dyDescent="0.25">
      <c r="B861" s="97">
        <v>46185</v>
      </c>
      <c r="C861" s="98" t="str">
        <f t="shared" si="58"/>
        <v>Friday</v>
      </c>
      <c r="D861" s="99" t="str">
        <f t="shared" si="59"/>
        <v>B</v>
      </c>
      <c r="E861" s="99" t="str">
        <f t="shared" si="59"/>
        <v>B</v>
      </c>
      <c r="F861" s="99" t="str">
        <f t="shared" si="59"/>
        <v>B</v>
      </c>
      <c r="G861" s="99" t="str">
        <f t="shared" si="59"/>
        <v>B</v>
      </c>
      <c r="H861" s="99" t="str">
        <f t="shared" si="60"/>
        <v>B</v>
      </c>
      <c r="I861" s="99">
        <f t="shared" si="61"/>
        <v>1</v>
      </c>
      <c r="J861" s="109">
        <f>IF(H861="B",0,MATCH("B",H862:$H$3985,0))</f>
        <v>0</v>
      </c>
      <c r="K861" s="84"/>
      <c r="L861" s="97">
        <v>46617</v>
      </c>
      <c r="M861" s="99" t="s">
        <v>69</v>
      </c>
      <c r="O861" s="97">
        <v>46185</v>
      </c>
      <c r="P861" s="97" cm="1">
        <f t="array" ref="P861">INDEX($L$11:$L$2636,MATCH(B861+J861,$L$11:$L$2636,0)+30)</f>
        <v>46230</v>
      </c>
      <c r="Q861" s="124" cm="1">
        <f t="array" ref="Q861">INDEX($L$11:$L$2636,MATCH(B861+J861,$L$11:$L$2636,0)+12)-1</f>
        <v>46203</v>
      </c>
    </row>
    <row r="862" spans="2:17" ht="15" customHeight="1" x14ac:dyDescent="0.25">
      <c r="B862" s="97">
        <v>46186</v>
      </c>
      <c r="C862" s="98" t="str">
        <f t="shared" si="58"/>
        <v>Saturday</v>
      </c>
      <c r="D862" s="99" t="str">
        <f t="shared" si="59"/>
        <v>W</v>
      </c>
      <c r="E862" s="99" t="str">
        <f t="shared" si="59"/>
        <v>W</v>
      </c>
      <c r="F862" s="99" t="str">
        <f t="shared" si="59"/>
        <v>W</v>
      </c>
      <c r="G862" s="99" t="str">
        <f t="shared" si="59"/>
        <v>W</v>
      </c>
      <c r="H862" s="99" t="str">
        <f t="shared" si="60"/>
        <v>W</v>
      </c>
      <c r="I862" s="99">
        <f t="shared" si="61"/>
        <v>0</v>
      </c>
      <c r="J862" s="109">
        <f>IF(H862="B",0,MATCH("B",H863:$H$3985,0))</f>
        <v>2</v>
      </c>
      <c r="K862" s="84"/>
      <c r="L862" s="97">
        <v>46618</v>
      </c>
      <c r="M862" s="99" t="s">
        <v>69</v>
      </c>
      <c r="O862" s="97">
        <v>46186</v>
      </c>
      <c r="P862" s="97" cm="1">
        <f t="array" ref="P862">INDEX($L$11:$L$2636,MATCH(B862+J862,$L$11:$L$2636,0)+30)</f>
        <v>46231</v>
      </c>
      <c r="Q862" s="124" cm="1">
        <f t="array" ref="Q862">INDEX($L$11:$L$2636,MATCH(B862+J862,$L$11:$L$2636,0)+12)-1</f>
        <v>46204</v>
      </c>
    </row>
    <row r="863" spans="2:17" ht="15" customHeight="1" x14ac:dyDescent="0.25">
      <c r="B863" s="97">
        <v>46187</v>
      </c>
      <c r="C863" s="98" t="str">
        <f t="shared" si="58"/>
        <v>Sunday</v>
      </c>
      <c r="D863" s="99" t="str">
        <f t="shared" si="59"/>
        <v>W</v>
      </c>
      <c r="E863" s="99" t="str">
        <f t="shared" si="59"/>
        <v>W</v>
      </c>
      <c r="F863" s="99" t="str">
        <f t="shared" si="59"/>
        <v>W</v>
      </c>
      <c r="G863" s="99" t="str">
        <f t="shared" si="59"/>
        <v>W</v>
      </c>
      <c r="H863" s="99" t="str">
        <f t="shared" si="60"/>
        <v>W</v>
      </c>
      <c r="I863" s="99">
        <f t="shared" si="61"/>
        <v>0</v>
      </c>
      <c r="J863" s="109">
        <f>IF(H863="B",0,MATCH("B",H864:$H$3985,0))</f>
        <v>1</v>
      </c>
      <c r="K863" s="84"/>
      <c r="L863" s="97">
        <v>46619</v>
      </c>
      <c r="M863" s="99" t="s">
        <v>69</v>
      </c>
      <c r="O863" s="97">
        <v>46187</v>
      </c>
      <c r="P863" s="97" cm="1">
        <f t="array" ref="P863">INDEX($L$11:$L$2636,MATCH(B863+J863,$L$11:$L$2636,0)+30)</f>
        <v>46231</v>
      </c>
      <c r="Q863" s="124" cm="1">
        <f t="array" ref="Q863">INDEX($L$11:$L$2636,MATCH(B863+J863,$L$11:$L$2636,0)+12)-1</f>
        <v>46204</v>
      </c>
    </row>
    <row r="864" spans="2:17" ht="15" customHeight="1" x14ac:dyDescent="0.25">
      <c r="B864" s="97">
        <v>46188</v>
      </c>
      <c r="C864" s="98" t="str">
        <f t="shared" si="58"/>
        <v>Monday</v>
      </c>
      <c r="D864" s="99" t="str">
        <f t="shared" si="59"/>
        <v>B</v>
      </c>
      <c r="E864" s="99" t="str">
        <f t="shared" si="59"/>
        <v>B</v>
      </c>
      <c r="F864" s="99" t="str">
        <f t="shared" si="59"/>
        <v>B</v>
      </c>
      <c r="G864" s="99" t="str">
        <f t="shared" si="59"/>
        <v>B</v>
      </c>
      <c r="H864" s="99" t="str">
        <f t="shared" si="60"/>
        <v>B</v>
      </c>
      <c r="I864" s="99">
        <f t="shared" si="61"/>
        <v>1</v>
      </c>
      <c r="J864" s="109">
        <f>IF(H864="B",0,MATCH("B",H865:$H$3985,0))</f>
        <v>0</v>
      </c>
      <c r="K864" s="84"/>
      <c r="L864" s="97">
        <v>46622</v>
      </c>
      <c r="M864" s="99" t="s">
        <v>69</v>
      </c>
      <c r="O864" s="97">
        <v>46188</v>
      </c>
      <c r="P864" s="97" cm="1">
        <f t="array" ref="P864">INDEX($L$11:$L$2636,MATCH(B864+J864,$L$11:$L$2636,0)+30)</f>
        <v>46231</v>
      </c>
      <c r="Q864" s="124" cm="1">
        <f t="array" ref="Q864">INDEX($L$11:$L$2636,MATCH(B864+J864,$L$11:$L$2636,0)+12)-1</f>
        <v>46204</v>
      </c>
    </row>
    <row r="865" spans="2:17" ht="15" customHeight="1" x14ac:dyDescent="0.25">
      <c r="B865" s="97">
        <v>46189</v>
      </c>
      <c r="C865" s="98" t="str">
        <f t="shared" si="58"/>
        <v>Tuesday</v>
      </c>
      <c r="D865" s="99" t="str">
        <f t="shared" si="59"/>
        <v>B</v>
      </c>
      <c r="E865" s="99" t="str">
        <f t="shared" si="59"/>
        <v>B</v>
      </c>
      <c r="F865" s="99" t="str">
        <f t="shared" si="59"/>
        <v>B</v>
      </c>
      <c r="G865" s="99" t="str">
        <f t="shared" si="59"/>
        <v>B</v>
      </c>
      <c r="H865" s="99" t="str">
        <f t="shared" si="60"/>
        <v>B</v>
      </c>
      <c r="I865" s="99">
        <f t="shared" si="61"/>
        <v>1</v>
      </c>
      <c r="J865" s="109">
        <f>IF(H865="B",0,MATCH("B",H866:$H$3985,0))</f>
        <v>0</v>
      </c>
      <c r="K865" s="84"/>
      <c r="L865" s="97">
        <v>46623</v>
      </c>
      <c r="M865" s="99" t="s">
        <v>69</v>
      </c>
      <c r="O865" s="97">
        <v>46189</v>
      </c>
      <c r="P865" s="97" cm="1">
        <f t="array" ref="P865">INDEX($L$11:$L$2636,MATCH(B865+J865,$L$11:$L$2636,0)+30)</f>
        <v>46232</v>
      </c>
      <c r="Q865" s="124" cm="1">
        <f t="array" ref="Q865">INDEX($L$11:$L$2636,MATCH(B865+J865,$L$11:$L$2636,0)+12)-1</f>
        <v>46205</v>
      </c>
    </row>
    <row r="866" spans="2:17" ht="15" customHeight="1" x14ac:dyDescent="0.25">
      <c r="B866" s="97">
        <v>46190</v>
      </c>
      <c r="C866" s="98" t="str">
        <f t="shared" si="58"/>
        <v>Wednesday</v>
      </c>
      <c r="D866" s="99" t="str">
        <f t="shared" si="59"/>
        <v>B</v>
      </c>
      <c r="E866" s="99" t="str">
        <f t="shared" si="59"/>
        <v>B</v>
      </c>
      <c r="F866" s="99" t="str">
        <f t="shared" si="59"/>
        <v>B</v>
      </c>
      <c r="G866" s="99" t="str">
        <f t="shared" si="59"/>
        <v>B</v>
      </c>
      <c r="H866" s="99" t="str">
        <f t="shared" si="60"/>
        <v>B</v>
      </c>
      <c r="I866" s="99">
        <f t="shared" si="61"/>
        <v>1</v>
      </c>
      <c r="J866" s="109">
        <f>IF(H866="B",0,MATCH("B",H867:$H$3985,0))</f>
        <v>0</v>
      </c>
      <c r="K866" s="84"/>
      <c r="L866" s="97">
        <v>46624</v>
      </c>
      <c r="M866" s="99" t="s">
        <v>69</v>
      </c>
      <c r="O866" s="97">
        <v>46190</v>
      </c>
      <c r="P866" s="97" cm="1">
        <f t="array" ref="P866">INDEX($L$11:$L$2636,MATCH(B866+J866,$L$11:$L$2636,0)+30)</f>
        <v>46233</v>
      </c>
      <c r="Q866" s="124" cm="1">
        <f t="array" ref="Q866">INDEX($L$11:$L$2636,MATCH(B866+J866,$L$11:$L$2636,0)+12)-1</f>
        <v>46208</v>
      </c>
    </row>
    <row r="867" spans="2:17" ht="15" customHeight="1" x14ac:dyDescent="0.25">
      <c r="B867" s="97">
        <v>46191</v>
      </c>
      <c r="C867" s="98" t="str">
        <f t="shared" si="58"/>
        <v>Thursday</v>
      </c>
      <c r="D867" s="99" t="str">
        <f t="shared" si="59"/>
        <v>B</v>
      </c>
      <c r="E867" s="99" t="str">
        <f t="shared" si="59"/>
        <v>B</v>
      </c>
      <c r="F867" s="99" t="str">
        <f t="shared" si="59"/>
        <v>B</v>
      </c>
      <c r="G867" s="99" t="str">
        <f t="shared" si="59"/>
        <v>B</v>
      </c>
      <c r="H867" s="99" t="str">
        <f t="shared" si="60"/>
        <v>B</v>
      </c>
      <c r="I867" s="99">
        <f t="shared" si="61"/>
        <v>1</v>
      </c>
      <c r="J867" s="109">
        <f>IF(H867="B",0,MATCH("B",H868:$H$3985,0))</f>
        <v>0</v>
      </c>
      <c r="K867" s="84"/>
      <c r="L867" s="97">
        <v>46625</v>
      </c>
      <c r="M867" s="99" t="s">
        <v>69</v>
      </c>
      <c r="O867" s="97">
        <v>46191</v>
      </c>
      <c r="P867" s="97" cm="1">
        <f t="array" ref="P867">INDEX($L$11:$L$2636,MATCH(B867+J867,$L$11:$L$2636,0)+30)</f>
        <v>46234</v>
      </c>
      <c r="Q867" s="124" cm="1">
        <f t="array" ref="Q867">INDEX($L$11:$L$2636,MATCH(B867+J867,$L$11:$L$2636,0)+12)-1</f>
        <v>46209</v>
      </c>
    </row>
    <row r="868" spans="2:17" ht="15" customHeight="1" x14ac:dyDescent="0.25">
      <c r="B868" s="97">
        <v>46192</v>
      </c>
      <c r="C868" s="98" t="str">
        <f t="shared" si="58"/>
        <v>Friday</v>
      </c>
      <c r="D868" s="99" t="str">
        <f t="shared" si="59"/>
        <v>B</v>
      </c>
      <c r="E868" s="99" t="str">
        <f t="shared" si="59"/>
        <v>B</v>
      </c>
      <c r="F868" s="99" t="str">
        <f t="shared" si="59"/>
        <v>B</v>
      </c>
      <c r="G868" s="99" t="str">
        <f t="shared" si="59"/>
        <v>B</v>
      </c>
      <c r="H868" s="99" t="str">
        <f t="shared" si="60"/>
        <v>B</v>
      </c>
      <c r="I868" s="99">
        <f t="shared" si="61"/>
        <v>1</v>
      </c>
      <c r="J868" s="109">
        <f>IF(H868="B",0,MATCH("B",H869:$H$3985,0))</f>
        <v>0</v>
      </c>
      <c r="K868" s="84"/>
      <c r="L868" s="97">
        <v>46626</v>
      </c>
      <c r="M868" s="99" t="s">
        <v>69</v>
      </c>
      <c r="O868" s="97">
        <v>46192</v>
      </c>
      <c r="P868" s="97" cm="1">
        <f t="array" ref="P868">INDEX($L$11:$L$2636,MATCH(B868+J868,$L$11:$L$2636,0)+30)</f>
        <v>46237</v>
      </c>
      <c r="Q868" s="124" cm="1">
        <f t="array" ref="Q868">INDEX($L$11:$L$2636,MATCH(B868+J868,$L$11:$L$2636,0)+12)-1</f>
        <v>46210</v>
      </c>
    </row>
    <row r="869" spans="2:17" ht="15" customHeight="1" x14ac:dyDescent="0.25">
      <c r="B869" s="97">
        <v>46193</v>
      </c>
      <c r="C869" s="98" t="str">
        <f t="shared" si="58"/>
        <v>Saturday</v>
      </c>
      <c r="D869" s="99" t="str">
        <f t="shared" si="59"/>
        <v>W</v>
      </c>
      <c r="E869" s="99" t="str">
        <f t="shared" si="59"/>
        <v>W</v>
      </c>
      <c r="F869" s="99" t="str">
        <f t="shared" si="59"/>
        <v>W</v>
      </c>
      <c r="G869" s="99" t="str">
        <f t="shared" si="59"/>
        <v>W</v>
      </c>
      <c r="H869" s="99" t="str">
        <f t="shared" si="60"/>
        <v>W</v>
      </c>
      <c r="I869" s="99">
        <f t="shared" si="61"/>
        <v>0</v>
      </c>
      <c r="J869" s="109">
        <f>IF(H869="B",0,MATCH("B",H870:$H$3985,0))</f>
        <v>2</v>
      </c>
      <c r="K869" s="84"/>
      <c r="L869" s="97">
        <v>46630</v>
      </c>
      <c r="M869" s="99" t="s">
        <v>69</v>
      </c>
      <c r="O869" s="97">
        <v>46193</v>
      </c>
      <c r="P869" s="97" cm="1">
        <f t="array" ref="P869">INDEX($L$11:$L$2636,MATCH(B869+J869,$L$11:$L$2636,0)+30)</f>
        <v>46238</v>
      </c>
      <c r="Q869" s="124" cm="1">
        <f t="array" ref="Q869">INDEX($L$11:$L$2636,MATCH(B869+J869,$L$11:$L$2636,0)+12)-1</f>
        <v>46211</v>
      </c>
    </row>
    <row r="870" spans="2:17" ht="15" customHeight="1" x14ac:dyDescent="0.25">
      <c r="B870" s="97">
        <v>46194</v>
      </c>
      <c r="C870" s="98" t="str">
        <f t="shared" si="58"/>
        <v>Sunday</v>
      </c>
      <c r="D870" s="99" t="str">
        <f t="shared" si="59"/>
        <v>W</v>
      </c>
      <c r="E870" s="99" t="str">
        <f t="shared" si="59"/>
        <v>W</v>
      </c>
      <c r="F870" s="99" t="str">
        <f t="shared" si="59"/>
        <v>W</v>
      </c>
      <c r="G870" s="99" t="str">
        <f t="shared" si="59"/>
        <v>W</v>
      </c>
      <c r="H870" s="99" t="str">
        <f t="shared" si="60"/>
        <v>W</v>
      </c>
      <c r="I870" s="99">
        <f t="shared" si="61"/>
        <v>0</v>
      </c>
      <c r="J870" s="109">
        <f>IF(H870="B",0,MATCH("B",H871:$H$3985,0))</f>
        <v>1</v>
      </c>
      <c r="K870" s="84"/>
      <c r="L870" s="97">
        <v>46631</v>
      </c>
      <c r="M870" s="99" t="s">
        <v>69</v>
      </c>
      <c r="O870" s="97">
        <v>46194</v>
      </c>
      <c r="P870" s="97" cm="1">
        <f t="array" ref="P870">INDEX($L$11:$L$2636,MATCH(B870+J870,$L$11:$L$2636,0)+30)</f>
        <v>46238</v>
      </c>
      <c r="Q870" s="124" cm="1">
        <f t="array" ref="Q870">INDEX($L$11:$L$2636,MATCH(B870+J870,$L$11:$L$2636,0)+12)-1</f>
        <v>46211</v>
      </c>
    </row>
    <row r="871" spans="2:17" ht="15" customHeight="1" x14ac:dyDescent="0.25">
      <c r="B871" s="97">
        <v>46195</v>
      </c>
      <c r="C871" s="98" t="str">
        <f t="shared" si="58"/>
        <v>Monday</v>
      </c>
      <c r="D871" s="99" t="str">
        <f t="shared" si="59"/>
        <v>B</v>
      </c>
      <c r="E871" s="99" t="str">
        <f t="shared" si="59"/>
        <v>B</v>
      </c>
      <c r="F871" s="99" t="str">
        <f t="shared" si="59"/>
        <v>B</v>
      </c>
      <c r="G871" s="99" t="str">
        <f t="shared" si="59"/>
        <v>B</v>
      </c>
      <c r="H871" s="99" t="str">
        <f t="shared" si="60"/>
        <v>B</v>
      </c>
      <c r="I871" s="99">
        <f t="shared" si="61"/>
        <v>1</v>
      </c>
      <c r="J871" s="109">
        <f>IF(H871="B",0,MATCH("B",H872:$H$3985,0))</f>
        <v>0</v>
      </c>
      <c r="K871" s="84"/>
      <c r="L871" s="97">
        <v>46632</v>
      </c>
      <c r="M871" s="99" t="s">
        <v>69</v>
      </c>
      <c r="O871" s="97">
        <v>46195</v>
      </c>
      <c r="P871" s="97" cm="1">
        <f t="array" ref="P871">INDEX($L$11:$L$2636,MATCH(B871+J871,$L$11:$L$2636,0)+30)</f>
        <v>46238</v>
      </c>
      <c r="Q871" s="124" cm="1">
        <f t="array" ref="Q871">INDEX($L$11:$L$2636,MATCH(B871+J871,$L$11:$L$2636,0)+12)-1</f>
        <v>46211</v>
      </c>
    </row>
    <row r="872" spans="2:17" ht="15" customHeight="1" x14ac:dyDescent="0.25">
      <c r="B872" s="97">
        <v>46196</v>
      </c>
      <c r="C872" s="98" t="str">
        <f t="shared" si="58"/>
        <v>Tuesday</v>
      </c>
      <c r="D872" s="99" t="str">
        <f t="shared" si="59"/>
        <v>B</v>
      </c>
      <c r="E872" s="99" t="str">
        <f t="shared" si="59"/>
        <v>B</v>
      </c>
      <c r="F872" s="99" t="str">
        <f t="shared" si="59"/>
        <v>B</v>
      </c>
      <c r="G872" s="99" t="str">
        <f t="shared" si="59"/>
        <v>B</v>
      </c>
      <c r="H872" s="99" t="str">
        <f t="shared" si="60"/>
        <v>B</v>
      </c>
      <c r="I872" s="99">
        <f t="shared" si="61"/>
        <v>1</v>
      </c>
      <c r="J872" s="109">
        <f>IF(H872="B",0,MATCH("B",H873:$H$3985,0))</f>
        <v>0</v>
      </c>
      <c r="K872" s="84"/>
      <c r="L872" s="97">
        <v>46633</v>
      </c>
      <c r="M872" s="99" t="s">
        <v>69</v>
      </c>
      <c r="O872" s="97">
        <v>46196</v>
      </c>
      <c r="P872" s="97" cm="1">
        <f t="array" ref="P872">INDEX($L$11:$L$2636,MATCH(B872+J872,$L$11:$L$2636,0)+30)</f>
        <v>46239</v>
      </c>
      <c r="Q872" s="124" cm="1">
        <f t="array" ref="Q872">INDEX($L$11:$L$2636,MATCH(B872+J872,$L$11:$L$2636,0)+12)-1</f>
        <v>46212</v>
      </c>
    </row>
    <row r="873" spans="2:17" ht="15" customHeight="1" x14ac:dyDescent="0.25">
      <c r="B873" s="97">
        <v>46197</v>
      </c>
      <c r="C873" s="98" t="str">
        <f t="shared" si="58"/>
        <v>Wednesday</v>
      </c>
      <c r="D873" s="99" t="str">
        <f t="shared" si="59"/>
        <v>B</v>
      </c>
      <c r="E873" s="99" t="s">
        <v>71</v>
      </c>
      <c r="F873" s="99" t="str">
        <f t="shared" si="59"/>
        <v>B</v>
      </c>
      <c r="G873" s="99" t="str">
        <f t="shared" si="59"/>
        <v>B</v>
      </c>
      <c r="H873" s="99" t="str">
        <f t="shared" si="60"/>
        <v>P</v>
      </c>
      <c r="I873" s="99">
        <f t="shared" si="61"/>
        <v>0</v>
      </c>
      <c r="J873" s="109">
        <f>IF(H873="B",0,MATCH("B",H874:$H$3985,0))</f>
        <v>1</v>
      </c>
      <c r="K873" s="84"/>
      <c r="L873" s="97">
        <v>46636</v>
      </c>
      <c r="M873" s="99" t="s">
        <v>69</v>
      </c>
      <c r="O873" s="97">
        <v>46197</v>
      </c>
      <c r="P873" s="97" cm="1">
        <f t="array" ref="P873">INDEX($L$11:$L$2636,MATCH(B873+J873,$L$11:$L$2636,0)+30)</f>
        <v>46240</v>
      </c>
      <c r="Q873" s="124" cm="1">
        <f t="array" ref="Q873">INDEX($L$11:$L$2636,MATCH(B873+J873,$L$11:$L$2636,0)+12)-1</f>
        <v>46215</v>
      </c>
    </row>
    <row r="874" spans="2:17" ht="15" customHeight="1" x14ac:dyDescent="0.25">
      <c r="B874" s="97">
        <v>46198</v>
      </c>
      <c r="C874" s="98" t="str">
        <f t="shared" si="58"/>
        <v>Thursday</v>
      </c>
      <c r="D874" s="99" t="str">
        <f t="shared" si="59"/>
        <v>B</v>
      </c>
      <c r="E874" s="99" t="str">
        <f t="shared" si="59"/>
        <v>B</v>
      </c>
      <c r="F874" s="99" t="str">
        <f t="shared" si="59"/>
        <v>B</v>
      </c>
      <c r="G874" s="99" t="str">
        <f t="shared" si="59"/>
        <v>B</v>
      </c>
      <c r="H874" s="99" t="str">
        <f t="shared" si="60"/>
        <v>B</v>
      </c>
      <c r="I874" s="99">
        <f t="shared" si="61"/>
        <v>1</v>
      </c>
      <c r="J874" s="109">
        <f>IF(H874="B",0,MATCH("B",H875:$H$3985,0))</f>
        <v>0</v>
      </c>
      <c r="K874" s="84"/>
      <c r="L874" s="97">
        <v>46637</v>
      </c>
      <c r="M874" s="99" t="s">
        <v>69</v>
      </c>
      <c r="O874" s="97">
        <v>46198</v>
      </c>
      <c r="P874" s="97" cm="1">
        <f t="array" ref="P874">INDEX($L$11:$L$2636,MATCH(B874+J874,$L$11:$L$2636,0)+30)</f>
        <v>46240</v>
      </c>
      <c r="Q874" s="124" cm="1">
        <f t="array" ref="Q874">INDEX($L$11:$L$2636,MATCH(B874+J874,$L$11:$L$2636,0)+12)-1</f>
        <v>46215</v>
      </c>
    </row>
    <row r="875" spans="2:17" ht="15" customHeight="1" x14ac:dyDescent="0.25">
      <c r="B875" s="97">
        <v>46199</v>
      </c>
      <c r="C875" s="98" t="str">
        <f t="shared" si="58"/>
        <v>Friday</v>
      </c>
      <c r="D875" s="99" t="str">
        <f t="shared" si="59"/>
        <v>B</v>
      </c>
      <c r="E875" s="99" t="str">
        <f t="shared" si="59"/>
        <v>B</v>
      </c>
      <c r="F875" s="99" t="str">
        <f t="shared" si="59"/>
        <v>B</v>
      </c>
      <c r="G875" s="99" t="str">
        <f t="shared" si="59"/>
        <v>B</v>
      </c>
      <c r="H875" s="99" t="str">
        <f t="shared" si="60"/>
        <v>B</v>
      </c>
      <c r="I875" s="99">
        <f t="shared" si="61"/>
        <v>1</v>
      </c>
      <c r="J875" s="109">
        <f>IF(H875="B",0,MATCH("B",H876:$H$3985,0))</f>
        <v>0</v>
      </c>
      <c r="K875" s="84"/>
      <c r="L875" s="97">
        <v>46638</v>
      </c>
      <c r="M875" s="99" t="s">
        <v>69</v>
      </c>
      <c r="O875" s="97">
        <v>46199</v>
      </c>
      <c r="P875" s="97" cm="1">
        <f t="array" ref="P875">INDEX($L$11:$L$2636,MATCH(B875+J875,$L$11:$L$2636,0)+30)</f>
        <v>46241</v>
      </c>
      <c r="Q875" s="124" cm="1">
        <f t="array" ref="Q875">INDEX($L$11:$L$2636,MATCH(B875+J875,$L$11:$L$2636,0)+12)-1</f>
        <v>46216</v>
      </c>
    </row>
    <row r="876" spans="2:17" ht="15" customHeight="1" x14ac:dyDescent="0.25">
      <c r="B876" s="97">
        <v>46200</v>
      </c>
      <c r="C876" s="98" t="str">
        <f t="shared" si="58"/>
        <v>Saturday</v>
      </c>
      <c r="D876" s="99" t="str">
        <f t="shared" si="59"/>
        <v>W</v>
      </c>
      <c r="E876" s="99" t="str">
        <f t="shared" si="59"/>
        <v>W</v>
      </c>
      <c r="F876" s="99" t="str">
        <f t="shared" si="59"/>
        <v>W</v>
      </c>
      <c r="G876" s="99" t="str">
        <f t="shared" si="59"/>
        <v>W</v>
      </c>
      <c r="H876" s="99" t="str">
        <f t="shared" si="60"/>
        <v>W</v>
      </c>
      <c r="I876" s="99">
        <f t="shared" si="61"/>
        <v>0</v>
      </c>
      <c r="J876" s="109">
        <f>IF(H876="B",0,MATCH("B",H877:$H$3985,0))</f>
        <v>2</v>
      </c>
      <c r="K876" s="84"/>
      <c r="L876" s="97">
        <v>46639</v>
      </c>
      <c r="M876" s="99" t="s">
        <v>69</v>
      </c>
      <c r="O876" s="97">
        <v>46200</v>
      </c>
      <c r="P876" s="97" cm="1">
        <f t="array" ref="P876">INDEX($L$11:$L$2636,MATCH(B876+J876,$L$11:$L$2636,0)+30)</f>
        <v>46244</v>
      </c>
      <c r="Q876" s="124" cm="1">
        <f t="array" ref="Q876">INDEX($L$11:$L$2636,MATCH(B876+J876,$L$11:$L$2636,0)+12)-1</f>
        <v>46217</v>
      </c>
    </row>
    <row r="877" spans="2:17" ht="15" customHeight="1" x14ac:dyDescent="0.25">
      <c r="B877" s="97">
        <v>46201</v>
      </c>
      <c r="C877" s="98" t="str">
        <f t="shared" si="58"/>
        <v>Sunday</v>
      </c>
      <c r="D877" s="99" t="str">
        <f t="shared" si="59"/>
        <v>W</v>
      </c>
      <c r="E877" s="99" t="str">
        <f t="shared" si="59"/>
        <v>W</v>
      </c>
      <c r="F877" s="99" t="str">
        <f t="shared" si="59"/>
        <v>W</v>
      </c>
      <c r="G877" s="99" t="str">
        <f t="shared" si="59"/>
        <v>W</v>
      </c>
      <c r="H877" s="99" t="str">
        <f t="shared" si="60"/>
        <v>W</v>
      </c>
      <c r="I877" s="99">
        <f t="shared" si="61"/>
        <v>0</v>
      </c>
      <c r="J877" s="109">
        <f>IF(H877="B",0,MATCH("B",H878:$H$3985,0))</f>
        <v>1</v>
      </c>
      <c r="K877" s="84"/>
      <c r="L877" s="97">
        <v>46640</v>
      </c>
      <c r="M877" s="99" t="s">
        <v>69</v>
      </c>
      <c r="O877" s="97">
        <v>46201</v>
      </c>
      <c r="P877" s="97" cm="1">
        <f t="array" ref="P877">INDEX($L$11:$L$2636,MATCH(B877+J877,$L$11:$L$2636,0)+30)</f>
        <v>46244</v>
      </c>
      <c r="Q877" s="124" cm="1">
        <f t="array" ref="Q877">INDEX($L$11:$L$2636,MATCH(B877+J877,$L$11:$L$2636,0)+12)-1</f>
        <v>46217</v>
      </c>
    </row>
    <row r="878" spans="2:17" ht="15" customHeight="1" x14ac:dyDescent="0.25">
      <c r="B878" s="97">
        <v>46202</v>
      </c>
      <c r="C878" s="98" t="str">
        <f t="shared" si="58"/>
        <v>Monday</v>
      </c>
      <c r="D878" s="99" t="str">
        <f t="shared" si="59"/>
        <v>B</v>
      </c>
      <c r="E878" s="99" t="str">
        <f t="shared" si="59"/>
        <v>B</v>
      </c>
      <c r="F878" s="99" t="str">
        <f t="shared" si="59"/>
        <v>B</v>
      </c>
      <c r="G878" s="99" t="str">
        <f t="shared" si="59"/>
        <v>B</v>
      </c>
      <c r="H878" s="99" t="str">
        <f t="shared" si="60"/>
        <v>B</v>
      </c>
      <c r="I878" s="99">
        <f t="shared" si="61"/>
        <v>1</v>
      </c>
      <c r="J878" s="109">
        <f>IF(H878="B",0,MATCH("B",H879:$H$3985,0))</f>
        <v>0</v>
      </c>
      <c r="K878" s="84"/>
      <c r="L878" s="97">
        <v>46643</v>
      </c>
      <c r="M878" s="99" t="s">
        <v>69</v>
      </c>
      <c r="O878" s="97">
        <v>46202</v>
      </c>
      <c r="P878" s="97" cm="1">
        <f t="array" ref="P878">INDEX($L$11:$L$2636,MATCH(B878+J878,$L$11:$L$2636,0)+30)</f>
        <v>46244</v>
      </c>
      <c r="Q878" s="124" cm="1">
        <f t="array" ref="Q878">INDEX($L$11:$L$2636,MATCH(B878+J878,$L$11:$L$2636,0)+12)-1</f>
        <v>46217</v>
      </c>
    </row>
    <row r="879" spans="2:17" ht="15" customHeight="1" x14ac:dyDescent="0.25">
      <c r="B879" s="97">
        <v>46203</v>
      </c>
      <c r="C879" s="98" t="str">
        <f t="shared" si="58"/>
        <v>Tuesday</v>
      </c>
      <c r="D879" s="99" t="str">
        <f t="shared" si="59"/>
        <v>B</v>
      </c>
      <c r="E879" s="99" t="str">
        <f t="shared" si="59"/>
        <v>B</v>
      </c>
      <c r="F879" s="99" t="str">
        <f t="shared" si="59"/>
        <v>B</v>
      </c>
      <c r="G879" s="99" t="str">
        <f t="shared" si="59"/>
        <v>B</v>
      </c>
      <c r="H879" s="99" t="str">
        <f t="shared" si="60"/>
        <v>B</v>
      </c>
      <c r="I879" s="99">
        <f t="shared" si="61"/>
        <v>1</v>
      </c>
      <c r="J879" s="109">
        <f>IF(H879="B",0,MATCH("B",H880:$H$3985,0))</f>
        <v>0</v>
      </c>
      <c r="K879" s="84"/>
      <c r="L879" s="97">
        <v>46644</v>
      </c>
      <c r="M879" s="99" t="s">
        <v>69</v>
      </c>
      <c r="O879" s="97">
        <v>46203</v>
      </c>
      <c r="P879" s="97" cm="1">
        <f t="array" ref="P879">INDEX($L$11:$L$2636,MATCH(B879+J879,$L$11:$L$2636,0)+30)</f>
        <v>46245</v>
      </c>
      <c r="Q879" s="124" cm="1">
        <f t="array" ref="Q879">INDEX($L$11:$L$2636,MATCH(B879+J879,$L$11:$L$2636,0)+12)-1</f>
        <v>46218</v>
      </c>
    </row>
    <row r="880" spans="2:17" ht="15" customHeight="1" x14ac:dyDescent="0.25">
      <c r="B880" s="97">
        <v>46204</v>
      </c>
      <c r="C880" s="98" t="str">
        <f t="shared" si="58"/>
        <v>Wednesday</v>
      </c>
      <c r="D880" s="99" t="str">
        <f t="shared" si="59"/>
        <v>B</v>
      </c>
      <c r="E880" s="99" t="str">
        <f t="shared" si="59"/>
        <v>B</v>
      </c>
      <c r="F880" s="99" t="str">
        <f t="shared" si="59"/>
        <v>B</v>
      </c>
      <c r="G880" s="99" t="str">
        <f t="shared" si="59"/>
        <v>B</v>
      </c>
      <c r="H880" s="99" t="str">
        <f t="shared" si="60"/>
        <v>B</v>
      </c>
      <c r="I880" s="99">
        <f t="shared" si="61"/>
        <v>1</v>
      </c>
      <c r="J880" s="109">
        <f>IF(H880="B",0,MATCH("B",H881:$H$3985,0))</f>
        <v>0</v>
      </c>
      <c r="K880" s="84"/>
      <c r="L880" s="97">
        <v>46645</v>
      </c>
      <c r="M880" s="99" t="s">
        <v>69</v>
      </c>
      <c r="O880" s="97">
        <v>46204</v>
      </c>
      <c r="P880" s="97" cm="1">
        <f t="array" ref="P880">INDEX($L$11:$L$2636,MATCH(B880+J880,$L$11:$L$2636,0)+30)</f>
        <v>46246</v>
      </c>
      <c r="Q880" s="124" cm="1">
        <f t="array" ref="Q880">INDEX($L$11:$L$2636,MATCH(B880+J880,$L$11:$L$2636,0)+12)-1</f>
        <v>46219</v>
      </c>
    </row>
    <row r="881" spans="2:17" ht="15" customHeight="1" x14ac:dyDescent="0.25">
      <c r="B881" s="97">
        <v>46205</v>
      </c>
      <c r="C881" s="98" t="str">
        <f t="shared" si="58"/>
        <v>Thursday</v>
      </c>
      <c r="D881" s="99" t="str">
        <f t="shared" si="59"/>
        <v>B</v>
      </c>
      <c r="E881" s="99" t="str">
        <f t="shared" si="59"/>
        <v>B</v>
      </c>
      <c r="F881" s="99" t="str">
        <f t="shared" si="59"/>
        <v>B</v>
      </c>
      <c r="G881" s="99" t="str">
        <f t="shared" si="59"/>
        <v>B</v>
      </c>
      <c r="H881" s="99" t="str">
        <f t="shared" si="60"/>
        <v>B</v>
      </c>
      <c r="I881" s="99">
        <f t="shared" si="61"/>
        <v>1</v>
      </c>
      <c r="J881" s="109">
        <f>IF(H881="B",0,MATCH("B",H882:$H$3985,0))</f>
        <v>0</v>
      </c>
      <c r="K881" s="84"/>
      <c r="L881" s="97">
        <v>46646</v>
      </c>
      <c r="M881" s="99" t="s">
        <v>69</v>
      </c>
      <c r="O881" s="97">
        <v>46205</v>
      </c>
      <c r="P881" s="97" cm="1">
        <f t="array" ref="P881">INDEX($L$11:$L$2636,MATCH(B881+J881,$L$11:$L$2636,0)+30)</f>
        <v>46247</v>
      </c>
      <c r="Q881" s="124" cm="1">
        <f t="array" ref="Q881">INDEX($L$11:$L$2636,MATCH(B881+J881,$L$11:$L$2636,0)+12)-1</f>
        <v>46222</v>
      </c>
    </row>
    <row r="882" spans="2:17" ht="15" customHeight="1" x14ac:dyDescent="0.25">
      <c r="B882" s="97">
        <v>46206</v>
      </c>
      <c r="C882" s="98" t="str">
        <f t="shared" si="58"/>
        <v>Friday</v>
      </c>
      <c r="D882" s="99" t="str">
        <f t="shared" si="59"/>
        <v>B</v>
      </c>
      <c r="E882" s="99" t="str">
        <f t="shared" si="59"/>
        <v>B</v>
      </c>
      <c r="F882" s="99" t="str">
        <f t="shared" si="59"/>
        <v>B</v>
      </c>
      <c r="G882" s="99" t="str">
        <f t="shared" si="59"/>
        <v>B</v>
      </c>
      <c r="H882" s="99" t="str">
        <f t="shared" si="60"/>
        <v>B</v>
      </c>
      <c r="I882" s="99">
        <f t="shared" si="61"/>
        <v>1</v>
      </c>
      <c r="J882" s="109">
        <f>IF(H882="B",0,MATCH("B",H883:$H$3985,0))</f>
        <v>0</v>
      </c>
      <c r="K882" s="84"/>
      <c r="L882" s="97">
        <v>46647</v>
      </c>
      <c r="M882" s="99" t="s">
        <v>69</v>
      </c>
      <c r="O882" s="97">
        <v>46206</v>
      </c>
      <c r="P882" s="97" cm="1">
        <f t="array" ref="P882">INDEX($L$11:$L$2636,MATCH(B882+J882,$L$11:$L$2636,0)+30)</f>
        <v>46248</v>
      </c>
      <c r="Q882" s="124" cm="1">
        <f t="array" ref="Q882">INDEX($L$11:$L$2636,MATCH(B882+J882,$L$11:$L$2636,0)+12)-1</f>
        <v>46223</v>
      </c>
    </row>
    <row r="883" spans="2:17" ht="15" customHeight="1" x14ac:dyDescent="0.25">
      <c r="B883" s="97">
        <v>46207</v>
      </c>
      <c r="C883" s="98" t="str">
        <f t="shared" si="58"/>
        <v>Saturday</v>
      </c>
      <c r="D883" s="99" t="str">
        <f t="shared" si="59"/>
        <v>W</v>
      </c>
      <c r="E883" s="99" t="str">
        <f t="shared" si="59"/>
        <v>W</v>
      </c>
      <c r="F883" s="99" t="str">
        <f t="shared" si="59"/>
        <v>W</v>
      </c>
      <c r="G883" s="99" t="str">
        <f t="shared" si="59"/>
        <v>W</v>
      </c>
      <c r="H883" s="99" t="str">
        <f t="shared" si="60"/>
        <v>W</v>
      </c>
      <c r="I883" s="99">
        <f t="shared" si="61"/>
        <v>0</v>
      </c>
      <c r="J883" s="109">
        <f>IF(H883="B",0,MATCH("B",H884:$H$3985,0))</f>
        <v>2</v>
      </c>
      <c r="K883" s="84"/>
      <c r="L883" s="97">
        <v>46650</v>
      </c>
      <c r="M883" s="99" t="s">
        <v>69</v>
      </c>
      <c r="O883" s="97">
        <v>46207</v>
      </c>
      <c r="P883" s="97" cm="1">
        <f t="array" ref="P883">INDEX($L$11:$L$2636,MATCH(B883+J883,$L$11:$L$2636,0)+30)</f>
        <v>46251</v>
      </c>
      <c r="Q883" s="124" cm="1">
        <f t="array" ref="Q883">INDEX($L$11:$L$2636,MATCH(B883+J883,$L$11:$L$2636,0)+12)-1</f>
        <v>46224</v>
      </c>
    </row>
    <row r="884" spans="2:17" ht="15" customHeight="1" x14ac:dyDescent="0.25">
      <c r="B884" s="97">
        <v>46208</v>
      </c>
      <c r="C884" s="98" t="str">
        <f t="shared" si="58"/>
        <v>Sunday</v>
      </c>
      <c r="D884" s="99" t="str">
        <f t="shared" si="59"/>
        <v>W</v>
      </c>
      <c r="E884" s="99" t="str">
        <f t="shared" si="59"/>
        <v>W</v>
      </c>
      <c r="F884" s="99" t="str">
        <f t="shared" si="59"/>
        <v>W</v>
      </c>
      <c r="G884" s="99" t="str">
        <f t="shared" si="59"/>
        <v>W</v>
      </c>
      <c r="H884" s="99" t="str">
        <f t="shared" si="60"/>
        <v>W</v>
      </c>
      <c r="I884" s="99">
        <f t="shared" si="61"/>
        <v>0</v>
      </c>
      <c r="J884" s="109">
        <f>IF(H884="B",0,MATCH("B",H885:$H$3985,0))</f>
        <v>1</v>
      </c>
      <c r="K884" s="84"/>
      <c r="L884" s="97">
        <v>46651</v>
      </c>
      <c r="M884" s="99" t="s">
        <v>69</v>
      </c>
      <c r="O884" s="97">
        <v>46208</v>
      </c>
      <c r="P884" s="97" cm="1">
        <f t="array" ref="P884">INDEX($L$11:$L$2636,MATCH(B884+J884,$L$11:$L$2636,0)+30)</f>
        <v>46251</v>
      </c>
      <c r="Q884" s="124" cm="1">
        <f t="array" ref="Q884">INDEX($L$11:$L$2636,MATCH(B884+J884,$L$11:$L$2636,0)+12)-1</f>
        <v>46224</v>
      </c>
    </row>
    <row r="885" spans="2:17" ht="15" customHeight="1" x14ac:dyDescent="0.25">
      <c r="B885" s="97">
        <v>46209</v>
      </c>
      <c r="C885" s="98" t="str">
        <f t="shared" si="58"/>
        <v>Monday</v>
      </c>
      <c r="D885" s="99" t="str">
        <f t="shared" si="59"/>
        <v>B</v>
      </c>
      <c r="E885" s="99" t="str">
        <f t="shared" si="59"/>
        <v>B</v>
      </c>
      <c r="F885" s="99" t="str">
        <f t="shared" si="59"/>
        <v>B</v>
      </c>
      <c r="G885" s="99" t="str">
        <f t="shared" si="59"/>
        <v>B</v>
      </c>
      <c r="H885" s="99" t="str">
        <f t="shared" si="60"/>
        <v>B</v>
      </c>
      <c r="I885" s="99">
        <f t="shared" si="61"/>
        <v>1</v>
      </c>
      <c r="J885" s="109">
        <f>IF(H885="B",0,MATCH("B",H886:$H$3985,0))</f>
        <v>0</v>
      </c>
      <c r="K885" s="84"/>
      <c r="L885" s="97">
        <v>46652</v>
      </c>
      <c r="M885" s="99" t="s">
        <v>69</v>
      </c>
      <c r="O885" s="97">
        <v>46209</v>
      </c>
      <c r="P885" s="97" cm="1">
        <f t="array" ref="P885">INDEX($L$11:$L$2636,MATCH(B885+J885,$L$11:$L$2636,0)+30)</f>
        <v>46251</v>
      </c>
      <c r="Q885" s="124" cm="1">
        <f t="array" ref="Q885">INDEX($L$11:$L$2636,MATCH(B885+J885,$L$11:$L$2636,0)+12)-1</f>
        <v>46224</v>
      </c>
    </row>
    <row r="886" spans="2:17" ht="15" customHeight="1" x14ac:dyDescent="0.25">
      <c r="B886" s="97">
        <v>46210</v>
      </c>
      <c r="C886" s="98" t="str">
        <f t="shared" si="58"/>
        <v>Tuesday</v>
      </c>
      <c r="D886" s="99" t="str">
        <f t="shared" si="59"/>
        <v>B</v>
      </c>
      <c r="E886" s="99" t="str">
        <f t="shared" si="59"/>
        <v>B</v>
      </c>
      <c r="F886" s="99" t="str">
        <f t="shared" si="59"/>
        <v>B</v>
      </c>
      <c r="G886" s="99" t="str">
        <f t="shared" si="59"/>
        <v>B</v>
      </c>
      <c r="H886" s="99" t="str">
        <f t="shared" si="60"/>
        <v>B</v>
      </c>
      <c r="I886" s="99">
        <f t="shared" si="61"/>
        <v>1</v>
      </c>
      <c r="J886" s="109">
        <f>IF(H886="B",0,MATCH("B",H887:$H$3985,0))</f>
        <v>0</v>
      </c>
      <c r="K886" s="84"/>
      <c r="L886" s="97">
        <v>46653</v>
      </c>
      <c r="M886" s="99" t="s">
        <v>69</v>
      </c>
      <c r="O886" s="97">
        <v>46210</v>
      </c>
      <c r="P886" s="97" cm="1">
        <f t="array" ref="P886">INDEX($L$11:$L$2636,MATCH(B886+J886,$L$11:$L$2636,0)+30)</f>
        <v>46252</v>
      </c>
      <c r="Q886" s="124" cm="1">
        <f t="array" ref="Q886">INDEX($L$11:$L$2636,MATCH(B886+J886,$L$11:$L$2636,0)+12)-1</f>
        <v>46225</v>
      </c>
    </row>
    <row r="887" spans="2:17" ht="15" customHeight="1" x14ac:dyDescent="0.25">
      <c r="B887" s="97">
        <v>46211</v>
      </c>
      <c r="C887" s="98" t="str">
        <f t="shared" si="58"/>
        <v>Wednesday</v>
      </c>
      <c r="D887" s="99" t="str">
        <f t="shared" si="59"/>
        <v>B</v>
      </c>
      <c r="E887" s="99" t="str">
        <f t="shared" si="59"/>
        <v>B</v>
      </c>
      <c r="F887" s="99" t="str">
        <f t="shared" si="59"/>
        <v>B</v>
      </c>
      <c r="G887" s="99" t="str">
        <f t="shared" si="59"/>
        <v>B</v>
      </c>
      <c r="H887" s="99" t="str">
        <f t="shared" si="60"/>
        <v>B</v>
      </c>
      <c r="I887" s="99">
        <f t="shared" si="61"/>
        <v>1</v>
      </c>
      <c r="J887" s="109">
        <f>IF(H887="B",0,MATCH("B",H888:$H$3985,0))</f>
        <v>0</v>
      </c>
      <c r="K887" s="84"/>
      <c r="L887" s="97">
        <v>46657</v>
      </c>
      <c r="M887" s="99" t="s">
        <v>69</v>
      </c>
      <c r="O887" s="97">
        <v>46211</v>
      </c>
      <c r="P887" s="97" cm="1">
        <f t="array" ref="P887">INDEX($L$11:$L$2636,MATCH(B887+J887,$L$11:$L$2636,0)+30)</f>
        <v>46253</v>
      </c>
      <c r="Q887" s="124" cm="1">
        <f t="array" ref="Q887">INDEX($L$11:$L$2636,MATCH(B887+J887,$L$11:$L$2636,0)+12)-1</f>
        <v>46226</v>
      </c>
    </row>
    <row r="888" spans="2:17" ht="15" customHeight="1" x14ac:dyDescent="0.25">
      <c r="B888" s="97">
        <v>46212</v>
      </c>
      <c r="C888" s="98" t="str">
        <f t="shared" si="58"/>
        <v>Thursday</v>
      </c>
      <c r="D888" s="99" t="str">
        <f t="shared" si="59"/>
        <v>B</v>
      </c>
      <c r="E888" s="99" t="str">
        <f t="shared" si="59"/>
        <v>B</v>
      </c>
      <c r="F888" s="99" t="str">
        <f t="shared" si="59"/>
        <v>B</v>
      </c>
      <c r="G888" s="99" t="str">
        <f t="shared" si="59"/>
        <v>B</v>
      </c>
      <c r="H888" s="99" t="str">
        <f t="shared" si="60"/>
        <v>B</v>
      </c>
      <c r="I888" s="99">
        <f t="shared" si="61"/>
        <v>1</v>
      </c>
      <c r="J888" s="109">
        <f>IF(H888="B",0,MATCH("B",H889:$H$3985,0))</f>
        <v>0</v>
      </c>
      <c r="K888" s="84"/>
      <c r="L888" s="97">
        <v>46658</v>
      </c>
      <c r="M888" s="99" t="s">
        <v>69</v>
      </c>
      <c r="O888" s="97">
        <v>46212</v>
      </c>
      <c r="P888" s="97" cm="1">
        <f t="array" ref="P888">INDEX($L$11:$L$2636,MATCH(B888+J888,$L$11:$L$2636,0)+30)</f>
        <v>46254</v>
      </c>
      <c r="Q888" s="124" cm="1">
        <f t="array" ref="Q888">INDEX($L$11:$L$2636,MATCH(B888+J888,$L$11:$L$2636,0)+12)-1</f>
        <v>46229</v>
      </c>
    </row>
    <row r="889" spans="2:17" ht="15" customHeight="1" x14ac:dyDescent="0.25">
      <c r="B889" s="97">
        <v>46213</v>
      </c>
      <c r="C889" s="98" t="str">
        <f t="shared" si="58"/>
        <v>Friday</v>
      </c>
      <c r="D889" s="99" t="str">
        <f t="shared" si="59"/>
        <v>B</v>
      </c>
      <c r="E889" s="99" t="str">
        <f t="shared" si="59"/>
        <v>B</v>
      </c>
      <c r="F889" s="99" t="str">
        <f t="shared" si="59"/>
        <v>B</v>
      </c>
      <c r="G889" s="99" t="str">
        <f t="shared" si="59"/>
        <v>B</v>
      </c>
      <c r="H889" s="99" t="str">
        <f t="shared" si="60"/>
        <v>B</v>
      </c>
      <c r="I889" s="99">
        <f t="shared" si="61"/>
        <v>1</v>
      </c>
      <c r="J889" s="109">
        <f>IF(H889="B",0,MATCH("B",H890:$H$3985,0))</f>
        <v>0</v>
      </c>
      <c r="K889" s="84"/>
      <c r="L889" s="97">
        <v>46659</v>
      </c>
      <c r="M889" s="99" t="s">
        <v>69</v>
      </c>
      <c r="O889" s="97">
        <v>46213</v>
      </c>
      <c r="P889" s="97" cm="1">
        <f t="array" ref="P889">INDEX($L$11:$L$2636,MATCH(B889+J889,$L$11:$L$2636,0)+30)</f>
        <v>46255</v>
      </c>
      <c r="Q889" s="124" cm="1">
        <f t="array" ref="Q889">INDEX($L$11:$L$2636,MATCH(B889+J889,$L$11:$L$2636,0)+12)-1</f>
        <v>46230</v>
      </c>
    </row>
    <row r="890" spans="2:17" ht="15" customHeight="1" x14ac:dyDescent="0.25">
      <c r="B890" s="97">
        <v>46214</v>
      </c>
      <c r="C890" s="98" t="str">
        <f t="shared" si="58"/>
        <v>Saturday</v>
      </c>
      <c r="D890" s="99" t="str">
        <f t="shared" si="59"/>
        <v>W</v>
      </c>
      <c r="E890" s="99" t="str">
        <f t="shared" si="59"/>
        <v>W</v>
      </c>
      <c r="F890" s="99" t="str">
        <f t="shared" si="59"/>
        <v>W</v>
      </c>
      <c r="G890" s="99" t="str">
        <f t="shared" si="59"/>
        <v>W</v>
      </c>
      <c r="H890" s="99" t="str">
        <f t="shared" si="60"/>
        <v>W</v>
      </c>
      <c r="I890" s="99">
        <f t="shared" si="61"/>
        <v>0</v>
      </c>
      <c r="J890" s="109">
        <f>IF(H890="B",0,MATCH("B",H891:$H$3985,0))</f>
        <v>2</v>
      </c>
      <c r="K890" s="84"/>
      <c r="L890" s="97">
        <v>46660</v>
      </c>
      <c r="M890" s="99" t="s">
        <v>69</v>
      </c>
      <c r="O890" s="97">
        <v>46214</v>
      </c>
      <c r="P890" s="97" cm="1">
        <f t="array" ref="P890">INDEX($L$11:$L$2636,MATCH(B890+J890,$L$11:$L$2636,0)+30)</f>
        <v>46258</v>
      </c>
      <c r="Q890" s="124" cm="1">
        <f t="array" ref="Q890">INDEX($L$11:$L$2636,MATCH(B890+J890,$L$11:$L$2636,0)+12)-1</f>
        <v>46231</v>
      </c>
    </row>
    <row r="891" spans="2:17" ht="15" customHeight="1" x14ac:dyDescent="0.25">
      <c r="B891" s="97">
        <v>46215</v>
      </c>
      <c r="C891" s="98" t="str">
        <f t="shared" si="58"/>
        <v>Sunday</v>
      </c>
      <c r="D891" s="99" t="str">
        <f t="shared" si="59"/>
        <v>W</v>
      </c>
      <c r="E891" s="99" t="str">
        <f t="shared" si="59"/>
        <v>W</v>
      </c>
      <c r="F891" s="99" t="str">
        <f t="shared" si="59"/>
        <v>W</v>
      </c>
      <c r="G891" s="99" t="str">
        <f t="shared" si="59"/>
        <v>W</v>
      </c>
      <c r="H891" s="99" t="str">
        <f t="shared" si="60"/>
        <v>W</v>
      </c>
      <c r="I891" s="99">
        <f t="shared" si="61"/>
        <v>0</v>
      </c>
      <c r="J891" s="109">
        <f>IF(H891="B",0,MATCH("B",H892:$H$3985,0))</f>
        <v>1</v>
      </c>
      <c r="K891" s="84"/>
      <c r="L891" s="97">
        <v>46661</v>
      </c>
      <c r="M891" s="99" t="s">
        <v>69</v>
      </c>
      <c r="O891" s="97">
        <v>46215</v>
      </c>
      <c r="P891" s="97" cm="1">
        <f t="array" ref="P891">INDEX($L$11:$L$2636,MATCH(B891+J891,$L$11:$L$2636,0)+30)</f>
        <v>46258</v>
      </c>
      <c r="Q891" s="124" cm="1">
        <f t="array" ref="Q891">INDEX($L$11:$L$2636,MATCH(B891+J891,$L$11:$L$2636,0)+12)-1</f>
        <v>46231</v>
      </c>
    </row>
    <row r="892" spans="2:17" ht="15" customHeight="1" x14ac:dyDescent="0.25">
      <c r="B892" s="97">
        <v>46216</v>
      </c>
      <c r="C892" s="98" t="str">
        <f t="shared" si="58"/>
        <v>Monday</v>
      </c>
      <c r="D892" s="99" t="str">
        <f t="shared" si="59"/>
        <v>B</v>
      </c>
      <c r="E892" s="99" t="str">
        <f t="shared" si="59"/>
        <v>B</v>
      </c>
      <c r="F892" s="99" t="str">
        <f t="shared" si="59"/>
        <v>B</v>
      </c>
      <c r="G892" s="99" t="str">
        <f t="shared" si="59"/>
        <v>B</v>
      </c>
      <c r="H892" s="99" t="str">
        <f t="shared" si="60"/>
        <v>B</v>
      </c>
      <c r="I892" s="99">
        <f t="shared" si="61"/>
        <v>1</v>
      </c>
      <c r="J892" s="109">
        <f>IF(H892="B",0,MATCH("B",H893:$H$3985,0))</f>
        <v>0</v>
      </c>
      <c r="K892" s="84"/>
      <c r="L892" s="97">
        <v>46664</v>
      </c>
      <c r="M892" s="99" t="s">
        <v>69</v>
      </c>
      <c r="O892" s="97">
        <v>46216</v>
      </c>
      <c r="P892" s="97" cm="1">
        <f t="array" ref="P892">INDEX($L$11:$L$2636,MATCH(B892+J892,$L$11:$L$2636,0)+30)</f>
        <v>46258</v>
      </c>
      <c r="Q892" s="124" cm="1">
        <f t="array" ref="Q892">INDEX($L$11:$L$2636,MATCH(B892+J892,$L$11:$L$2636,0)+12)-1</f>
        <v>46231</v>
      </c>
    </row>
    <row r="893" spans="2:17" ht="15" customHeight="1" x14ac:dyDescent="0.25">
      <c r="B893" s="97">
        <v>46217</v>
      </c>
      <c r="C893" s="98" t="str">
        <f t="shared" si="58"/>
        <v>Tuesday</v>
      </c>
      <c r="D893" s="99" t="str">
        <f t="shared" si="59"/>
        <v>B</v>
      </c>
      <c r="E893" s="99" t="str">
        <f t="shared" si="59"/>
        <v>B</v>
      </c>
      <c r="F893" s="99" t="str">
        <f t="shared" si="59"/>
        <v>B</v>
      </c>
      <c r="G893" s="99" t="str">
        <f t="shared" si="59"/>
        <v>B</v>
      </c>
      <c r="H893" s="99" t="str">
        <f t="shared" si="60"/>
        <v>B</v>
      </c>
      <c r="I893" s="99">
        <f t="shared" si="61"/>
        <v>1</v>
      </c>
      <c r="J893" s="109">
        <f>IF(H893="B",0,MATCH("B",H894:$H$3985,0))</f>
        <v>0</v>
      </c>
      <c r="K893" s="84"/>
      <c r="L893" s="97">
        <v>46665</v>
      </c>
      <c r="M893" s="99" t="s">
        <v>69</v>
      </c>
      <c r="O893" s="97">
        <v>46217</v>
      </c>
      <c r="P893" s="97" cm="1">
        <f t="array" ref="P893">INDEX($L$11:$L$2636,MATCH(B893+J893,$L$11:$L$2636,0)+30)</f>
        <v>46259</v>
      </c>
      <c r="Q893" s="124" cm="1">
        <f t="array" ref="Q893">INDEX($L$11:$L$2636,MATCH(B893+J893,$L$11:$L$2636,0)+12)-1</f>
        <v>46232</v>
      </c>
    </row>
    <row r="894" spans="2:17" ht="15" customHeight="1" x14ac:dyDescent="0.25">
      <c r="B894" s="97">
        <v>46218</v>
      </c>
      <c r="C894" s="98" t="str">
        <f t="shared" si="58"/>
        <v>Wednesday</v>
      </c>
      <c r="D894" s="99" t="str">
        <f t="shared" si="59"/>
        <v>B</v>
      </c>
      <c r="E894" s="99" t="str">
        <f t="shared" si="59"/>
        <v>B</v>
      </c>
      <c r="F894" s="99" t="str">
        <f t="shared" si="59"/>
        <v>B</v>
      </c>
      <c r="G894" s="99" t="str">
        <f t="shared" si="59"/>
        <v>B</v>
      </c>
      <c r="H894" s="99" t="str">
        <f t="shared" si="60"/>
        <v>B</v>
      </c>
      <c r="I894" s="99">
        <f t="shared" si="61"/>
        <v>1</v>
      </c>
      <c r="J894" s="109">
        <f>IF(H894="B",0,MATCH("B",H895:$H$3985,0))</f>
        <v>0</v>
      </c>
      <c r="K894" s="84"/>
      <c r="L894" s="97">
        <v>46666</v>
      </c>
      <c r="M894" s="99" t="s">
        <v>69</v>
      </c>
      <c r="O894" s="97">
        <v>46218</v>
      </c>
      <c r="P894" s="97" cm="1">
        <f t="array" ref="P894">INDEX($L$11:$L$2636,MATCH(B894+J894,$L$11:$L$2636,0)+30)</f>
        <v>46260</v>
      </c>
      <c r="Q894" s="124" cm="1">
        <f t="array" ref="Q894">INDEX($L$11:$L$2636,MATCH(B894+J894,$L$11:$L$2636,0)+12)-1</f>
        <v>46233</v>
      </c>
    </row>
    <row r="895" spans="2:17" ht="15" customHeight="1" x14ac:dyDescent="0.25">
      <c r="B895" s="97">
        <v>46219</v>
      </c>
      <c r="C895" s="98" t="str">
        <f t="shared" si="58"/>
        <v>Thursday</v>
      </c>
      <c r="D895" s="99" t="str">
        <f t="shared" si="59"/>
        <v>B</v>
      </c>
      <c r="E895" s="99" t="str">
        <f t="shared" si="59"/>
        <v>B</v>
      </c>
      <c r="F895" s="99" t="str">
        <f t="shared" si="59"/>
        <v>B</v>
      </c>
      <c r="G895" s="99" t="str">
        <f t="shared" si="59"/>
        <v>B</v>
      </c>
      <c r="H895" s="99" t="str">
        <f t="shared" si="60"/>
        <v>B</v>
      </c>
      <c r="I895" s="99">
        <f t="shared" si="61"/>
        <v>1</v>
      </c>
      <c r="J895" s="109">
        <f>IF(H895="B",0,MATCH("B",H896:$H$3985,0))</f>
        <v>0</v>
      </c>
      <c r="K895" s="84"/>
      <c r="L895" s="97">
        <v>46667</v>
      </c>
      <c r="M895" s="99" t="s">
        <v>69</v>
      </c>
      <c r="O895" s="97">
        <v>46219</v>
      </c>
      <c r="P895" s="97" cm="1">
        <f t="array" ref="P895">INDEX($L$11:$L$2636,MATCH(B895+J895,$L$11:$L$2636,0)+30)</f>
        <v>46261</v>
      </c>
      <c r="Q895" s="124" cm="1">
        <f t="array" ref="Q895">INDEX($L$11:$L$2636,MATCH(B895+J895,$L$11:$L$2636,0)+12)-1</f>
        <v>46236</v>
      </c>
    </row>
    <row r="896" spans="2:17" ht="15" customHeight="1" x14ac:dyDescent="0.25">
      <c r="B896" s="97">
        <v>46220</v>
      </c>
      <c r="C896" s="98" t="str">
        <f t="shared" si="58"/>
        <v>Friday</v>
      </c>
      <c r="D896" s="99" t="str">
        <f t="shared" si="59"/>
        <v>B</v>
      </c>
      <c r="E896" s="99" t="str">
        <f t="shared" si="59"/>
        <v>B</v>
      </c>
      <c r="F896" s="99" t="str">
        <f t="shared" si="59"/>
        <v>B</v>
      </c>
      <c r="G896" s="99" t="str">
        <f t="shared" si="59"/>
        <v>B</v>
      </c>
      <c r="H896" s="99" t="str">
        <f t="shared" si="60"/>
        <v>B</v>
      </c>
      <c r="I896" s="99">
        <f t="shared" si="61"/>
        <v>1</v>
      </c>
      <c r="J896" s="109">
        <f>IF(H896="B",0,MATCH("B",H897:$H$3985,0))</f>
        <v>0</v>
      </c>
      <c r="K896" s="84"/>
      <c r="L896" s="97">
        <v>46668</v>
      </c>
      <c r="M896" s="99" t="s">
        <v>69</v>
      </c>
      <c r="O896" s="97">
        <v>46220</v>
      </c>
      <c r="P896" s="97" cm="1">
        <f t="array" ref="P896">INDEX($L$11:$L$2636,MATCH(B896+J896,$L$11:$L$2636,0)+30)</f>
        <v>46262</v>
      </c>
      <c r="Q896" s="124" cm="1">
        <f t="array" ref="Q896">INDEX($L$11:$L$2636,MATCH(B896+J896,$L$11:$L$2636,0)+12)-1</f>
        <v>46237</v>
      </c>
    </row>
    <row r="897" spans="2:17" ht="15" customHeight="1" x14ac:dyDescent="0.25">
      <c r="B897" s="97">
        <v>46221</v>
      </c>
      <c r="C897" s="98" t="str">
        <f t="shared" si="58"/>
        <v>Saturday</v>
      </c>
      <c r="D897" s="99" t="str">
        <f t="shared" si="59"/>
        <v>W</v>
      </c>
      <c r="E897" s="99" t="str">
        <f t="shared" si="59"/>
        <v>W</v>
      </c>
      <c r="F897" s="99" t="str">
        <f t="shared" si="59"/>
        <v>W</v>
      </c>
      <c r="G897" s="99" t="str">
        <f t="shared" si="59"/>
        <v>W</v>
      </c>
      <c r="H897" s="99" t="str">
        <f t="shared" si="60"/>
        <v>W</v>
      </c>
      <c r="I897" s="99">
        <f t="shared" si="61"/>
        <v>0</v>
      </c>
      <c r="J897" s="109">
        <f>IF(H897="B",0,MATCH("B",H898:$H$3985,0))</f>
        <v>2</v>
      </c>
      <c r="K897" s="84"/>
      <c r="L897" s="97">
        <v>46671</v>
      </c>
      <c r="M897" s="99" t="s">
        <v>69</v>
      </c>
      <c r="O897" s="97">
        <v>46221</v>
      </c>
      <c r="P897" s="97" cm="1">
        <f t="array" ref="P897">INDEX($L$11:$L$2636,MATCH(B897+J897,$L$11:$L$2636,0)+30)</f>
        <v>46266</v>
      </c>
      <c r="Q897" s="124" cm="1">
        <f t="array" ref="Q897">INDEX($L$11:$L$2636,MATCH(B897+J897,$L$11:$L$2636,0)+12)-1</f>
        <v>46238</v>
      </c>
    </row>
    <row r="898" spans="2:17" ht="15" customHeight="1" x14ac:dyDescent="0.25">
      <c r="B898" s="97">
        <v>46222</v>
      </c>
      <c r="C898" s="98" t="str">
        <f t="shared" si="58"/>
        <v>Sunday</v>
      </c>
      <c r="D898" s="99" t="str">
        <f t="shared" si="59"/>
        <v>W</v>
      </c>
      <c r="E898" s="99" t="str">
        <f t="shared" si="59"/>
        <v>W</v>
      </c>
      <c r="F898" s="99" t="str">
        <f t="shared" si="59"/>
        <v>W</v>
      </c>
      <c r="G898" s="99" t="str">
        <f t="shared" si="59"/>
        <v>W</v>
      </c>
      <c r="H898" s="99" t="str">
        <f t="shared" si="60"/>
        <v>W</v>
      </c>
      <c r="I898" s="99">
        <f t="shared" si="61"/>
        <v>0</v>
      </c>
      <c r="J898" s="109">
        <f>IF(H898="B",0,MATCH("B",H899:$H$3985,0))</f>
        <v>1</v>
      </c>
      <c r="K898" s="84"/>
      <c r="L898" s="97">
        <v>46673</v>
      </c>
      <c r="M898" s="99" t="s">
        <v>69</v>
      </c>
      <c r="O898" s="97">
        <v>46222</v>
      </c>
      <c r="P898" s="97" cm="1">
        <f t="array" ref="P898">INDEX($L$11:$L$2636,MATCH(B898+J898,$L$11:$L$2636,0)+30)</f>
        <v>46266</v>
      </c>
      <c r="Q898" s="124" cm="1">
        <f t="array" ref="Q898">INDEX($L$11:$L$2636,MATCH(B898+J898,$L$11:$L$2636,0)+12)-1</f>
        <v>46238</v>
      </c>
    </row>
    <row r="899" spans="2:17" ht="15" customHeight="1" x14ac:dyDescent="0.25">
      <c r="B899" s="97">
        <v>46223</v>
      </c>
      <c r="C899" s="98" t="str">
        <f t="shared" si="58"/>
        <v>Monday</v>
      </c>
      <c r="D899" s="99" t="str">
        <f t="shared" si="59"/>
        <v>B</v>
      </c>
      <c r="E899" s="99" t="str">
        <f t="shared" si="59"/>
        <v>B</v>
      </c>
      <c r="F899" s="99" t="str">
        <f t="shared" si="59"/>
        <v>B</v>
      </c>
      <c r="G899" s="99" t="str">
        <f t="shared" si="59"/>
        <v>B</v>
      </c>
      <c r="H899" s="99" t="str">
        <f t="shared" si="60"/>
        <v>B</v>
      </c>
      <c r="I899" s="99">
        <f t="shared" si="61"/>
        <v>1</v>
      </c>
      <c r="J899" s="109">
        <f>IF(H899="B",0,MATCH("B",H900:$H$3985,0))</f>
        <v>0</v>
      </c>
      <c r="K899" s="84"/>
      <c r="L899" s="97">
        <v>46674</v>
      </c>
      <c r="M899" s="99" t="s">
        <v>69</v>
      </c>
      <c r="O899" s="97">
        <v>46223</v>
      </c>
      <c r="P899" s="97" cm="1">
        <f t="array" ref="P899">INDEX($L$11:$L$2636,MATCH(B899+J899,$L$11:$L$2636,0)+30)</f>
        <v>46266</v>
      </c>
      <c r="Q899" s="124" cm="1">
        <f t="array" ref="Q899">INDEX($L$11:$L$2636,MATCH(B899+J899,$L$11:$L$2636,0)+12)-1</f>
        <v>46238</v>
      </c>
    </row>
    <row r="900" spans="2:17" ht="15" customHeight="1" x14ac:dyDescent="0.25">
      <c r="B900" s="97">
        <v>46224</v>
      </c>
      <c r="C900" s="98" t="str">
        <f t="shared" si="58"/>
        <v>Tuesday</v>
      </c>
      <c r="D900" s="99" t="str">
        <f t="shared" si="59"/>
        <v>B</v>
      </c>
      <c r="E900" s="99" t="str">
        <f t="shared" si="59"/>
        <v>B</v>
      </c>
      <c r="F900" s="99" t="str">
        <f t="shared" si="59"/>
        <v>B</v>
      </c>
      <c r="G900" s="99" t="str">
        <f t="shared" si="59"/>
        <v>B</v>
      </c>
      <c r="H900" s="99" t="str">
        <f t="shared" si="60"/>
        <v>B</v>
      </c>
      <c r="I900" s="99">
        <f t="shared" si="61"/>
        <v>1</v>
      </c>
      <c r="J900" s="109">
        <f>IF(H900="B",0,MATCH("B",H901:$H$3985,0))</f>
        <v>0</v>
      </c>
      <c r="K900" s="84"/>
      <c r="L900" s="97">
        <v>46675</v>
      </c>
      <c r="M900" s="99" t="s">
        <v>69</v>
      </c>
      <c r="O900" s="97">
        <v>46224</v>
      </c>
      <c r="P900" s="97" cm="1">
        <f t="array" ref="P900">INDEX($L$11:$L$2636,MATCH(B900+J900,$L$11:$L$2636,0)+30)</f>
        <v>46267</v>
      </c>
      <c r="Q900" s="124" cm="1">
        <f t="array" ref="Q900">INDEX($L$11:$L$2636,MATCH(B900+J900,$L$11:$L$2636,0)+12)-1</f>
        <v>46239</v>
      </c>
    </row>
    <row r="901" spans="2:17" ht="15" customHeight="1" x14ac:dyDescent="0.25">
      <c r="B901" s="97">
        <v>46225</v>
      </c>
      <c r="C901" s="98" t="str">
        <f t="shared" si="58"/>
        <v>Wednesday</v>
      </c>
      <c r="D901" s="99" t="str">
        <f t="shared" si="59"/>
        <v>B</v>
      </c>
      <c r="E901" s="99" t="str">
        <f t="shared" si="59"/>
        <v>B</v>
      </c>
      <c r="F901" s="99" t="str">
        <f t="shared" si="59"/>
        <v>B</v>
      </c>
      <c r="G901" s="99" t="str">
        <f t="shared" si="59"/>
        <v>B</v>
      </c>
      <c r="H901" s="99" t="str">
        <f t="shared" si="60"/>
        <v>B</v>
      </c>
      <c r="I901" s="99">
        <f t="shared" si="61"/>
        <v>1</v>
      </c>
      <c r="J901" s="109">
        <f>IF(H901="B",0,MATCH("B",H902:$H$3985,0))</f>
        <v>0</v>
      </c>
      <c r="K901" s="84"/>
      <c r="L901" s="97">
        <v>46678</v>
      </c>
      <c r="M901" s="99" t="s">
        <v>69</v>
      </c>
      <c r="O901" s="97">
        <v>46225</v>
      </c>
      <c r="P901" s="97" cm="1">
        <f t="array" ref="P901">INDEX($L$11:$L$2636,MATCH(B901+J901,$L$11:$L$2636,0)+30)</f>
        <v>46268</v>
      </c>
      <c r="Q901" s="124" cm="1">
        <f t="array" ref="Q901">INDEX($L$11:$L$2636,MATCH(B901+J901,$L$11:$L$2636,0)+12)-1</f>
        <v>46240</v>
      </c>
    </row>
    <row r="902" spans="2:17" ht="15" customHeight="1" x14ac:dyDescent="0.25">
      <c r="B902" s="97">
        <v>46226</v>
      </c>
      <c r="C902" s="98" t="str">
        <f t="shared" si="58"/>
        <v>Thursday</v>
      </c>
      <c r="D902" s="99" t="str">
        <f t="shared" si="59"/>
        <v>B</v>
      </c>
      <c r="E902" s="99" t="str">
        <f t="shared" si="59"/>
        <v>B</v>
      </c>
      <c r="F902" s="99" t="str">
        <f t="shared" si="59"/>
        <v>B</v>
      </c>
      <c r="G902" s="99" t="str">
        <f t="shared" si="59"/>
        <v>B</v>
      </c>
      <c r="H902" s="99" t="str">
        <f t="shared" si="60"/>
        <v>B</v>
      </c>
      <c r="I902" s="99">
        <f t="shared" si="61"/>
        <v>1</v>
      </c>
      <c r="J902" s="109">
        <f>IF(H902="B",0,MATCH("B",H903:$H$3985,0))</f>
        <v>0</v>
      </c>
      <c r="K902" s="84"/>
      <c r="L902" s="97">
        <v>46679</v>
      </c>
      <c r="M902" s="99" t="s">
        <v>69</v>
      </c>
      <c r="O902" s="97">
        <v>46226</v>
      </c>
      <c r="P902" s="97" cm="1">
        <f t="array" ref="P902">INDEX($L$11:$L$2636,MATCH(B902+J902,$L$11:$L$2636,0)+30)</f>
        <v>46269</v>
      </c>
      <c r="Q902" s="124" cm="1">
        <f t="array" ref="Q902">INDEX($L$11:$L$2636,MATCH(B902+J902,$L$11:$L$2636,0)+12)-1</f>
        <v>46243</v>
      </c>
    </row>
    <row r="903" spans="2:17" ht="15" customHeight="1" x14ac:dyDescent="0.25">
      <c r="B903" s="97">
        <v>46227</v>
      </c>
      <c r="C903" s="98" t="str">
        <f t="shared" si="58"/>
        <v>Friday</v>
      </c>
      <c r="D903" s="99" t="str">
        <f t="shared" si="59"/>
        <v>B</v>
      </c>
      <c r="E903" s="99" t="str">
        <f t="shared" si="59"/>
        <v>B</v>
      </c>
      <c r="F903" s="99" t="str">
        <f t="shared" si="59"/>
        <v>B</v>
      </c>
      <c r="G903" s="99" t="str">
        <f t="shared" si="59"/>
        <v>B</v>
      </c>
      <c r="H903" s="99" t="str">
        <f t="shared" si="60"/>
        <v>B</v>
      </c>
      <c r="I903" s="99">
        <f t="shared" si="61"/>
        <v>1</v>
      </c>
      <c r="J903" s="109">
        <f>IF(H903="B",0,MATCH("B",H904:$H$3985,0))</f>
        <v>0</v>
      </c>
      <c r="K903" s="84"/>
      <c r="L903" s="97">
        <v>46680</v>
      </c>
      <c r="M903" s="99" t="s">
        <v>69</v>
      </c>
      <c r="O903" s="97">
        <v>46227</v>
      </c>
      <c r="P903" s="97" cm="1">
        <f t="array" ref="P903">INDEX($L$11:$L$2636,MATCH(B903+J903,$L$11:$L$2636,0)+30)</f>
        <v>46272</v>
      </c>
      <c r="Q903" s="124" cm="1">
        <f t="array" ref="Q903">INDEX($L$11:$L$2636,MATCH(B903+J903,$L$11:$L$2636,0)+12)-1</f>
        <v>46244</v>
      </c>
    </row>
    <row r="904" spans="2:17" ht="15" customHeight="1" x14ac:dyDescent="0.25">
      <c r="B904" s="97">
        <v>46228</v>
      </c>
      <c r="C904" s="98" t="str">
        <f t="shared" si="58"/>
        <v>Saturday</v>
      </c>
      <c r="D904" s="99" t="str">
        <f t="shared" si="59"/>
        <v>W</v>
      </c>
      <c r="E904" s="99" t="str">
        <f t="shared" si="59"/>
        <v>W</v>
      </c>
      <c r="F904" s="99" t="s">
        <v>71</v>
      </c>
      <c r="G904" s="99" t="str">
        <f t="shared" si="59"/>
        <v>W</v>
      </c>
      <c r="H904" s="99" t="str">
        <f t="shared" si="60"/>
        <v>P</v>
      </c>
      <c r="I904" s="99">
        <f t="shared" si="61"/>
        <v>0</v>
      </c>
      <c r="J904" s="109">
        <f>IF(H904="B",0,MATCH("B",H905:$H$3985,0))</f>
        <v>2</v>
      </c>
      <c r="K904" s="84"/>
      <c r="L904" s="97">
        <v>46681</v>
      </c>
      <c r="M904" s="99" t="s">
        <v>69</v>
      </c>
      <c r="O904" s="97">
        <v>46228</v>
      </c>
      <c r="P904" s="97" cm="1">
        <f t="array" ref="P904">INDEX($L$11:$L$2636,MATCH(B904+J904,$L$11:$L$2636,0)+30)</f>
        <v>46273</v>
      </c>
      <c r="Q904" s="124" cm="1">
        <f t="array" ref="Q904">INDEX($L$11:$L$2636,MATCH(B904+J904,$L$11:$L$2636,0)+12)-1</f>
        <v>46245</v>
      </c>
    </row>
    <row r="905" spans="2:17" ht="15" customHeight="1" x14ac:dyDescent="0.25">
      <c r="B905" s="97">
        <v>46229</v>
      </c>
      <c r="C905" s="98" t="str">
        <f t="shared" si="58"/>
        <v>Sunday</v>
      </c>
      <c r="D905" s="99" t="str">
        <f t="shared" si="59"/>
        <v>W</v>
      </c>
      <c r="E905" s="99" t="str">
        <f t="shared" si="59"/>
        <v>W</v>
      </c>
      <c r="F905" s="99" t="str">
        <f t="shared" si="59"/>
        <v>W</v>
      </c>
      <c r="G905" s="99" t="str">
        <f t="shared" si="59"/>
        <v>W</v>
      </c>
      <c r="H905" s="99" t="str">
        <f t="shared" si="60"/>
        <v>W</v>
      </c>
      <c r="I905" s="99">
        <f t="shared" si="61"/>
        <v>0</v>
      </c>
      <c r="J905" s="109">
        <f>IF(H905="B",0,MATCH("B",H906:$H$3985,0))</f>
        <v>1</v>
      </c>
      <c r="K905" s="84"/>
      <c r="L905" s="97">
        <v>46682</v>
      </c>
      <c r="M905" s="99" t="s">
        <v>69</v>
      </c>
      <c r="O905" s="97">
        <v>46229</v>
      </c>
      <c r="P905" s="97" cm="1">
        <f t="array" ref="P905">INDEX($L$11:$L$2636,MATCH(B905+J905,$L$11:$L$2636,0)+30)</f>
        <v>46273</v>
      </c>
      <c r="Q905" s="124" cm="1">
        <f t="array" ref="Q905">INDEX($L$11:$L$2636,MATCH(B905+J905,$L$11:$L$2636,0)+12)-1</f>
        <v>46245</v>
      </c>
    </row>
    <row r="906" spans="2:17" ht="15" customHeight="1" x14ac:dyDescent="0.25">
      <c r="B906" s="97">
        <v>46230</v>
      </c>
      <c r="C906" s="98" t="str">
        <f t="shared" si="58"/>
        <v>Monday</v>
      </c>
      <c r="D906" s="99" t="str">
        <f t="shared" si="59"/>
        <v>B</v>
      </c>
      <c r="E906" s="99" t="str">
        <f t="shared" si="59"/>
        <v>B</v>
      </c>
      <c r="F906" s="99" t="str">
        <f t="shared" si="59"/>
        <v>B</v>
      </c>
      <c r="G906" s="99" t="str">
        <f t="shared" si="59"/>
        <v>B</v>
      </c>
      <c r="H906" s="99" t="str">
        <f t="shared" si="60"/>
        <v>B</v>
      </c>
      <c r="I906" s="99">
        <f t="shared" si="61"/>
        <v>1</v>
      </c>
      <c r="J906" s="109">
        <f>IF(H906="B",0,MATCH("B",H907:$H$3985,0))</f>
        <v>0</v>
      </c>
      <c r="K906" s="84"/>
      <c r="L906" s="97">
        <v>46685</v>
      </c>
      <c r="M906" s="99" t="s">
        <v>69</v>
      </c>
      <c r="O906" s="97">
        <v>46230</v>
      </c>
      <c r="P906" s="97" cm="1">
        <f t="array" ref="P906">INDEX($L$11:$L$2636,MATCH(B906+J906,$L$11:$L$2636,0)+30)</f>
        <v>46273</v>
      </c>
      <c r="Q906" s="124" cm="1">
        <f t="array" ref="Q906">INDEX($L$11:$L$2636,MATCH(B906+J906,$L$11:$L$2636,0)+12)-1</f>
        <v>46245</v>
      </c>
    </row>
    <row r="907" spans="2:17" ht="15" customHeight="1" x14ac:dyDescent="0.25">
      <c r="B907" s="97">
        <v>46231</v>
      </c>
      <c r="C907" s="98" t="str">
        <f t="shared" si="58"/>
        <v>Tuesday</v>
      </c>
      <c r="D907" s="99" t="str">
        <f t="shared" si="59"/>
        <v>B</v>
      </c>
      <c r="E907" s="99" t="str">
        <f t="shared" si="59"/>
        <v>B</v>
      </c>
      <c r="F907" s="99" t="str">
        <f t="shared" si="59"/>
        <v>B</v>
      </c>
      <c r="G907" s="99" t="str">
        <f t="shared" si="59"/>
        <v>B</v>
      </c>
      <c r="H907" s="99" t="str">
        <f t="shared" si="60"/>
        <v>B</v>
      </c>
      <c r="I907" s="99">
        <f t="shared" si="61"/>
        <v>1</v>
      </c>
      <c r="J907" s="109">
        <f>IF(H907="B",0,MATCH("B",H908:$H$3985,0))</f>
        <v>0</v>
      </c>
      <c r="K907" s="84"/>
      <c r="L907" s="97">
        <v>46686</v>
      </c>
      <c r="M907" s="99" t="s">
        <v>69</v>
      </c>
      <c r="O907" s="97">
        <v>46231</v>
      </c>
      <c r="P907" s="97" cm="1">
        <f t="array" ref="P907">INDEX($L$11:$L$2636,MATCH(B907+J907,$L$11:$L$2636,0)+30)</f>
        <v>46274</v>
      </c>
      <c r="Q907" s="124" cm="1">
        <f t="array" ref="Q907">INDEX($L$11:$L$2636,MATCH(B907+J907,$L$11:$L$2636,0)+12)-1</f>
        <v>46246</v>
      </c>
    </row>
    <row r="908" spans="2:17" ht="15" customHeight="1" x14ac:dyDescent="0.25">
      <c r="B908" s="97">
        <v>46232</v>
      </c>
      <c r="C908" s="98" t="str">
        <f t="shared" ref="C908:C971" si="62">TEXT(WEEKDAY(B908),"dddd")</f>
        <v>Wednesday</v>
      </c>
      <c r="D908" s="99" t="str">
        <f t="shared" ref="D908:G971" si="63">IF(WEEKDAY($B908,2)&lt;6,"B","W")</f>
        <v>B</v>
      </c>
      <c r="E908" s="99" t="str">
        <f t="shared" si="63"/>
        <v>B</v>
      </c>
      <c r="F908" s="99" t="str">
        <f t="shared" si="63"/>
        <v>B</v>
      </c>
      <c r="G908" s="99" t="str">
        <f t="shared" si="63"/>
        <v>B</v>
      </c>
      <c r="H908" s="99" t="str">
        <f t="shared" ref="H908:H971" si="64">IF(OR(D908="P",E908="P",F908="P",G908="P"),"P",D908)</f>
        <v>B</v>
      </c>
      <c r="I908" s="99">
        <f t="shared" ref="I908:I971" si="65">IF(H908="B",1,0)</f>
        <v>1</v>
      </c>
      <c r="J908" s="109">
        <f>IF(H908="B",0,MATCH("B",H909:$H$3985,0))</f>
        <v>0</v>
      </c>
      <c r="K908" s="84"/>
      <c r="L908" s="97">
        <v>46687</v>
      </c>
      <c r="M908" s="99" t="s">
        <v>69</v>
      </c>
      <c r="O908" s="97">
        <v>46232</v>
      </c>
      <c r="P908" s="97" cm="1">
        <f t="array" ref="P908">INDEX($L$11:$L$2636,MATCH(B908+J908,$L$11:$L$2636,0)+30)</f>
        <v>46275</v>
      </c>
      <c r="Q908" s="124" cm="1">
        <f t="array" ref="Q908">INDEX($L$11:$L$2636,MATCH(B908+J908,$L$11:$L$2636,0)+12)-1</f>
        <v>46247</v>
      </c>
    </row>
    <row r="909" spans="2:17" ht="15" customHeight="1" x14ac:dyDescent="0.25">
      <c r="B909" s="97">
        <v>46233</v>
      </c>
      <c r="C909" s="98" t="str">
        <f t="shared" si="62"/>
        <v>Thursday</v>
      </c>
      <c r="D909" s="99" t="str">
        <f t="shared" si="63"/>
        <v>B</v>
      </c>
      <c r="E909" s="99" t="str">
        <f t="shared" si="63"/>
        <v>B</v>
      </c>
      <c r="F909" s="99" t="str">
        <f t="shared" si="63"/>
        <v>B</v>
      </c>
      <c r="G909" s="99" t="str">
        <f t="shared" si="63"/>
        <v>B</v>
      </c>
      <c r="H909" s="99" t="str">
        <f t="shared" si="64"/>
        <v>B</v>
      </c>
      <c r="I909" s="99">
        <f t="shared" si="65"/>
        <v>1</v>
      </c>
      <c r="J909" s="109">
        <f>IF(H909="B",0,MATCH("B",H910:$H$3985,0))</f>
        <v>0</v>
      </c>
      <c r="K909" s="84"/>
      <c r="L909" s="97">
        <v>46688</v>
      </c>
      <c r="M909" s="99" t="s">
        <v>69</v>
      </c>
      <c r="O909" s="97">
        <v>46233</v>
      </c>
      <c r="P909" s="97" cm="1">
        <f t="array" ref="P909">INDEX($L$11:$L$2636,MATCH(B909+J909,$L$11:$L$2636,0)+30)</f>
        <v>46279</v>
      </c>
      <c r="Q909" s="124" cm="1">
        <f t="array" ref="Q909">INDEX($L$11:$L$2636,MATCH(B909+J909,$L$11:$L$2636,0)+12)-1</f>
        <v>46250</v>
      </c>
    </row>
    <row r="910" spans="2:17" ht="15" customHeight="1" x14ac:dyDescent="0.25">
      <c r="B910" s="97">
        <v>46234</v>
      </c>
      <c r="C910" s="98" t="str">
        <f t="shared" si="62"/>
        <v>Friday</v>
      </c>
      <c r="D910" s="99" t="str">
        <f t="shared" si="63"/>
        <v>B</v>
      </c>
      <c r="E910" s="99" t="str">
        <f t="shared" si="63"/>
        <v>B</v>
      </c>
      <c r="F910" s="99" t="str">
        <f t="shared" si="63"/>
        <v>B</v>
      </c>
      <c r="G910" s="99" t="str">
        <f t="shared" si="63"/>
        <v>B</v>
      </c>
      <c r="H910" s="99" t="str">
        <f t="shared" si="64"/>
        <v>B</v>
      </c>
      <c r="I910" s="99">
        <f t="shared" si="65"/>
        <v>1</v>
      </c>
      <c r="J910" s="109">
        <f>IF(H910="B",0,MATCH("B",H911:$H$3985,0))</f>
        <v>0</v>
      </c>
      <c r="K910" s="84"/>
      <c r="L910" s="97">
        <v>46689</v>
      </c>
      <c r="M910" s="99" t="s">
        <v>69</v>
      </c>
      <c r="O910" s="97">
        <v>46234</v>
      </c>
      <c r="P910" s="97" cm="1">
        <f t="array" ref="P910">INDEX($L$11:$L$2636,MATCH(B910+J910,$L$11:$L$2636,0)+30)</f>
        <v>46280</v>
      </c>
      <c r="Q910" s="124" cm="1">
        <f t="array" ref="Q910">INDEX($L$11:$L$2636,MATCH(B910+J910,$L$11:$L$2636,0)+12)-1</f>
        <v>46251</v>
      </c>
    </row>
    <row r="911" spans="2:17" ht="15" customHeight="1" x14ac:dyDescent="0.25">
      <c r="B911" s="97">
        <v>46235</v>
      </c>
      <c r="C911" s="98" t="str">
        <f t="shared" si="62"/>
        <v>Saturday</v>
      </c>
      <c r="D911" s="99" t="str">
        <f t="shared" si="63"/>
        <v>W</v>
      </c>
      <c r="E911" s="99" t="str">
        <f t="shared" si="63"/>
        <v>W</v>
      </c>
      <c r="F911" s="99" t="str">
        <f t="shared" si="63"/>
        <v>W</v>
      </c>
      <c r="G911" s="99" t="str">
        <f t="shared" si="63"/>
        <v>W</v>
      </c>
      <c r="H911" s="99" t="str">
        <f t="shared" si="64"/>
        <v>W</v>
      </c>
      <c r="I911" s="99">
        <f t="shared" si="65"/>
        <v>0</v>
      </c>
      <c r="J911" s="109">
        <f>IF(H911="B",0,MATCH("B",H912:$H$3985,0))</f>
        <v>2</v>
      </c>
      <c r="K911" s="84"/>
      <c r="L911" s="97">
        <v>46693</v>
      </c>
      <c r="M911" s="99" t="s">
        <v>69</v>
      </c>
      <c r="O911" s="97">
        <v>46235</v>
      </c>
      <c r="P911" s="97" cm="1">
        <f t="array" ref="P911">INDEX($L$11:$L$2636,MATCH(B911+J911,$L$11:$L$2636,0)+30)</f>
        <v>46281</v>
      </c>
      <c r="Q911" s="124" cm="1">
        <f t="array" ref="Q911">INDEX($L$11:$L$2636,MATCH(B911+J911,$L$11:$L$2636,0)+12)-1</f>
        <v>46252</v>
      </c>
    </row>
    <row r="912" spans="2:17" ht="15" customHeight="1" x14ac:dyDescent="0.25">
      <c r="B912" s="97">
        <v>46236</v>
      </c>
      <c r="C912" s="98" t="str">
        <f t="shared" si="62"/>
        <v>Sunday</v>
      </c>
      <c r="D912" s="99" t="str">
        <f t="shared" si="63"/>
        <v>W</v>
      </c>
      <c r="E912" s="99" t="str">
        <f t="shared" si="63"/>
        <v>W</v>
      </c>
      <c r="F912" s="99" t="str">
        <f t="shared" si="63"/>
        <v>W</v>
      </c>
      <c r="G912" s="99" t="str">
        <f t="shared" si="63"/>
        <v>W</v>
      </c>
      <c r="H912" s="99" t="str">
        <f t="shared" si="64"/>
        <v>W</v>
      </c>
      <c r="I912" s="99">
        <f t="shared" si="65"/>
        <v>0</v>
      </c>
      <c r="J912" s="109">
        <f>IF(H912="B",0,MATCH("B",H913:$H$3985,0))</f>
        <v>1</v>
      </c>
      <c r="K912" s="84"/>
      <c r="L912" s="97">
        <v>46694</v>
      </c>
      <c r="M912" s="99" t="s">
        <v>69</v>
      </c>
      <c r="O912" s="97">
        <v>46236</v>
      </c>
      <c r="P912" s="97" cm="1">
        <f t="array" ref="P912">INDEX($L$11:$L$2636,MATCH(B912+J912,$L$11:$L$2636,0)+30)</f>
        <v>46281</v>
      </c>
      <c r="Q912" s="124" cm="1">
        <f t="array" ref="Q912">INDEX($L$11:$L$2636,MATCH(B912+J912,$L$11:$L$2636,0)+12)-1</f>
        <v>46252</v>
      </c>
    </row>
    <row r="913" spans="2:17" ht="15" customHeight="1" x14ac:dyDescent="0.25">
      <c r="B913" s="97">
        <v>46237</v>
      </c>
      <c r="C913" s="98" t="str">
        <f t="shared" si="62"/>
        <v>Monday</v>
      </c>
      <c r="D913" s="99" t="str">
        <f t="shared" si="63"/>
        <v>B</v>
      </c>
      <c r="E913" s="99" t="str">
        <f t="shared" si="63"/>
        <v>B</v>
      </c>
      <c r="F913" s="99" t="str">
        <f t="shared" si="63"/>
        <v>B</v>
      </c>
      <c r="G913" s="99" t="str">
        <f t="shared" si="63"/>
        <v>B</v>
      </c>
      <c r="H913" s="99" t="str">
        <f t="shared" si="64"/>
        <v>B</v>
      </c>
      <c r="I913" s="99">
        <f t="shared" si="65"/>
        <v>1</v>
      </c>
      <c r="J913" s="109">
        <f>IF(H913="B",0,MATCH("B",H914:$H$3985,0))</f>
        <v>0</v>
      </c>
      <c r="K913" s="84"/>
      <c r="L913" s="97">
        <v>46695</v>
      </c>
      <c r="M913" s="99" t="s">
        <v>69</v>
      </c>
      <c r="O913" s="97">
        <v>46237</v>
      </c>
      <c r="P913" s="97" cm="1">
        <f t="array" ref="P913">INDEX($L$11:$L$2636,MATCH(B913+J913,$L$11:$L$2636,0)+30)</f>
        <v>46281</v>
      </c>
      <c r="Q913" s="124" cm="1">
        <f t="array" ref="Q913">INDEX($L$11:$L$2636,MATCH(B913+J913,$L$11:$L$2636,0)+12)-1</f>
        <v>46252</v>
      </c>
    </row>
    <row r="914" spans="2:17" ht="15" customHeight="1" x14ac:dyDescent="0.25">
      <c r="B914" s="97">
        <v>46238</v>
      </c>
      <c r="C914" s="98" t="str">
        <f t="shared" si="62"/>
        <v>Tuesday</v>
      </c>
      <c r="D914" s="99" t="str">
        <f t="shared" si="63"/>
        <v>B</v>
      </c>
      <c r="E914" s="99" t="str">
        <f t="shared" si="63"/>
        <v>B</v>
      </c>
      <c r="F914" s="99" t="str">
        <f t="shared" si="63"/>
        <v>B</v>
      </c>
      <c r="G914" s="99" t="str">
        <f t="shared" si="63"/>
        <v>B</v>
      </c>
      <c r="H914" s="99" t="str">
        <f t="shared" si="64"/>
        <v>B</v>
      </c>
      <c r="I914" s="99">
        <f t="shared" si="65"/>
        <v>1</v>
      </c>
      <c r="J914" s="109">
        <f>IF(H914="B",0,MATCH("B",H915:$H$3985,0))</f>
        <v>0</v>
      </c>
      <c r="K914" s="84"/>
      <c r="L914" s="97">
        <v>46696</v>
      </c>
      <c r="M914" s="99" t="s">
        <v>69</v>
      </c>
      <c r="O914" s="97">
        <v>46238</v>
      </c>
      <c r="P914" s="97" cm="1">
        <f t="array" ref="P914">INDEX($L$11:$L$2636,MATCH(B914+J914,$L$11:$L$2636,0)+30)</f>
        <v>46282</v>
      </c>
      <c r="Q914" s="124" cm="1">
        <f t="array" ref="Q914">INDEX($L$11:$L$2636,MATCH(B914+J914,$L$11:$L$2636,0)+12)-1</f>
        <v>46253</v>
      </c>
    </row>
    <row r="915" spans="2:17" ht="15" customHeight="1" x14ac:dyDescent="0.25">
      <c r="B915" s="97">
        <v>46239</v>
      </c>
      <c r="C915" s="98" t="str">
        <f t="shared" si="62"/>
        <v>Wednesday</v>
      </c>
      <c r="D915" s="99" t="str">
        <f t="shared" si="63"/>
        <v>B</v>
      </c>
      <c r="E915" s="99" t="str">
        <f t="shared" si="63"/>
        <v>B</v>
      </c>
      <c r="F915" s="99" t="str">
        <f t="shared" si="63"/>
        <v>B</v>
      </c>
      <c r="G915" s="99" t="str">
        <f t="shared" si="63"/>
        <v>B</v>
      </c>
      <c r="H915" s="99" t="str">
        <f t="shared" si="64"/>
        <v>B</v>
      </c>
      <c r="I915" s="99">
        <f t="shared" si="65"/>
        <v>1</v>
      </c>
      <c r="J915" s="109">
        <f>IF(H915="B",0,MATCH("B",H916:$H$3985,0))</f>
        <v>0</v>
      </c>
      <c r="K915" s="84"/>
      <c r="L915" s="97">
        <v>46699</v>
      </c>
      <c r="M915" s="99" t="s">
        <v>69</v>
      </c>
      <c r="O915" s="97">
        <v>46239</v>
      </c>
      <c r="P915" s="97" cm="1">
        <f t="array" ref="P915">INDEX($L$11:$L$2636,MATCH(B915+J915,$L$11:$L$2636,0)+30)</f>
        <v>46283</v>
      </c>
      <c r="Q915" s="124" cm="1">
        <f t="array" ref="Q915">INDEX($L$11:$L$2636,MATCH(B915+J915,$L$11:$L$2636,0)+12)-1</f>
        <v>46254</v>
      </c>
    </row>
    <row r="916" spans="2:17" ht="15" customHeight="1" x14ac:dyDescent="0.25">
      <c r="B916" s="97">
        <v>46240</v>
      </c>
      <c r="C916" s="98" t="str">
        <f t="shared" si="62"/>
        <v>Thursday</v>
      </c>
      <c r="D916" s="99" t="str">
        <f t="shared" si="63"/>
        <v>B</v>
      </c>
      <c r="E916" s="99" t="str">
        <f t="shared" si="63"/>
        <v>B</v>
      </c>
      <c r="F916" s="99" t="str">
        <f t="shared" si="63"/>
        <v>B</v>
      </c>
      <c r="G916" s="99" t="str">
        <f t="shared" si="63"/>
        <v>B</v>
      </c>
      <c r="H916" s="99" t="str">
        <f t="shared" si="64"/>
        <v>B</v>
      </c>
      <c r="I916" s="99">
        <f t="shared" si="65"/>
        <v>1</v>
      </c>
      <c r="J916" s="109">
        <f>IF(H916="B",0,MATCH("B",H917:$H$3985,0))</f>
        <v>0</v>
      </c>
      <c r="K916" s="84"/>
      <c r="L916" s="97">
        <v>46701</v>
      </c>
      <c r="M916" s="99" t="s">
        <v>69</v>
      </c>
      <c r="O916" s="97">
        <v>46240</v>
      </c>
      <c r="P916" s="97" cm="1">
        <f t="array" ref="P916">INDEX($L$11:$L$2636,MATCH(B916+J916,$L$11:$L$2636,0)+30)</f>
        <v>46286</v>
      </c>
      <c r="Q916" s="124" cm="1">
        <f t="array" ref="Q916">INDEX($L$11:$L$2636,MATCH(B916+J916,$L$11:$L$2636,0)+12)-1</f>
        <v>46257</v>
      </c>
    </row>
    <row r="917" spans="2:17" ht="15" customHeight="1" x14ac:dyDescent="0.25">
      <c r="B917" s="97">
        <v>46241</v>
      </c>
      <c r="C917" s="98" t="str">
        <f t="shared" si="62"/>
        <v>Friday</v>
      </c>
      <c r="D917" s="99" t="str">
        <f t="shared" si="63"/>
        <v>B</v>
      </c>
      <c r="E917" s="99" t="str">
        <f t="shared" si="63"/>
        <v>B</v>
      </c>
      <c r="F917" s="99" t="str">
        <f t="shared" si="63"/>
        <v>B</v>
      </c>
      <c r="G917" s="99" t="str">
        <f t="shared" si="63"/>
        <v>B</v>
      </c>
      <c r="H917" s="99" t="str">
        <f t="shared" si="64"/>
        <v>B</v>
      </c>
      <c r="I917" s="99">
        <f t="shared" si="65"/>
        <v>1</v>
      </c>
      <c r="J917" s="109">
        <f>IF(H917="B",0,MATCH("B",H918:$H$3985,0))</f>
        <v>0</v>
      </c>
      <c r="K917" s="84"/>
      <c r="L917" s="97">
        <v>46702</v>
      </c>
      <c r="M917" s="99" t="s">
        <v>69</v>
      </c>
      <c r="O917" s="97">
        <v>46241</v>
      </c>
      <c r="P917" s="97" cm="1">
        <f t="array" ref="P917">INDEX($L$11:$L$2636,MATCH(B917+J917,$L$11:$L$2636,0)+30)</f>
        <v>46287</v>
      </c>
      <c r="Q917" s="124" cm="1">
        <f t="array" ref="Q917">INDEX($L$11:$L$2636,MATCH(B917+J917,$L$11:$L$2636,0)+12)-1</f>
        <v>46258</v>
      </c>
    </row>
    <row r="918" spans="2:17" ht="15" customHeight="1" x14ac:dyDescent="0.25">
      <c r="B918" s="97">
        <v>46242</v>
      </c>
      <c r="C918" s="98" t="str">
        <f t="shared" si="62"/>
        <v>Saturday</v>
      </c>
      <c r="D918" s="99" t="str">
        <f t="shared" si="63"/>
        <v>W</v>
      </c>
      <c r="E918" s="99" t="str">
        <f t="shared" si="63"/>
        <v>W</v>
      </c>
      <c r="F918" s="99" t="str">
        <f t="shared" si="63"/>
        <v>W</v>
      </c>
      <c r="G918" s="99" t="str">
        <f t="shared" si="63"/>
        <v>W</v>
      </c>
      <c r="H918" s="99" t="str">
        <f t="shared" si="64"/>
        <v>W</v>
      </c>
      <c r="I918" s="99">
        <f t="shared" si="65"/>
        <v>0</v>
      </c>
      <c r="J918" s="109">
        <f>IF(H918="B",0,MATCH("B",H919:$H$3985,0))</f>
        <v>2</v>
      </c>
      <c r="K918" s="84"/>
      <c r="L918" s="97">
        <v>46703</v>
      </c>
      <c r="M918" s="99" t="s">
        <v>69</v>
      </c>
      <c r="O918" s="97">
        <v>46242</v>
      </c>
      <c r="P918" s="97" cm="1">
        <f t="array" ref="P918">INDEX($L$11:$L$2636,MATCH(B918+J918,$L$11:$L$2636,0)+30)</f>
        <v>46288</v>
      </c>
      <c r="Q918" s="124" cm="1">
        <f t="array" ref="Q918">INDEX($L$11:$L$2636,MATCH(B918+J918,$L$11:$L$2636,0)+12)-1</f>
        <v>46259</v>
      </c>
    </row>
    <row r="919" spans="2:17" ht="15" customHeight="1" x14ac:dyDescent="0.25">
      <c r="B919" s="97">
        <v>46243</v>
      </c>
      <c r="C919" s="98" t="str">
        <f t="shared" si="62"/>
        <v>Sunday</v>
      </c>
      <c r="D919" s="99" t="str">
        <f t="shared" si="63"/>
        <v>W</v>
      </c>
      <c r="E919" s="99" t="str">
        <f t="shared" si="63"/>
        <v>W</v>
      </c>
      <c r="F919" s="99" t="str">
        <f t="shared" si="63"/>
        <v>W</v>
      </c>
      <c r="G919" s="99" t="str">
        <f t="shared" si="63"/>
        <v>W</v>
      </c>
      <c r="H919" s="99" t="str">
        <f t="shared" si="64"/>
        <v>W</v>
      </c>
      <c r="I919" s="99">
        <f t="shared" si="65"/>
        <v>0</v>
      </c>
      <c r="J919" s="109">
        <f>IF(H919="B",0,MATCH("B",H920:$H$3985,0))</f>
        <v>1</v>
      </c>
      <c r="K919" s="84"/>
      <c r="L919" s="97">
        <v>46706</v>
      </c>
      <c r="M919" s="99" t="s">
        <v>69</v>
      </c>
      <c r="O919" s="97">
        <v>46243</v>
      </c>
      <c r="P919" s="97" cm="1">
        <f t="array" ref="P919">INDEX($L$11:$L$2636,MATCH(B919+J919,$L$11:$L$2636,0)+30)</f>
        <v>46288</v>
      </c>
      <c r="Q919" s="124" cm="1">
        <f t="array" ref="Q919">INDEX($L$11:$L$2636,MATCH(B919+J919,$L$11:$L$2636,0)+12)-1</f>
        <v>46259</v>
      </c>
    </row>
    <row r="920" spans="2:17" ht="15" customHeight="1" x14ac:dyDescent="0.25">
      <c r="B920" s="97">
        <v>46244</v>
      </c>
      <c r="C920" s="98" t="str">
        <f t="shared" si="62"/>
        <v>Monday</v>
      </c>
      <c r="D920" s="99" t="str">
        <f t="shared" si="63"/>
        <v>B</v>
      </c>
      <c r="E920" s="99" t="str">
        <f t="shared" si="63"/>
        <v>B</v>
      </c>
      <c r="F920" s="99" t="str">
        <f t="shared" si="63"/>
        <v>B</v>
      </c>
      <c r="G920" s="99" t="str">
        <f t="shared" si="63"/>
        <v>B</v>
      </c>
      <c r="H920" s="99" t="str">
        <f t="shared" si="64"/>
        <v>B</v>
      </c>
      <c r="I920" s="99">
        <f t="shared" si="65"/>
        <v>1</v>
      </c>
      <c r="J920" s="109">
        <f>IF(H920="B",0,MATCH("B",H921:$H$3985,0))</f>
        <v>0</v>
      </c>
      <c r="K920" s="84"/>
      <c r="L920" s="97">
        <v>46707</v>
      </c>
      <c r="M920" s="99" t="s">
        <v>69</v>
      </c>
      <c r="O920" s="97">
        <v>46244</v>
      </c>
      <c r="P920" s="97" cm="1">
        <f t="array" ref="P920">INDEX($L$11:$L$2636,MATCH(B920+J920,$L$11:$L$2636,0)+30)</f>
        <v>46288</v>
      </c>
      <c r="Q920" s="124" cm="1">
        <f t="array" ref="Q920">INDEX($L$11:$L$2636,MATCH(B920+J920,$L$11:$L$2636,0)+12)-1</f>
        <v>46259</v>
      </c>
    </row>
    <row r="921" spans="2:17" ht="15" customHeight="1" x14ac:dyDescent="0.25">
      <c r="B921" s="97">
        <v>46245</v>
      </c>
      <c r="C921" s="98" t="str">
        <f t="shared" si="62"/>
        <v>Tuesday</v>
      </c>
      <c r="D921" s="99" t="str">
        <f t="shared" si="63"/>
        <v>B</v>
      </c>
      <c r="E921" s="99" t="str">
        <f t="shared" si="63"/>
        <v>B</v>
      </c>
      <c r="F921" s="99" t="str">
        <f t="shared" si="63"/>
        <v>B</v>
      </c>
      <c r="G921" s="99" t="str">
        <f t="shared" si="63"/>
        <v>B</v>
      </c>
      <c r="H921" s="99" t="str">
        <f t="shared" si="64"/>
        <v>B</v>
      </c>
      <c r="I921" s="99">
        <f t="shared" si="65"/>
        <v>1</v>
      </c>
      <c r="J921" s="109">
        <f>IF(H921="B",0,MATCH("B",H922:$H$3985,0))</f>
        <v>0</v>
      </c>
      <c r="K921" s="84"/>
      <c r="L921" s="97">
        <v>46708</v>
      </c>
      <c r="M921" s="99" t="s">
        <v>69</v>
      </c>
      <c r="O921" s="97">
        <v>46245</v>
      </c>
      <c r="P921" s="97" cm="1">
        <f t="array" ref="P921">INDEX($L$11:$L$2636,MATCH(B921+J921,$L$11:$L$2636,0)+30)</f>
        <v>46290</v>
      </c>
      <c r="Q921" s="124" cm="1">
        <f t="array" ref="Q921">INDEX($L$11:$L$2636,MATCH(B921+J921,$L$11:$L$2636,0)+12)-1</f>
        <v>46260</v>
      </c>
    </row>
    <row r="922" spans="2:17" ht="15" customHeight="1" x14ac:dyDescent="0.25">
      <c r="B922" s="97">
        <v>46246</v>
      </c>
      <c r="C922" s="98" t="str">
        <f t="shared" si="62"/>
        <v>Wednesday</v>
      </c>
      <c r="D922" s="99" t="str">
        <f t="shared" si="63"/>
        <v>B</v>
      </c>
      <c r="E922" s="99" t="str">
        <f t="shared" si="63"/>
        <v>B</v>
      </c>
      <c r="F922" s="99" t="str">
        <f t="shared" si="63"/>
        <v>B</v>
      </c>
      <c r="G922" s="99" t="str">
        <f t="shared" si="63"/>
        <v>B</v>
      </c>
      <c r="H922" s="99" t="str">
        <f t="shared" si="64"/>
        <v>B</v>
      </c>
      <c r="I922" s="99">
        <f t="shared" si="65"/>
        <v>1</v>
      </c>
      <c r="J922" s="109">
        <f>IF(H922="B",0,MATCH("B",H923:$H$3985,0))</f>
        <v>0</v>
      </c>
      <c r="K922" s="84"/>
      <c r="L922" s="97">
        <v>46709</v>
      </c>
      <c r="M922" s="99" t="s">
        <v>69</v>
      </c>
      <c r="O922" s="97">
        <v>46246</v>
      </c>
      <c r="P922" s="97" cm="1">
        <f t="array" ref="P922">INDEX($L$11:$L$2636,MATCH(B922+J922,$L$11:$L$2636,0)+30)</f>
        <v>46293</v>
      </c>
      <c r="Q922" s="124" cm="1">
        <f t="array" ref="Q922">INDEX($L$11:$L$2636,MATCH(B922+J922,$L$11:$L$2636,0)+12)-1</f>
        <v>46261</v>
      </c>
    </row>
    <row r="923" spans="2:17" ht="15" customHeight="1" x14ac:dyDescent="0.25">
      <c r="B923" s="97">
        <v>46247</v>
      </c>
      <c r="C923" s="98" t="str">
        <f t="shared" si="62"/>
        <v>Thursday</v>
      </c>
      <c r="D923" s="99" t="str">
        <f t="shared" si="63"/>
        <v>B</v>
      </c>
      <c r="E923" s="99" t="str">
        <f t="shared" si="63"/>
        <v>B</v>
      </c>
      <c r="F923" s="99" t="str">
        <f t="shared" si="63"/>
        <v>B</v>
      </c>
      <c r="G923" s="99" t="str">
        <f t="shared" si="63"/>
        <v>B</v>
      </c>
      <c r="H923" s="99" t="str">
        <f t="shared" si="64"/>
        <v>B</v>
      </c>
      <c r="I923" s="99">
        <f t="shared" si="65"/>
        <v>1</v>
      </c>
      <c r="J923" s="109">
        <f>IF(H923="B",0,MATCH("B",H924:$H$3985,0))</f>
        <v>0</v>
      </c>
      <c r="K923" s="84"/>
      <c r="L923" s="97">
        <v>46710</v>
      </c>
      <c r="M923" s="99" t="s">
        <v>69</v>
      </c>
      <c r="O923" s="97">
        <v>46247</v>
      </c>
      <c r="P923" s="97" cm="1">
        <f t="array" ref="P923">INDEX($L$11:$L$2636,MATCH(B923+J923,$L$11:$L$2636,0)+30)</f>
        <v>46294</v>
      </c>
      <c r="Q923" s="124" cm="1">
        <f t="array" ref="Q923">INDEX($L$11:$L$2636,MATCH(B923+J923,$L$11:$L$2636,0)+12)-1</f>
        <v>46265</v>
      </c>
    </row>
    <row r="924" spans="2:17" ht="15" customHeight="1" x14ac:dyDescent="0.25">
      <c r="B924" s="97">
        <v>46248</v>
      </c>
      <c r="C924" s="98" t="str">
        <f t="shared" si="62"/>
        <v>Friday</v>
      </c>
      <c r="D924" s="99" t="str">
        <f t="shared" si="63"/>
        <v>B</v>
      </c>
      <c r="E924" s="99" t="str">
        <f t="shared" si="63"/>
        <v>B</v>
      </c>
      <c r="F924" s="99" t="str">
        <f t="shared" si="63"/>
        <v>B</v>
      </c>
      <c r="G924" s="99" t="str">
        <f t="shared" si="63"/>
        <v>B</v>
      </c>
      <c r="H924" s="99" t="str">
        <f t="shared" si="64"/>
        <v>B</v>
      </c>
      <c r="I924" s="99">
        <f t="shared" si="65"/>
        <v>1</v>
      </c>
      <c r="J924" s="109">
        <f>IF(H924="B",0,MATCH("B",H925:$H$3985,0))</f>
        <v>0</v>
      </c>
      <c r="K924" s="84"/>
      <c r="L924" s="97">
        <v>46713</v>
      </c>
      <c r="M924" s="99" t="s">
        <v>69</v>
      </c>
      <c r="O924" s="97">
        <v>46248</v>
      </c>
      <c r="P924" s="97" cm="1">
        <f t="array" ref="P924">INDEX($L$11:$L$2636,MATCH(B924+J924,$L$11:$L$2636,0)+30)</f>
        <v>46295</v>
      </c>
      <c r="Q924" s="124" cm="1">
        <f t="array" ref="Q924">INDEX($L$11:$L$2636,MATCH(B924+J924,$L$11:$L$2636,0)+12)-1</f>
        <v>46266</v>
      </c>
    </row>
    <row r="925" spans="2:17" ht="15" customHeight="1" x14ac:dyDescent="0.25">
      <c r="B925" s="97">
        <v>46249</v>
      </c>
      <c r="C925" s="98" t="str">
        <f t="shared" si="62"/>
        <v>Saturday</v>
      </c>
      <c r="D925" s="99" t="str">
        <f t="shared" si="63"/>
        <v>W</v>
      </c>
      <c r="E925" s="99" t="s">
        <v>71</v>
      </c>
      <c r="F925" s="99" t="s">
        <v>71</v>
      </c>
      <c r="G925" s="99" t="str">
        <f t="shared" si="63"/>
        <v>W</v>
      </c>
      <c r="H925" s="99" t="str">
        <f t="shared" si="64"/>
        <v>P</v>
      </c>
      <c r="I925" s="99">
        <f t="shared" si="65"/>
        <v>0</v>
      </c>
      <c r="J925" s="109">
        <f>IF(H925="B",0,MATCH("B",H926:$H$3985,0))</f>
        <v>2</v>
      </c>
      <c r="K925" s="84"/>
      <c r="L925" s="97">
        <v>46714</v>
      </c>
      <c r="M925" s="99" t="s">
        <v>69</v>
      </c>
      <c r="O925" s="97">
        <v>46249</v>
      </c>
      <c r="P925" s="97" cm="1">
        <f t="array" ref="P925">INDEX($L$11:$L$2636,MATCH(B925+J925,$L$11:$L$2636,0)+30)</f>
        <v>46296</v>
      </c>
      <c r="Q925" s="124" cm="1">
        <f t="array" ref="Q925">INDEX($L$11:$L$2636,MATCH(B925+J925,$L$11:$L$2636,0)+12)-1</f>
        <v>46267</v>
      </c>
    </row>
    <row r="926" spans="2:17" ht="15" customHeight="1" x14ac:dyDescent="0.25">
      <c r="B926" s="97">
        <v>46250</v>
      </c>
      <c r="C926" s="98" t="str">
        <f t="shared" si="62"/>
        <v>Sunday</v>
      </c>
      <c r="D926" s="99" t="str">
        <f t="shared" si="63"/>
        <v>W</v>
      </c>
      <c r="E926" s="99" t="str">
        <f t="shared" si="63"/>
        <v>W</v>
      </c>
      <c r="F926" s="99" t="str">
        <f t="shared" si="63"/>
        <v>W</v>
      </c>
      <c r="G926" s="99" t="str">
        <f t="shared" si="63"/>
        <v>W</v>
      </c>
      <c r="H926" s="99" t="str">
        <f t="shared" si="64"/>
        <v>W</v>
      </c>
      <c r="I926" s="99">
        <f t="shared" si="65"/>
        <v>0</v>
      </c>
      <c r="J926" s="109">
        <f>IF(H926="B",0,MATCH("B",H927:$H$3985,0))</f>
        <v>1</v>
      </c>
      <c r="K926" s="84"/>
      <c r="L926" s="97">
        <v>46715</v>
      </c>
      <c r="M926" s="99" t="s">
        <v>69</v>
      </c>
      <c r="O926" s="97">
        <v>46250</v>
      </c>
      <c r="P926" s="97" cm="1">
        <f t="array" ref="P926">INDEX($L$11:$L$2636,MATCH(B926+J926,$L$11:$L$2636,0)+30)</f>
        <v>46296</v>
      </c>
      <c r="Q926" s="124" cm="1">
        <f t="array" ref="Q926">INDEX($L$11:$L$2636,MATCH(B926+J926,$L$11:$L$2636,0)+12)-1</f>
        <v>46267</v>
      </c>
    </row>
    <row r="927" spans="2:17" ht="15" customHeight="1" x14ac:dyDescent="0.25">
      <c r="B927" s="97">
        <v>46251</v>
      </c>
      <c r="C927" s="98" t="str">
        <f t="shared" si="62"/>
        <v>Monday</v>
      </c>
      <c r="D927" s="99" t="str">
        <f t="shared" si="63"/>
        <v>B</v>
      </c>
      <c r="E927" s="99" t="str">
        <f t="shared" si="63"/>
        <v>B</v>
      </c>
      <c r="F927" s="99" t="str">
        <f t="shared" si="63"/>
        <v>B</v>
      </c>
      <c r="G927" s="99" t="str">
        <f t="shared" si="63"/>
        <v>B</v>
      </c>
      <c r="H927" s="99" t="str">
        <f t="shared" si="64"/>
        <v>B</v>
      </c>
      <c r="I927" s="99">
        <f t="shared" si="65"/>
        <v>1</v>
      </c>
      <c r="J927" s="109">
        <f>IF(H927="B",0,MATCH("B",H928:$H$3985,0))</f>
        <v>0</v>
      </c>
      <c r="K927" s="84"/>
      <c r="L927" s="97">
        <v>46716</v>
      </c>
      <c r="M927" s="99" t="s">
        <v>69</v>
      </c>
      <c r="O927" s="97">
        <v>46251</v>
      </c>
      <c r="P927" s="97" cm="1">
        <f t="array" ref="P927">INDEX($L$11:$L$2636,MATCH(B927+J927,$L$11:$L$2636,0)+30)</f>
        <v>46296</v>
      </c>
      <c r="Q927" s="124" cm="1">
        <f t="array" ref="Q927">INDEX($L$11:$L$2636,MATCH(B927+J927,$L$11:$L$2636,0)+12)-1</f>
        <v>46267</v>
      </c>
    </row>
    <row r="928" spans="2:17" ht="15" customHeight="1" x14ac:dyDescent="0.25">
      <c r="B928" s="97">
        <v>46252</v>
      </c>
      <c r="C928" s="98" t="str">
        <f t="shared" si="62"/>
        <v>Tuesday</v>
      </c>
      <c r="D928" s="99" t="str">
        <f t="shared" si="63"/>
        <v>B</v>
      </c>
      <c r="E928" s="99" t="str">
        <f t="shared" si="63"/>
        <v>B</v>
      </c>
      <c r="F928" s="99" t="str">
        <f t="shared" si="63"/>
        <v>B</v>
      </c>
      <c r="G928" s="99" t="str">
        <f t="shared" si="63"/>
        <v>B</v>
      </c>
      <c r="H928" s="99" t="str">
        <f t="shared" si="64"/>
        <v>B</v>
      </c>
      <c r="I928" s="99">
        <f t="shared" si="65"/>
        <v>1</v>
      </c>
      <c r="J928" s="109">
        <f>IF(H928="B",0,MATCH("B",H929:$H$3985,0))</f>
        <v>0</v>
      </c>
      <c r="K928" s="84"/>
      <c r="L928" s="97">
        <v>46717</v>
      </c>
      <c r="M928" s="99" t="s">
        <v>69</v>
      </c>
      <c r="O928" s="97">
        <v>46252</v>
      </c>
      <c r="P928" s="97" cm="1">
        <f t="array" ref="P928">INDEX($L$11:$L$2636,MATCH(B928+J928,$L$11:$L$2636,0)+30)</f>
        <v>46297</v>
      </c>
      <c r="Q928" s="124" cm="1">
        <f t="array" ref="Q928">INDEX($L$11:$L$2636,MATCH(B928+J928,$L$11:$L$2636,0)+12)-1</f>
        <v>46268</v>
      </c>
    </row>
    <row r="929" spans="2:17" ht="15" customHeight="1" x14ac:dyDescent="0.25">
      <c r="B929" s="97">
        <v>46253</v>
      </c>
      <c r="C929" s="98" t="str">
        <f t="shared" si="62"/>
        <v>Wednesday</v>
      </c>
      <c r="D929" s="99" t="str">
        <f t="shared" si="63"/>
        <v>B</v>
      </c>
      <c r="E929" s="99" t="str">
        <f t="shared" si="63"/>
        <v>B</v>
      </c>
      <c r="F929" s="99" t="str">
        <f t="shared" si="63"/>
        <v>B</v>
      </c>
      <c r="G929" s="99" t="str">
        <f t="shared" si="63"/>
        <v>B</v>
      </c>
      <c r="H929" s="99" t="str">
        <f t="shared" si="64"/>
        <v>B</v>
      </c>
      <c r="I929" s="99">
        <f t="shared" si="65"/>
        <v>1</v>
      </c>
      <c r="J929" s="109">
        <f>IF(H929="B",0,MATCH("B",H930:$H$3985,0))</f>
        <v>0</v>
      </c>
      <c r="K929" s="84"/>
      <c r="L929" s="97">
        <v>46720</v>
      </c>
      <c r="M929" s="99" t="s">
        <v>69</v>
      </c>
      <c r="O929" s="97">
        <v>46253</v>
      </c>
      <c r="P929" s="97" cm="1">
        <f t="array" ref="P929">INDEX($L$11:$L$2636,MATCH(B929+J929,$L$11:$L$2636,0)+30)</f>
        <v>46300</v>
      </c>
      <c r="Q929" s="124" cm="1">
        <f t="array" ref="Q929">INDEX($L$11:$L$2636,MATCH(B929+J929,$L$11:$L$2636,0)+12)-1</f>
        <v>46271</v>
      </c>
    </row>
    <row r="930" spans="2:17" ht="15" customHeight="1" x14ac:dyDescent="0.25">
      <c r="B930" s="97">
        <v>46254</v>
      </c>
      <c r="C930" s="98" t="str">
        <f t="shared" si="62"/>
        <v>Thursday</v>
      </c>
      <c r="D930" s="99" t="str">
        <f t="shared" si="63"/>
        <v>B</v>
      </c>
      <c r="E930" s="99" t="str">
        <f t="shared" si="63"/>
        <v>B</v>
      </c>
      <c r="F930" s="99" t="str">
        <f t="shared" si="63"/>
        <v>B</v>
      </c>
      <c r="G930" s="99" t="str">
        <f t="shared" si="63"/>
        <v>B</v>
      </c>
      <c r="H930" s="99" t="str">
        <f t="shared" si="64"/>
        <v>B</v>
      </c>
      <c r="I930" s="99">
        <f t="shared" si="65"/>
        <v>1</v>
      </c>
      <c r="J930" s="109">
        <f>IF(H930="B",0,MATCH("B",H931:$H$3985,0))</f>
        <v>0</v>
      </c>
      <c r="K930" s="84"/>
      <c r="L930" s="97">
        <v>46721</v>
      </c>
      <c r="M930" s="99" t="s">
        <v>69</v>
      </c>
      <c r="O930" s="97">
        <v>46254</v>
      </c>
      <c r="P930" s="97" cm="1">
        <f t="array" ref="P930">INDEX($L$11:$L$2636,MATCH(B930+J930,$L$11:$L$2636,0)+30)</f>
        <v>46301</v>
      </c>
      <c r="Q930" s="124" cm="1">
        <f t="array" ref="Q930">INDEX($L$11:$L$2636,MATCH(B930+J930,$L$11:$L$2636,0)+12)-1</f>
        <v>46272</v>
      </c>
    </row>
    <row r="931" spans="2:17" ht="15" customHeight="1" x14ac:dyDescent="0.25">
      <c r="B931" s="97">
        <v>46255</v>
      </c>
      <c r="C931" s="98" t="str">
        <f t="shared" si="62"/>
        <v>Friday</v>
      </c>
      <c r="D931" s="99" t="str">
        <f t="shared" si="63"/>
        <v>B</v>
      </c>
      <c r="E931" s="99" t="str">
        <f t="shared" si="63"/>
        <v>B</v>
      </c>
      <c r="F931" s="99" t="str">
        <f t="shared" si="63"/>
        <v>B</v>
      </c>
      <c r="G931" s="99" t="str">
        <f t="shared" si="63"/>
        <v>B</v>
      </c>
      <c r="H931" s="99" t="str">
        <f t="shared" si="64"/>
        <v>B</v>
      </c>
      <c r="I931" s="99">
        <f t="shared" si="65"/>
        <v>1</v>
      </c>
      <c r="J931" s="109">
        <f>IF(H931="B",0,MATCH("B",H932:$H$3985,0))</f>
        <v>0</v>
      </c>
      <c r="K931" s="84"/>
      <c r="L931" s="97">
        <v>46722</v>
      </c>
      <c r="M931" s="99" t="s">
        <v>69</v>
      </c>
      <c r="O931" s="97">
        <v>46255</v>
      </c>
      <c r="P931" s="97" cm="1">
        <f t="array" ref="P931">INDEX($L$11:$L$2636,MATCH(B931+J931,$L$11:$L$2636,0)+30)</f>
        <v>46302</v>
      </c>
      <c r="Q931" s="124" cm="1">
        <f t="array" ref="Q931">INDEX($L$11:$L$2636,MATCH(B931+J931,$L$11:$L$2636,0)+12)-1</f>
        <v>46273</v>
      </c>
    </row>
    <row r="932" spans="2:17" ht="15" customHeight="1" x14ac:dyDescent="0.25">
      <c r="B932" s="97">
        <v>46256</v>
      </c>
      <c r="C932" s="98" t="str">
        <f t="shared" si="62"/>
        <v>Saturday</v>
      </c>
      <c r="D932" s="99" t="str">
        <f t="shared" si="63"/>
        <v>W</v>
      </c>
      <c r="E932" s="99" t="str">
        <f t="shared" si="63"/>
        <v>W</v>
      </c>
      <c r="F932" s="99" t="str">
        <f t="shared" si="63"/>
        <v>W</v>
      </c>
      <c r="G932" s="99" t="str">
        <f t="shared" si="63"/>
        <v>W</v>
      </c>
      <c r="H932" s="99" t="str">
        <f t="shared" si="64"/>
        <v>W</v>
      </c>
      <c r="I932" s="99">
        <f t="shared" si="65"/>
        <v>0</v>
      </c>
      <c r="J932" s="109">
        <f>IF(H932="B",0,MATCH("B",H933:$H$3985,0))</f>
        <v>2</v>
      </c>
      <c r="K932" s="84"/>
      <c r="L932" s="97">
        <v>46723</v>
      </c>
      <c r="M932" s="99" t="s">
        <v>69</v>
      </c>
      <c r="O932" s="97">
        <v>46256</v>
      </c>
      <c r="P932" s="97" cm="1">
        <f t="array" ref="P932">INDEX($L$11:$L$2636,MATCH(B932+J932,$L$11:$L$2636,0)+30)</f>
        <v>46303</v>
      </c>
      <c r="Q932" s="124" cm="1">
        <f t="array" ref="Q932">INDEX($L$11:$L$2636,MATCH(B932+J932,$L$11:$L$2636,0)+12)-1</f>
        <v>46274</v>
      </c>
    </row>
    <row r="933" spans="2:17" ht="15" customHeight="1" x14ac:dyDescent="0.25">
      <c r="B933" s="97">
        <v>46257</v>
      </c>
      <c r="C933" s="98" t="str">
        <f t="shared" si="62"/>
        <v>Sunday</v>
      </c>
      <c r="D933" s="99" t="str">
        <f t="shared" si="63"/>
        <v>W</v>
      </c>
      <c r="E933" s="99" t="str">
        <f t="shared" si="63"/>
        <v>W</v>
      </c>
      <c r="F933" s="99" t="str">
        <f t="shared" si="63"/>
        <v>W</v>
      </c>
      <c r="G933" s="99" t="str">
        <f t="shared" si="63"/>
        <v>W</v>
      </c>
      <c r="H933" s="99" t="str">
        <f t="shared" si="64"/>
        <v>W</v>
      </c>
      <c r="I933" s="99">
        <f t="shared" si="65"/>
        <v>0</v>
      </c>
      <c r="J933" s="109">
        <f>IF(H933="B",0,MATCH("B",H934:$H$3985,0))</f>
        <v>1</v>
      </c>
      <c r="K933" s="84"/>
      <c r="L933" s="97">
        <v>46724</v>
      </c>
      <c r="M933" s="99" t="s">
        <v>69</v>
      </c>
      <c r="O933" s="97">
        <v>46257</v>
      </c>
      <c r="P933" s="97" cm="1">
        <f t="array" ref="P933">INDEX($L$11:$L$2636,MATCH(B933+J933,$L$11:$L$2636,0)+30)</f>
        <v>46303</v>
      </c>
      <c r="Q933" s="124" cm="1">
        <f t="array" ref="Q933">INDEX($L$11:$L$2636,MATCH(B933+J933,$L$11:$L$2636,0)+12)-1</f>
        <v>46274</v>
      </c>
    </row>
    <row r="934" spans="2:17" ht="15" customHeight="1" x14ac:dyDescent="0.25">
      <c r="B934" s="97">
        <v>46258</v>
      </c>
      <c r="C934" s="98" t="str">
        <f t="shared" si="62"/>
        <v>Monday</v>
      </c>
      <c r="D934" s="99" t="str">
        <f t="shared" si="63"/>
        <v>B</v>
      </c>
      <c r="E934" s="99" t="str">
        <f t="shared" si="63"/>
        <v>B</v>
      </c>
      <c r="F934" s="99" t="str">
        <f t="shared" si="63"/>
        <v>B</v>
      </c>
      <c r="G934" s="99" t="str">
        <f t="shared" si="63"/>
        <v>B</v>
      </c>
      <c r="H934" s="99" t="str">
        <f t="shared" si="64"/>
        <v>B</v>
      </c>
      <c r="I934" s="99">
        <f t="shared" si="65"/>
        <v>1</v>
      </c>
      <c r="J934" s="109">
        <f>IF(H934="B",0,MATCH("B",H935:$H$3985,0))</f>
        <v>0</v>
      </c>
      <c r="K934" s="84"/>
      <c r="L934" s="97">
        <v>46728</v>
      </c>
      <c r="M934" s="99" t="s">
        <v>69</v>
      </c>
      <c r="O934" s="97">
        <v>46258</v>
      </c>
      <c r="P934" s="97" cm="1">
        <f t="array" ref="P934">INDEX($L$11:$L$2636,MATCH(B934+J934,$L$11:$L$2636,0)+30)</f>
        <v>46303</v>
      </c>
      <c r="Q934" s="124" cm="1">
        <f t="array" ref="Q934">INDEX($L$11:$L$2636,MATCH(B934+J934,$L$11:$L$2636,0)+12)-1</f>
        <v>46274</v>
      </c>
    </row>
    <row r="935" spans="2:17" ht="15" customHeight="1" x14ac:dyDescent="0.25">
      <c r="B935" s="97">
        <v>46259</v>
      </c>
      <c r="C935" s="98" t="str">
        <f t="shared" si="62"/>
        <v>Tuesday</v>
      </c>
      <c r="D935" s="99" t="str">
        <f t="shared" si="63"/>
        <v>B</v>
      </c>
      <c r="E935" s="99" t="str">
        <f t="shared" si="63"/>
        <v>B</v>
      </c>
      <c r="F935" s="99" t="str">
        <f t="shared" si="63"/>
        <v>B</v>
      </c>
      <c r="G935" s="99" t="str">
        <f t="shared" si="63"/>
        <v>B</v>
      </c>
      <c r="H935" s="99" t="str">
        <f t="shared" si="64"/>
        <v>B</v>
      </c>
      <c r="I935" s="99">
        <f t="shared" si="65"/>
        <v>1</v>
      </c>
      <c r="J935" s="109">
        <f>IF(H935="B",0,MATCH("B",H936:$H$3985,0))</f>
        <v>0</v>
      </c>
      <c r="K935" s="84"/>
      <c r="L935" s="97">
        <v>46730</v>
      </c>
      <c r="M935" s="99" t="s">
        <v>69</v>
      </c>
      <c r="O935" s="97">
        <v>46259</v>
      </c>
      <c r="P935" s="97" cm="1">
        <f t="array" ref="P935">INDEX($L$11:$L$2636,MATCH(B935+J935,$L$11:$L$2636,0)+30)</f>
        <v>46304</v>
      </c>
      <c r="Q935" s="124" cm="1">
        <f t="array" ref="Q935">INDEX($L$11:$L$2636,MATCH(B935+J935,$L$11:$L$2636,0)+12)-1</f>
        <v>46278</v>
      </c>
    </row>
    <row r="936" spans="2:17" ht="15" customHeight="1" x14ac:dyDescent="0.25">
      <c r="B936" s="97">
        <v>46260</v>
      </c>
      <c r="C936" s="98" t="str">
        <f t="shared" si="62"/>
        <v>Wednesday</v>
      </c>
      <c r="D936" s="99" t="str">
        <f t="shared" si="63"/>
        <v>B</v>
      </c>
      <c r="E936" s="99" t="str">
        <f t="shared" si="63"/>
        <v>B</v>
      </c>
      <c r="F936" s="99" t="str">
        <f t="shared" si="63"/>
        <v>B</v>
      </c>
      <c r="G936" s="99" t="str">
        <f t="shared" si="63"/>
        <v>B</v>
      </c>
      <c r="H936" s="99" t="str">
        <f t="shared" si="64"/>
        <v>B</v>
      </c>
      <c r="I936" s="99">
        <f t="shared" si="65"/>
        <v>1</v>
      </c>
      <c r="J936" s="109">
        <f>IF(H936="B",0,MATCH("B",H937:$H$3985,0))</f>
        <v>0</v>
      </c>
      <c r="K936" s="84"/>
      <c r="L936" s="97">
        <v>46731</v>
      </c>
      <c r="M936" s="99" t="s">
        <v>69</v>
      </c>
      <c r="O936" s="97">
        <v>46260</v>
      </c>
      <c r="P936" s="97" cm="1">
        <f t="array" ref="P936">INDEX($L$11:$L$2636,MATCH(B936+J936,$L$11:$L$2636,0)+30)</f>
        <v>46308</v>
      </c>
      <c r="Q936" s="124" cm="1">
        <f t="array" ref="Q936">INDEX($L$11:$L$2636,MATCH(B936+J936,$L$11:$L$2636,0)+12)-1</f>
        <v>46279</v>
      </c>
    </row>
    <row r="937" spans="2:17" ht="15" customHeight="1" x14ac:dyDescent="0.25">
      <c r="B937" s="97">
        <v>46261</v>
      </c>
      <c r="C937" s="98" t="str">
        <f t="shared" si="62"/>
        <v>Thursday</v>
      </c>
      <c r="D937" s="99" t="str">
        <f t="shared" si="63"/>
        <v>B</v>
      </c>
      <c r="E937" s="99" t="str">
        <f t="shared" si="63"/>
        <v>B</v>
      </c>
      <c r="F937" s="99" t="str">
        <f t="shared" si="63"/>
        <v>B</v>
      </c>
      <c r="G937" s="99" t="str">
        <f t="shared" si="63"/>
        <v>B</v>
      </c>
      <c r="H937" s="99" t="str">
        <f t="shared" si="64"/>
        <v>B</v>
      </c>
      <c r="I937" s="99">
        <f t="shared" si="65"/>
        <v>1</v>
      </c>
      <c r="J937" s="109">
        <f>IF(H937="B",0,MATCH("B",H938:$H$3985,0))</f>
        <v>0</v>
      </c>
      <c r="K937" s="84"/>
      <c r="L937" s="97">
        <v>46734</v>
      </c>
      <c r="M937" s="99" t="s">
        <v>69</v>
      </c>
      <c r="O937" s="97">
        <v>46261</v>
      </c>
      <c r="P937" s="97" cm="1">
        <f t="array" ref="P937">INDEX($L$11:$L$2636,MATCH(B937+J937,$L$11:$L$2636,0)+30)</f>
        <v>46309</v>
      </c>
      <c r="Q937" s="124" cm="1">
        <f t="array" ref="Q937">INDEX($L$11:$L$2636,MATCH(B937+J937,$L$11:$L$2636,0)+12)-1</f>
        <v>46280</v>
      </c>
    </row>
    <row r="938" spans="2:17" ht="15" customHeight="1" x14ac:dyDescent="0.25">
      <c r="B938" s="97">
        <v>46262</v>
      </c>
      <c r="C938" s="98" t="str">
        <f t="shared" si="62"/>
        <v>Friday</v>
      </c>
      <c r="D938" s="99" t="str">
        <f t="shared" si="63"/>
        <v>B</v>
      </c>
      <c r="E938" s="99" t="str">
        <f t="shared" si="63"/>
        <v>B</v>
      </c>
      <c r="F938" s="99" t="str">
        <f t="shared" si="63"/>
        <v>B</v>
      </c>
      <c r="G938" s="99" t="str">
        <f t="shared" si="63"/>
        <v>B</v>
      </c>
      <c r="H938" s="99" t="str">
        <f t="shared" si="64"/>
        <v>B</v>
      </c>
      <c r="I938" s="99">
        <f t="shared" si="65"/>
        <v>1</v>
      </c>
      <c r="J938" s="109">
        <f>IF(H938="B",0,MATCH("B",H939:$H$3985,0))</f>
        <v>0</v>
      </c>
      <c r="K938" s="84"/>
      <c r="L938" s="97">
        <v>46735</v>
      </c>
      <c r="M938" s="99" t="s">
        <v>69</v>
      </c>
      <c r="O938" s="97">
        <v>46262</v>
      </c>
      <c r="P938" s="97" cm="1">
        <f t="array" ref="P938">INDEX($L$11:$L$2636,MATCH(B938+J938,$L$11:$L$2636,0)+30)</f>
        <v>46310</v>
      </c>
      <c r="Q938" s="124" cm="1">
        <f t="array" ref="Q938">INDEX($L$11:$L$2636,MATCH(B938+J938,$L$11:$L$2636,0)+12)-1</f>
        <v>46281</v>
      </c>
    </row>
    <row r="939" spans="2:17" ht="15" customHeight="1" x14ac:dyDescent="0.25">
      <c r="B939" s="97">
        <v>46263</v>
      </c>
      <c r="C939" s="98" t="str">
        <f t="shared" si="62"/>
        <v>Saturday</v>
      </c>
      <c r="D939" s="99" t="str">
        <f t="shared" si="63"/>
        <v>W</v>
      </c>
      <c r="E939" s="99" t="str">
        <f t="shared" si="63"/>
        <v>W</v>
      </c>
      <c r="F939" s="99" t="str">
        <f t="shared" si="63"/>
        <v>W</v>
      </c>
      <c r="G939" s="99" t="str">
        <f t="shared" si="63"/>
        <v>W</v>
      </c>
      <c r="H939" s="99" t="str">
        <f t="shared" si="64"/>
        <v>W</v>
      </c>
      <c r="I939" s="99">
        <f t="shared" si="65"/>
        <v>0</v>
      </c>
      <c r="J939" s="109">
        <f>IF(H939="B",0,MATCH("B",H940:$H$3985,0))</f>
        <v>3</v>
      </c>
      <c r="K939" s="84"/>
      <c r="L939" s="97">
        <v>46736</v>
      </c>
      <c r="M939" s="99" t="s">
        <v>69</v>
      </c>
      <c r="O939" s="97">
        <v>46263</v>
      </c>
      <c r="P939" s="97" cm="1">
        <f t="array" ref="P939">INDEX($L$11:$L$2636,MATCH(B939+J939,$L$11:$L$2636,0)+30)</f>
        <v>46311</v>
      </c>
      <c r="Q939" s="124" cm="1">
        <f t="array" ref="Q939">INDEX($L$11:$L$2636,MATCH(B939+J939,$L$11:$L$2636,0)+12)-1</f>
        <v>46282</v>
      </c>
    </row>
    <row r="940" spans="2:17" ht="15" customHeight="1" x14ac:dyDescent="0.25">
      <c r="B940" s="97">
        <v>46264</v>
      </c>
      <c r="C940" s="98" t="str">
        <f t="shared" si="62"/>
        <v>Sunday</v>
      </c>
      <c r="D940" s="99" t="str">
        <f t="shared" si="63"/>
        <v>W</v>
      </c>
      <c r="E940" s="99" t="str">
        <f t="shared" si="63"/>
        <v>W</v>
      </c>
      <c r="F940" s="99" t="str">
        <f t="shared" si="63"/>
        <v>W</v>
      </c>
      <c r="G940" s="99" t="str">
        <f t="shared" si="63"/>
        <v>W</v>
      </c>
      <c r="H940" s="99" t="str">
        <f t="shared" si="64"/>
        <v>W</v>
      </c>
      <c r="I940" s="99">
        <f t="shared" si="65"/>
        <v>0</v>
      </c>
      <c r="J940" s="109">
        <f>IF(H940="B",0,MATCH("B",H941:$H$3985,0))</f>
        <v>2</v>
      </c>
      <c r="K940" s="84"/>
      <c r="L940" s="97">
        <v>46737</v>
      </c>
      <c r="M940" s="99" t="s">
        <v>69</v>
      </c>
      <c r="O940" s="97">
        <v>46264</v>
      </c>
      <c r="P940" s="97" cm="1">
        <f t="array" ref="P940">INDEX($L$11:$L$2636,MATCH(B940+J940,$L$11:$L$2636,0)+30)</f>
        <v>46311</v>
      </c>
      <c r="Q940" s="124" cm="1">
        <f t="array" ref="Q940">INDEX($L$11:$L$2636,MATCH(B940+J940,$L$11:$L$2636,0)+12)-1</f>
        <v>46282</v>
      </c>
    </row>
    <row r="941" spans="2:17" ht="15" customHeight="1" x14ac:dyDescent="0.25">
      <c r="B941" s="97">
        <v>46265</v>
      </c>
      <c r="C941" s="98" t="str">
        <f t="shared" si="62"/>
        <v>Monday</v>
      </c>
      <c r="D941" s="99" t="s">
        <v>71</v>
      </c>
      <c r="E941" s="99" t="str">
        <f t="shared" si="63"/>
        <v>B</v>
      </c>
      <c r="F941" s="99" t="str">
        <f t="shared" si="63"/>
        <v>B</v>
      </c>
      <c r="G941" s="99" t="str">
        <f t="shared" si="63"/>
        <v>B</v>
      </c>
      <c r="H941" s="99" t="str">
        <f t="shared" si="64"/>
        <v>P</v>
      </c>
      <c r="I941" s="99">
        <f t="shared" si="65"/>
        <v>0</v>
      </c>
      <c r="J941" s="109">
        <f>IF(H941="B",0,MATCH("B",H942:$H$3985,0))</f>
        <v>1</v>
      </c>
      <c r="K941" s="84"/>
      <c r="L941" s="97">
        <v>46738</v>
      </c>
      <c r="M941" s="99" t="s">
        <v>69</v>
      </c>
      <c r="O941" s="97">
        <v>46265</v>
      </c>
      <c r="P941" s="97" cm="1">
        <f t="array" ref="P941">INDEX($L$11:$L$2636,MATCH(B941+J941,$L$11:$L$2636,0)+30)</f>
        <v>46311</v>
      </c>
      <c r="Q941" s="124" cm="1">
        <f t="array" ref="Q941">INDEX($L$11:$L$2636,MATCH(B941+J941,$L$11:$L$2636,0)+12)-1</f>
        <v>46282</v>
      </c>
    </row>
    <row r="942" spans="2:17" ht="15" customHeight="1" x14ac:dyDescent="0.25">
      <c r="B942" s="97">
        <v>46266</v>
      </c>
      <c r="C942" s="98" t="str">
        <f t="shared" si="62"/>
        <v>Tuesday</v>
      </c>
      <c r="D942" s="99" t="str">
        <f t="shared" si="63"/>
        <v>B</v>
      </c>
      <c r="E942" s="99" t="str">
        <f t="shared" si="63"/>
        <v>B</v>
      </c>
      <c r="F942" s="99" t="str">
        <f t="shared" si="63"/>
        <v>B</v>
      </c>
      <c r="G942" s="99" t="str">
        <f t="shared" si="63"/>
        <v>B</v>
      </c>
      <c r="H942" s="99" t="str">
        <f t="shared" si="64"/>
        <v>B</v>
      </c>
      <c r="I942" s="99">
        <f t="shared" si="65"/>
        <v>1</v>
      </c>
      <c r="J942" s="109">
        <f>IF(H942="B",0,MATCH("B",H943:$H$3985,0))</f>
        <v>0</v>
      </c>
      <c r="K942" s="84"/>
      <c r="L942" s="97">
        <v>46741</v>
      </c>
      <c r="M942" s="99" t="s">
        <v>69</v>
      </c>
      <c r="O942" s="97">
        <v>46266</v>
      </c>
      <c r="P942" s="97" cm="1">
        <f t="array" ref="P942">INDEX($L$11:$L$2636,MATCH(B942+J942,$L$11:$L$2636,0)+30)</f>
        <v>46311</v>
      </c>
      <c r="Q942" s="124" cm="1">
        <f t="array" ref="Q942">INDEX($L$11:$L$2636,MATCH(B942+J942,$L$11:$L$2636,0)+12)-1</f>
        <v>46282</v>
      </c>
    </row>
    <row r="943" spans="2:17" ht="15" customHeight="1" x14ac:dyDescent="0.25">
      <c r="B943" s="97">
        <v>46267</v>
      </c>
      <c r="C943" s="98" t="str">
        <f t="shared" si="62"/>
        <v>Wednesday</v>
      </c>
      <c r="D943" s="99" t="str">
        <f t="shared" si="63"/>
        <v>B</v>
      </c>
      <c r="E943" s="99" t="str">
        <f t="shared" si="63"/>
        <v>B</v>
      </c>
      <c r="F943" s="99" t="str">
        <f t="shared" si="63"/>
        <v>B</v>
      </c>
      <c r="G943" s="99" t="str">
        <f t="shared" si="63"/>
        <v>B</v>
      </c>
      <c r="H943" s="99" t="str">
        <f t="shared" si="64"/>
        <v>B</v>
      </c>
      <c r="I943" s="99">
        <f t="shared" si="65"/>
        <v>1</v>
      </c>
      <c r="J943" s="109">
        <f>IF(H943="B",0,MATCH("B",H944:$H$3985,0))</f>
        <v>0</v>
      </c>
      <c r="K943" s="84"/>
      <c r="L943" s="97">
        <v>46742</v>
      </c>
      <c r="M943" s="99" t="s">
        <v>69</v>
      </c>
      <c r="O943" s="97">
        <v>46267</v>
      </c>
      <c r="P943" s="97" cm="1">
        <f t="array" ref="P943">INDEX($L$11:$L$2636,MATCH(B943+J943,$L$11:$L$2636,0)+30)</f>
        <v>46314</v>
      </c>
      <c r="Q943" s="124" cm="1">
        <f t="array" ref="Q943">INDEX($L$11:$L$2636,MATCH(B943+J943,$L$11:$L$2636,0)+12)-1</f>
        <v>46285</v>
      </c>
    </row>
    <row r="944" spans="2:17" ht="15" customHeight="1" x14ac:dyDescent="0.25">
      <c r="B944" s="97">
        <v>46268</v>
      </c>
      <c r="C944" s="98" t="str">
        <f t="shared" si="62"/>
        <v>Thursday</v>
      </c>
      <c r="D944" s="99" t="str">
        <f t="shared" si="63"/>
        <v>B</v>
      </c>
      <c r="E944" s="99" t="str">
        <f t="shared" si="63"/>
        <v>B</v>
      </c>
      <c r="F944" s="99" t="str">
        <f t="shared" si="63"/>
        <v>B</v>
      </c>
      <c r="G944" s="99" t="str">
        <f t="shared" si="63"/>
        <v>B</v>
      </c>
      <c r="H944" s="99" t="str">
        <f t="shared" si="64"/>
        <v>B</v>
      </c>
      <c r="I944" s="99">
        <f t="shared" si="65"/>
        <v>1</v>
      </c>
      <c r="J944" s="109">
        <f>IF(H944="B",0,MATCH("B",H945:$H$3985,0))</f>
        <v>0</v>
      </c>
      <c r="K944" s="84"/>
      <c r="L944" s="97">
        <v>46743</v>
      </c>
      <c r="M944" s="99" t="s">
        <v>69</v>
      </c>
      <c r="O944" s="97">
        <v>46268</v>
      </c>
      <c r="P944" s="97" cm="1">
        <f t="array" ref="P944">INDEX($L$11:$L$2636,MATCH(B944+J944,$L$11:$L$2636,0)+30)</f>
        <v>46315</v>
      </c>
      <c r="Q944" s="124" cm="1">
        <f t="array" ref="Q944">INDEX($L$11:$L$2636,MATCH(B944+J944,$L$11:$L$2636,0)+12)-1</f>
        <v>46286</v>
      </c>
    </row>
    <row r="945" spans="2:17" ht="15" customHeight="1" x14ac:dyDescent="0.25">
      <c r="B945" s="97">
        <v>46269</v>
      </c>
      <c r="C945" s="98" t="str">
        <f t="shared" si="62"/>
        <v>Friday</v>
      </c>
      <c r="D945" s="99" t="str">
        <f t="shared" si="63"/>
        <v>B</v>
      </c>
      <c r="E945" s="99" t="str">
        <f t="shared" si="63"/>
        <v>B</v>
      </c>
      <c r="F945" s="99" t="str">
        <f t="shared" si="63"/>
        <v>B</v>
      </c>
      <c r="G945" s="99" t="str">
        <f t="shared" si="63"/>
        <v>B</v>
      </c>
      <c r="H945" s="99" t="str">
        <f t="shared" si="64"/>
        <v>B</v>
      </c>
      <c r="I945" s="99">
        <f t="shared" si="65"/>
        <v>1</v>
      </c>
      <c r="J945" s="109">
        <f>IF(H945="B",0,MATCH("B",H946:$H$3985,0))</f>
        <v>0</v>
      </c>
      <c r="K945" s="84"/>
      <c r="L945" s="97">
        <v>46744</v>
      </c>
      <c r="M945" s="99" t="s">
        <v>69</v>
      </c>
      <c r="O945" s="97">
        <v>46269</v>
      </c>
      <c r="P945" s="97" cm="1">
        <f t="array" ref="P945">INDEX($L$11:$L$2636,MATCH(B945+J945,$L$11:$L$2636,0)+30)</f>
        <v>46316</v>
      </c>
      <c r="Q945" s="124" cm="1">
        <f t="array" ref="Q945">INDEX($L$11:$L$2636,MATCH(B945+J945,$L$11:$L$2636,0)+12)-1</f>
        <v>46287</v>
      </c>
    </row>
    <row r="946" spans="2:17" ht="15" customHeight="1" x14ac:dyDescent="0.25">
      <c r="B946" s="97">
        <v>46270</v>
      </c>
      <c r="C946" s="98" t="str">
        <f t="shared" si="62"/>
        <v>Saturday</v>
      </c>
      <c r="D946" s="99" t="str">
        <f t="shared" si="63"/>
        <v>W</v>
      </c>
      <c r="E946" s="99" t="str">
        <f t="shared" si="63"/>
        <v>W</v>
      </c>
      <c r="F946" s="99" t="str">
        <f t="shared" si="63"/>
        <v>W</v>
      </c>
      <c r="G946" s="99" t="str">
        <f t="shared" si="63"/>
        <v>W</v>
      </c>
      <c r="H946" s="99" t="str">
        <f t="shared" si="64"/>
        <v>W</v>
      </c>
      <c r="I946" s="99">
        <f t="shared" si="65"/>
        <v>0</v>
      </c>
      <c r="J946" s="109">
        <f>IF(H946="B",0,MATCH("B",H947:$H$3985,0))</f>
        <v>2</v>
      </c>
      <c r="K946" s="84"/>
      <c r="L946" s="97">
        <v>46745</v>
      </c>
      <c r="M946" s="99" t="s">
        <v>69</v>
      </c>
      <c r="O946" s="97">
        <v>46270</v>
      </c>
      <c r="P946" s="97" cm="1">
        <f t="array" ref="P946">INDEX($L$11:$L$2636,MATCH(B946+J946,$L$11:$L$2636,0)+30)</f>
        <v>46317</v>
      </c>
      <c r="Q946" s="124" cm="1">
        <f t="array" ref="Q946">INDEX($L$11:$L$2636,MATCH(B946+J946,$L$11:$L$2636,0)+12)-1</f>
        <v>46289</v>
      </c>
    </row>
    <row r="947" spans="2:17" ht="15" customHeight="1" x14ac:dyDescent="0.25">
      <c r="B947" s="97">
        <v>46271</v>
      </c>
      <c r="C947" s="98" t="str">
        <f t="shared" si="62"/>
        <v>Sunday</v>
      </c>
      <c r="D947" s="99" t="str">
        <f t="shared" si="63"/>
        <v>W</v>
      </c>
      <c r="E947" s="99" t="str">
        <f t="shared" si="63"/>
        <v>W</v>
      </c>
      <c r="F947" s="99" t="str">
        <f t="shared" si="63"/>
        <v>W</v>
      </c>
      <c r="G947" s="99" t="str">
        <f t="shared" si="63"/>
        <v>W</v>
      </c>
      <c r="H947" s="99" t="str">
        <f t="shared" si="64"/>
        <v>W</v>
      </c>
      <c r="I947" s="99">
        <f t="shared" si="65"/>
        <v>0</v>
      </c>
      <c r="J947" s="109">
        <f>IF(H947="B",0,MATCH("B",H948:$H$3985,0))</f>
        <v>1</v>
      </c>
      <c r="K947" s="84"/>
      <c r="L947" s="97">
        <v>46750</v>
      </c>
      <c r="M947" s="99" t="s">
        <v>69</v>
      </c>
      <c r="O947" s="97">
        <v>46271</v>
      </c>
      <c r="P947" s="97" cm="1">
        <f t="array" ref="P947">INDEX($L$11:$L$2636,MATCH(B947+J947,$L$11:$L$2636,0)+30)</f>
        <v>46317</v>
      </c>
      <c r="Q947" s="124" cm="1">
        <f t="array" ref="Q947">INDEX($L$11:$L$2636,MATCH(B947+J947,$L$11:$L$2636,0)+12)-1</f>
        <v>46289</v>
      </c>
    </row>
    <row r="948" spans="2:17" ht="15" customHeight="1" x14ac:dyDescent="0.25">
      <c r="B948" s="97">
        <v>46272</v>
      </c>
      <c r="C948" s="98" t="str">
        <f t="shared" si="62"/>
        <v>Monday</v>
      </c>
      <c r="D948" s="99" t="str">
        <f t="shared" si="63"/>
        <v>B</v>
      </c>
      <c r="E948" s="99" t="str">
        <f t="shared" si="63"/>
        <v>B</v>
      </c>
      <c r="F948" s="99" t="str">
        <f t="shared" si="63"/>
        <v>B</v>
      </c>
      <c r="G948" s="99" t="str">
        <f t="shared" si="63"/>
        <v>B</v>
      </c>
      <c r="H948" s="99" t="str">
        <f t="shared" si="64"/>
        <v>B</v>
      </c>
      <c r="I948" s="99">
        <f t="shared" si="65"/>
        <v>1</v>
      </c>
      <c r="J948" s="109">
        <f>IF(H948="B",0,MATCH("B",H949:$H$3985,0))</f>
        <v>0</v>
      </c>
      <c r="K948" s="84"/>
      <c r="L948" s="97">
        <v>46751</v>
      </c>
      <c r="M948" s="99" t="s">
        <v>69</v>
      </c>
      <c r="O948" s="97">
        <v>46272</v>
      </c>
      <c r="P948" s="97" cm="1">
        <f t="array" ref="P948">INDEX($L$11:$L$2636,MATCH(B948+J948,$L$11:$L$2636,0)+30)</f>
        <v>46317</v>
      </c>
      <c r="Q948" s="124" cm="1">
        <f t="array" ref="Q948">INDEX($L$11:$L$2636,MATCH(B948+J948,$L$11:$L$2636,0)+12)-1</f>
        <v>46289</v>
      </c>
    </row>
    <row r="949" spans="2:17" ht="15" customHeight="1" x14ac:dyDescent="0.25">
      <c r="B949" s="97">
        <v>46273</v>
      </c>
      <c r="C949" s="98" t="str">
        <f t="shared" si="62"/>
        <v>Tuesday</v>
      </c>
      <c r="D949" s="99" t="str">
        <f t="shared" si="63"/>
        <v>B</v>
      </c>
      <c r="E949" s="99" t="str">
        <f t="shared" si="63"/>
        <v>B</v>
      </c>
      <c r="F949" s="99" t="str">
        <f t="shared" si="63"/>
        <v>B</v>
      </c>
      <c r="G949" s="99" t="str">
        <f t="shared" si="63"/>
        <v>B</v>
      </c>
      <c r="H949" s="99" t="str">
        <f t="shared" si="64"/>
        <v>B</v>
      </c>
      <c r="I949" s="99">
        <f t="shared" si="65"/>
        <v>1</v>
      </c>
      <c r="J949" s="109">
        <f>IF(H949="B",0,MATCH("B",H950:$H$3985,0))</f>
        <v>0</v>
      </c>
      <c r="K949" s="84"/>
      <c r="L949" s="97">
        <v>46752</v>
      </c>
      <c r="M949" s="99" t="s">
        <v>69</v>
      </c>
      <c r="O949" s="97">
        <v>46273</v>
      </c>
      <c r="P949" s="97" cm="1">
        <f t="array" ref="P949">INDEX($L$11:$L$2636,MATCH(B949+J949,$L$11:$L$2636,0)+30)</f>
        <v>46318</v>
      </c>
      <c r="Q949" s="124" cm="1">
        <f t="array" ref="Q949">INDEX($L$11:$L$2636,MATCH(B949+J949,$L$11:$L$2636,0)+12)-1</f>
        <v>46292</v>
      </c>
    </row>
    <row r="950" spans="2:17" ht="15" customHeight="1" x14ac:dyDescent="0.25">
      <c r="B950" s="97">
        <v>46274</v>
      </c>
      <c r="C950" s="98" t="str">
        <f t="shared" si="62"/>
        <v>Wednesday</v>
      </c>
      <c r="D950" s="99" t="str">
        <f t="shared" si="63"/>
        <v>B</v>
      </c>
      <c r="E950" s="99" t="str">
        <f t="shared" si="63"/>
        <v>B</v>
      </c>
      <c r="F950" s="99" t="str">
        <f t="shared" si="63"/>
        <v>B</v>
      </c>
      <c r="G950" s="99" t="str">
        <f t="shared" si="63"/>
        <v>B</v>
      </c>
      <c r="H950" s="99" t="str">
        <f t="shared" si="64"/>
        <v>B</v>
      </c>
      <c r="I950" s="99">
        <f t="shared" si="65"/>
        <v>1</v>
      </c>
      <c r="J950" s="109">
        <f>IF(H950="B",0,MATCH("B",H951:$H$3985,0))</f>
        <v>0</v>
      </c>
      <c r="K950" s="84"/>
      <c r="L950" s="97">
        <v>46756</v>
      </c>
      <c r="M950" s="99" t="s">
        <v>69</v>
      </c>
      <c r="O950" s="97">
        <v>46274</v>
      </c>
      <c r="P950" s="97" cm="1">
        <f t="array" ref="P950">INDEX($L$11:$L$2636,MATCH(B950+J950,$L$11:$L$2636,0)+30)</f>
        <v>46321</v>
      </c>
      <c r="Q950" s="124" cm="1">
        <f t="array" ref="Q950">INDEX($L$11:$L$2636,MATCH(B950+J950,$L$11:$L$2636,0)+12)-1</f>
        <v>46293</v>
      </c>
    </row>
    <row r="951" spans="2:17" ht="15" customHeight="1" x14ac:dyDescent="0.25">
      <c r="B951" s="97">
        <v>46275</v>
      </c>
      <c r="C951" s="98" t="str">
        <f t="shared" si="62"/>
        <v>Thursday</v>
      </c>
      <c r="D951" s="99" t="str">
        <f t="shared" si="63"/>
        <v>B</v>
      </c>
      <c r="E951" s="99" t="str">
        <f t="shared" si="63"/>
        <v>B</v>
      </c>
      <c r="F951" s="99" t="str">
        <f t="shared" si="63"/>
        <v>B</v>
      </c>
      <c r="G951" s="99" t="str">
        <f t="shared" si="63"/>
        <v>B</v>
      </c>
      <c r="H951" s="99" t="str">
        <f t="shared" si="64"/>
        <v>B</v>
      </c>
      <c r="I951" s="99">
        <f t="shared" si="65"/>
        <v>1</v>
      </c>
      <c r="J951" s="109">
        <f>IF(H951="B",0,MATCH("B",H952:$H$3985,0))</f>
        <v>0</v>
      </c>
      <c r="K951" s="84"/>
      <c r="L951" s="97">
        <v>46757</v>
      </c>
      <c r="M951" s="99" t="s">
        <v>69</v>
      </c>
      <c r="O951" s="97">
        <v>46275</v>
      </c>
      <c r="P951" s="97" cm="1">
        <f t="array" ref="P951">INDEX($L$11:$L$2636,MATCH(B951+J951,$L$11:$L$2636,0)+30)</f>
        <v>46322</v>
      </c>
      <c r="Q951" s="124" cm="1">
        <f t="array" ref="Q951">INDEX($L$11:$L$2636,MATCH(B951+J951,$L$11:$L$2636,0)+12)-1</f>
        <v>46294</v>
      </c>
    </row>
    <row r="952" spans="2:17" ht="15" customHeight="1" x14ac:dyDescent="0.25">
      <c r="B952" s="97">
        <v>46276</v>
      </c>
      <c r="C952" s="98" t="str">
        <f t="shared" si="62"/>
        <v>Friday</v>
      </c>
      <c r="D952" s="99" t="str">
        <f t="shared" si="63"/>
        <v>B</v>
      </c>
      <c r="E952" s="99" t="s">
        <v>71</v>
      </c>
      <c r="F952" s="99" t="str">
        <f t="shared" si="63"/>
        <v>B</v>
      </c>
      <c r="G952" s="99" t="str">
        <f t="shared" si="63"/>
        <v>B</v>
      </c>
      <c r="H952" s="99" t="str">
        <f t="shared" si="64"/>
        <v>P</v>
      </c>
      <c r="I952" s="99">
        <f t="shared" si="65"/>
        <v>0</v>
      </c>
      <c r="J952" s="109">
        <f>IF(H952="B",0,MATCH("B",H953:$H$3985,0))</f>
        <v>3</v>
      </c>
      <c r="K952" s="84"/>
      <c r="L952" s="97">
        <v>46759</v>
      </c>
      <c r="M952" s="99" t="s">
        <v>69</v>
      </c>
      <c r="O952" s="97">
        <v>46276</v>
      </c>
      <c r="P952" s="97" cm="1">
        <f t="array" ref="P952">INDEX($L$11:$L$2636,MATCH(B952+J952,$L$11:$L$2636,0)+30)</f>
        <v>46323</v>
      </c>
      <c r="Q952" s="124" cm="1">
        <f t="array" ref="Q952">INDEX($L$11:$L$2636,MATCH(B952+J952,$L$11:$L$2636,0)+12)-1</f>
        <v>46295</v>
      </c>
    </row>
    <row r="953" spans="2:17" ht="15" customHeight="1" x14ac:dyDescent="0.25">
      <c r="B953" s="97">
        <v>46277</v>
      </c>
      <c r="C953" s="98" t="str">
        <f t="shared" si="62"/>
        <v>Saturday</v>
      </c>
      <c r="D953" s="99" t="str">
        <f t="shared" si="63"/>
        <v>W</v>
      </c>
      <c r="E953" s="99" t="str">
        <f t="shared" si="63"/>
        <v>W</v>
      </c>
      <c r="F953" s="99" t="str">
        <f t="shared" si="63"/>
        <v>W</v>
      </c>
      <c r="G953" s="99" t="str">
        <f t="shared" si="63"/>
        <v>W</v>
      </c>
      <c r="H953" s="99" t="str">
        <f t="shared" si="64"/>
        <v>W</v>
      </c>
      <c r="I953" s="99">
        <f t="shared" si="65"/>
        <v>0</v>
      </c>
      <c r="J953" s="109">
        <f>IF(H953="B",0,MATCH("B",H954:$H$3985,0))</f>
        <v>2</v>
      </c>
      <c r="K953" s="84"/>
      <c r="L953" s="97">
        <v>46762</v>
      </c>
      <c r="M953" s="99" t="s">
        <v>69</v>
      </c>
      <c r="O953" s="97">
        <v>46277</v>
      </c>
      <c r="P953" s="97" cm="1">
        <f t="array" ref="P953">INDEX($L$11:$L$2636,MATCH(B953+J953,$L$11:$L$2636,0)+30)</f>
        <v>46323</v>
      </c>
      <c r="Q953" s="124" cm="1">
        <f t="array" ref="Q953">INDEX($L$11:$L$2636,MATCH(B953+J953,$L$11:$L$2636,0)+12)-1</f>
        <v>46295</v>
      </c>
    </row>
    <row r="954" spans="2:17" ht="15" customHeight="1" x14ac:dyDescent="0.25">
      <c r="B954" s="97">
        <v>46278</v>
      </c>
      <c r="C954" s="98" t="str">
        <f t="shared" si="62"/>
        <v>Sunday</v>
      </c>
      <c r="D954" s="99" t="str">
        <f t="shared" si="63"/>
        <v>W</v>
      </c>
      <c r="E954" s="99" t="str">
        <f t="shared" si="63"/>
        <v>W</v>
      </c>
      <c r="F954" s="99" t="str">
        <f t="shared" si="63"/>
        <v>W</v>
      </c>
      <c r="G954" s="99" t="str">
        <f t="shared" si="63"/>
        <v>W</v>
      </c>
      <c r="H954" s="99" t="str">
        <f t="shared" si="64"/>
        <v>W</v>
      </c>
      <c r="I954" s="99">
        <f t="shared" si="65"/>
        <v>0</v>
      </c>
      <c r="J954" s="109">
        <f>IF(H954="B",0,MATCH("B",H955:$H$3985,0))</f>
        <v>1</v>
      </c>
      <c r="K954" s="84"/>
      <c r="L954" s="97">
        <v>46763</v>
      </c>
      <c r="M954" s="99" t="s">
        <v>69</v>
      </c>
      <c r="O954" s="97">
        <v>46278</v>
      </c>
      <c r="P954" s="97" cm="1">
        <f t="array" ref="P954">INDEX($L$11:$L$2636,MATCH(B954+J954,$L$11:$L$2636,0)+30)</f>
        <v>46323</v>
      </c>
      <c r="Q954" s="124" cm="1">
        <f t="array" ref="Q954">INDEX($L$11:$L$2636,MATCH(B954+J954,$L$11:$L$2636,0)+12)-1</f>
        <v>46295</v>
      </c>
    </row>
    <row r="955" spans="2:17" ht="15" customHeight="1" x14ac:dyDescent="0.25">
      <c r="B955" s="97">
        <v>46279</v>
      </c>
      <c r="C955" s="98" t="str">
        <f t="shared" si="62"/>
        <v>Monday</v>
      </c>
      <c r="D955" s="99" t="str">
        <f t="shared" si="63"/>
        <v>B</v>
      </c>
      <c r="E955" s="99" t="str">
        <f t="shared" si="63"/>
        <v>B</v>
      </c>
      <c r="F955" s="99" t="str">
        <f t="shared" si="63"/>
        <v>B</v>
      </c>
      <c r="G955" s="99" t="str">
        <f t="shared" si="63"/>
        <v>B</v>
      </c>
      <c r="H955" s="99" t="str">
        <f t="shared" si="64"/>
        <v>B</v>
      </c>
      <c r="I955" s="99">
        <f t="shared" si="65"/>
        <v>1</v>
      </c>
      <c r="J955" s="109">
        <f>IF(H955="B",0,MATCH("B",H956:$H$3985,0))</f>
        <v>0</v>
      </c>
      <c r="K955" s="84"/>
      <c r="L955" s="97">
        <v>46764</v>
      </c>
      <c r="M955" s="99" t="s">
        <v>69</v>
      </c>
      <c r="O955" s="97">
        <v>46279</v>
      </c>
      <c r="P955" s="97" cm="1">
        <f t="array" ref="P955">INDEX($L$11:$L$2636,MATCH(B955+J955,$L$11:$L$2636,0)+30)</f>
        <v>46323</v>
      </c>
      <c r="Q955" s="124" cm="1">
        <f t="array" ref="Q955">INDEX($L$11:$L$2636,MATCH(B955+J955,$L$11:$L$2636,0)+12)-1</f>
        <v>46295</v>
      </c>
    </row>
    <row r="956" spans="2:17" ht="15" customHeight="1" x14ac:dyDescent="0.25">
      <c r="B956" s="97">
        <v>46280</v>
      </c>
      <c r="C956" s="98" t="str">
        <f t="shared" si="62"/>
        <v>Tuesday</v>
      </c>
      <c r="D956" s="99" t="str">
        <f t="shared" si="63"/>
        <v>B</v>
      </c>
      <c r="E956" s="99" t="str">
        <f t="shared" si="63"/>
        <v>B</v>
      </c>
      <c r="F956" s="99" t="str">
        <f t="shared" si="63"/>
        <v>B</v>
      </c>
      <c r="G956" s="99" t="str">
        <f t="shared" si="63"/>
        <v>B</v>
      </c>
      <c r="H956" s="99" t="str">
        <f t="shared" si="64"/>
        <v>B</v>
      </c>
      <c r="I956" s="99">
        <f t="shared" si="65"/>
        <v>1</v>
      </c>
      <c r="J956" s="109">
        <f>IF(H956="B",0,MATCH("B",H957:$H$3985,0))</f>
        <v>0</v>
      </c>
      <c r="K956" s="84"/>
      <c r="L956" s="97">
        <v>46765</v>
      </c>
      <c r="M956" s="99" t="s">
        <v>69</v>
      </c>
      <c r="O956" s="97">
        <v>46280</v>
      </c>
      <c r="P956" s="97" cm="1">
        <f t="array" ref="P956">INDEX($L$11:$L$2636,MATCH(B956+J956,$L$11:$L$2636,0)+30)</f>
        <v>46324</v>
      </c>
      <c r="Q956" s="124" cm="1">
        <f t="array" ref="Q956">INDEX($L$11:$L$2636,MATCH(B956+J956,$L$11:$L$2636,0)+12)-1</f>
        <v>46296</v>
      </c>
    </row>
    <row r="957" spans="2:17" ht="15" customHeight="1" x14ac:dyDescent="0.25">
      <c r="B957" s="97">
        <v>46281</v>
      </c>
      <c r="C957" s="98" t="str">
        <f t="shared" si="62"/>
        <v>Wednesday</v>
      </c>
      <c r="D957" s="99" t="str">
        <f t="shared" si="63"/>
        <v>B</v>
      </c>
      <c r="E957" s="99" t="str">
        <f t="shared" si="63"/>
        <v>B</v>
      </c>
      <c r="F957" s="99" t="str">
        <f t="shared" si="63"/>
        <v>B</v>
      </c>
      <c r="G957" s="99" t="str">
        <f t="shared" si="63"/>
        <v>B</v>
      </c>
      <c r="H957" s="99" t="str">
        <f t="shared" si="64"/>
        <v>B</v>
      </c>
      <c r="I957" s="99">
        <f t="shared" si="65"/>
        <v>1</v>
      </c>
      <c r="J957" s="109">
        <f>IF(H957="B",0,MATCH("B",H958:$H$3985,0))</f>
        <v>0</v>
      </c>
      <c r="K957" s="84"/>
      <c r="L957" s="97">
        <v>46766</v>
      </c>
      <c r="M957" s="99" t="s">
        <v>69</v>
      </c>
      <c r="O957" s="97">
        <v>46281</v>
      </c>
      <c r="P957" s="97" cm="1">
        <f t="array" ref="P957">INDEX($L$11:$L$2636,MATCH(B957+J957,$L$11:$L$2636,0)+30)</f>
        <v>46325</v>
      </c>
      <c r="Q957" s="124" cm="1">
        <f t="array" ref="Q957">INDEX($L$11:$L$2636,MATCH(B957+J957,$L$11:$L$2636,0)+12)-1</f>
        <v>46299</v>
      </c>
    </row>
    <row r="958" spans="2:17" ht="15" customHeight="1" x14ac:dyDescent="0.25">
      <c r="B958" s="97">
        <v>46282</v>
      </c>
      <c r="C958" s="98" t="str">
        <f t="shared" si="62"/>
        <v>Thursday</v>
      </c>
      <c r="D958" s="99" t="str">
        <f t="shared" si="63"/>
        <v>B</v>
      </c>
      <c r="E958" s="99" t="str">
        <f t="shared" si="63"/>
        <v>B</v>
      </c>
      <c r="F958" s="99" t="str">
        <f t="shared" si="63"/>
        <v>B</v>
      </c>
      <c r="G958" s="99" t="str">
        <f t="shared" si="63"/>
        <v>B</v>
      </c>
      <c r="H958" s="99" t="str">
        <f t="shared" si="64"/>
        <v>B</v>
      </c>
      <c r="I958" s="99">
        <f t="shared" si="65"/>
        <v>1</v>
      </c>
      <c r="J958" s="109">
        <f>IF(H958="B",0,MATCH("B",H959:$H$3985,0))</f>
        <v>0</v>
      </c>
      <c r="K958" s="84"/>
      <c r="L958" s="97">
        <v>46769</v>
      </c>
      <c r="M958" s="99" t="s">
        <v>69</v>
      </c>
      <c r="O958" s="97">
        <v>46282</v>
      </c>
      <c r="P958" s="97" cm="1">
        <f t="array" ref="P958">INDEX($L$11:$L$2636,MATCH(B958+J958,$L$11:$L$2636,0)+30)</f>
        <v>46328</v>
      </c>
      <c r="Q958" s="124" cm="1">
        <f t="array" ref="Q958">INDEX($L$11:$L$2636,MATCH(B958+J958,$L$11:$L$2636,0)+12)-1</f>
        <v>46300</v>
      </c>
    </row>
    <row r="959" spans="2:17" ht="15" customHeight="1" x14ac:dyDescent="0.25">
      <c r="B959" s="97">
        <v>46283</v>
      </c>
      <c r="C959" s="98" t="str">
        <f t="shared" si="62"/>
        <v>Friday</v>
      </c>
      <c r="D959" s="99" t="str">
        <f t="shared" si="63"/>
        <v>B</v>
      </c>
      <c r="E959" s="99" t="str">
        <f t="shared" si="63"/>
        <v>B</v>
      </c>
      <c r="F959" s="99" t="str">
        <f t="shared" si="63"/>
        <v>B</v>
      </c>
      <c r="G959" s="99" t="str">
        <f t="shared" si="63"/>
        <v>B</v>
      </c>
      <c r="H959" s="99" t="str">
        <f t="shared" si="64"/>
        <v>B</v>
      </c>
      <c r="I959" s="99">
        <f t="shared" si="65"/>
        <v>1</v>
      </c>
      <c r="J959" s="109">
        <f>IF(H959="B",0,MATCH("B",H960:$H$3985,0))</f>
        <v>0</v>
      </c>
      <c r="K959" s="84"/>
      <c r="L959" s="97">
        <v>46770</v>
      </c>
      <c r="M959" s="99" t="s">
        <v>69</v>
      </c>
      <c r="O959" s="97">
        <v>46283</v>
      </c>
      <c r="P959" s="97" cm="1">
        <f t="array" ref="P959">INDEX($L$11:$L$2636,MATCH(B959+J959,$L$11:$L$2636,0)+30)</f>
        <v>46329</v>
      </c>
      <c r="Q959" s="124" cm="1">
        <f t="array" ref="Q959">INDEX($L$11:$L$2636,MATCH(B959+J959,$L$11:$L$2636,0)+12)-1</f>
        <v>46301</v>
      </c>
    </row>
    <row r="960" spans="2:17" ht="15" customHeight="1" x14ac:dyDescent="0.25">
      <c r="B960" s="97">
        <v>46284</v>
      </c>
      <c r="C960" s="98" t="str">
        <f t="shared" si="62"/>
        <v>Saturday</v>
      </c>
      <c r="D960" s="99" t="str">
        <f t="shared" si="63"/>
        <v>W</v>
      </c>
      <c r="E960" s="99" t="str">
        <f t="shared" si="63"/>
        <v>W</v>
      </c>
      <c r="F960" s="99" t="str">
        <f t="shared" si="63"/>
        <v>W</v>
      </c>
      <c r="G960" s="99" t="str">
        <f t="shared" si="63"/>
        <v>W</v>
      </c>
      <c r="H960" s="99" t="str">
        <f t="shared" si="64"/>
        <v>W</v>
      </c>
      <c r="I960" s="99">
        <f t="shared" si="65"/>
        <v>0</v>
      </c>
      <c r="J960" s="109">
        <f>IF(H960="B",0,MATCH("B",H961:$H$3985,0))</f>
        <v>2</v>
      </c>
      <c r="K960" s="84"/>
      <c r="L960" s="97">
        <v>46771</v>
      </c>
      <c r="M960" s="99" t="s">
        <v>69</v>
      </c>
      <c r="O960" s="97">
        <v>46284</v>
      </c>
      <c r="P960" s="97" cm="1">
        <f t="array" ref="P960">INDEX($L$11:$L$2636,MATCH(B960+J960,$L$11:$L$2636,0)+30)</f>
        <v>46330</v>
      </c>
      <c r="Q960" s="124" cm="1">
        <f t="array" ref="Q960">INDEX($L$11:$L$2636,MATCH(B960+J960,$L$11:$L$2636,0)+12)-1</f>
        <v>46302</v>
      </c>
    </row>
    <row r="961" spans="2:17" ht="15" customHeight="1" x14ac:dyDescent="0.25">
      <c r="B961" s="97">
        <v>46285</v>
      </c>
      <c r="C961" s="98" t="str">
        <f t="shared" si="62"/>
        <v>Sunday</v>
      </c>
      <c r="D961" s="99" t="str">
        <f t="shared" si="63"/>
        <v>W</v>
      </c>
      <c r="E961" s="99" t="str">
        <f t="shared" si="63"/>
        <v>W</v>
      </c>
      <c r="F961" s="99" t="str">
        <f t="shared" si="63"/>
        <v>W</v>
      </c>
      <c r="G961" s="99" t="str">
        <f t="shared" si="63"/>
        <v>W</v>
      </c>
      <c r="H961" s="99" t="str">
        <f t="shared" si="64"/>
        <v>W</v>
      </c>
      <c r="I961" s="99">
        <f t="shared" si="65"/>
        <v>0</v>
      </c>
      <c r="J961" s="109">
        <f>IF(H961="B",0,MATCH("B",H962:$H$3985,0))</f>
        <v>1</v>
      </c>
      <c r="K961" s="84"/>
      <c r="L961" s="97">
        <v>46772</v>
      </c>
      <c r="M961" s="99" t="s">
        <v>69</v>
      </c>
      <c r="O961" s="97">
        <v>46285</v>
      </c>
      <c r="P961" s="97" cm="1">
        <f t="array" ref="P961">INDEX($L$11:$L$2636,MATCH(B961+J961,$L$11:$L$2636,0)+30)</f>
        <v>46330</v>
      </c>
      <c r="Q961" s="124" cm="1">
        <f t="array" ref="Q961">INDEX($L$11:$L$2636,MATCH(B961+J961,$L$11:$L$2636,0)+12)-1</f>
        <v>46302</v>
      </c>
    </row>
    <row r="962" spans="2:17" ht="15" customHeight="1" x14ac:dyDescent="0.25">
      <c r="B962" s="97">
        <v>46286</v>
      </c>
      <c r="C962" s="98" t="str">
        <f t="shared" si="62"/>
        <v>Monday</v>
      </c>
      <c r="D962" s="99" t="str">
        <f t="shared" si="63"/>
        <v>B</v>
      </c>
      <c r="E962" s="99" t="str">
        <f t="shared" si="63"/>
        <v>B</v>
      </c>
      <c r="F962" s="99" t="str">
        <f t="shared" si="63"/>
        <v>B</v>
      </c>
      <c r="G962" s="99" t="str">
        <f t="shared" si="63"/>
        <v>B</v>
      </c>
      <c r="H962" s="99" t="str">
        <f t="shared" si="64"/>
        <v>B</v>
      </c>
      <c r="I962" s="99">
        <f t="shared" si="65"/>
        <v>1</v>
      </c>
      <c r="J962" s="109">
        <f>IF(H962="B",0,MATCH("B",H963:$H$3985,0))</f>
        <v>0</v>
      </c>
      <c r="K962" s="84"/>
      <c r="L962" s="97">
        <v>46773</v>
      </c>
      <c r="M962" s="99" t="s">
        <v>69</v>
      </c>
      <c r="O962" s="97">
        <v>46286</v>
      </c>
      <c r="P962" s="97" cm="1">
        <f t="array" ref="P962">INDEX($L$11:$L$2636,MATCH(B962+J962,$L$11:$L$2636,0)+30)</f>
        <v>46330</v>
      </c>
      <c r="Q962" s="124" cm="1">
        <f t="array" ref="Q962">INDEX($L$11:$L$2636,MATCH(B962+J962,$L$11:$L$2636,0)+12)-1</f>
        <v>46302</v>
      </c>
    </row>
    <row r="963" spans="2:17" ht="15" customHeight="1" x14ac:dyDescent="0.25">
      <c r="B963" s="97">
        <v>46287</v>
      </c>
      <c r="C963" s="98" t="str">
        <f t="shared" si="62"/>
        <v>Tuesday</v>
      </c>
      <c r="D963" s="99" t="str">
        <f t="shared" si="63"/>
        <v>B</v>
      </c>
      <c r="E963" s="99" t="str">
        <f t="shared" si="63"/>
        <v>B</v>
      </c>
      <c r="F963" s="99" t="str">
        <f t="shared" si="63"/>
        <v>B</v>
      </c>
      <c r="G963" s="99" t="str">
        <f t="shared" si="63"/>
        <v>B</v>
      </c>
      <c r="H963" s="99" t="str">
        <f t="shared" si="64"/>
        <v>B</v>
      </c>
      <c r="I963" s="99">
        <f t="shared" si="65"/>
        <v>1</v>
      </c>
      <c r="J963" s="109">
        <f>IF(H963="B",0,MATCH("B",H964:$H$3985,0))</f>
        <v>0</v>
      </c>
      <c r="K963" s="84"/>
      <c r="L963" s="97">
        <v>46776</v>
      </c>
      <c r="M963" s="99" t="s">
        <v>69</v>
      </c>
      <c r="O963" s="97">
        <v>46287</v>
      </c>
      <c r="P963" s="97" cm="1">
        <f t="array" ref="P963">INDEX($L$11:$L$2636,MATCH(B963+J963,$L$11:$L$2636,0)+30)</f>
        <v>46331</v>
      </c>
      <c r="Q963" s="124" cm="1">
        <f t="array" ref="Q963">INDEX($L$11:$L$2636,MATCH(B963+J963,$L$11:$L$2636,0)+12)-1</f>
        <v>46303</v>
      </c>
    </row>
    <row r="964" spans="2:17" ht="15" customHeight="1" x14ac:dyDescent="0.25">
      <c r="B964" s="97">
        <v>46288</v>
      </c>
      <c r="C964" s="98" t="str">
        <f t="shared" si="62"/>
        <v>Wednesday</v>
      </c>
      <c r="D964" s="99" t="str">
        <f t="shared" si="63"/>
        <v>B</v>
      </c>
      <c r="E964" s="99" t="str">
        <f t="shared" si="63"/>
        <v>B</v>
      </c>
      <c r="F964" s="99" t="str">
        <f t="shared" si="63"/>
        <v>B</v>
      </c>
      <c r="G964" s="99" t="str">
        <f t="shared" si="63"/>
        <v>B</v>
      </c>
      <c r="H964" s="99" t="str">
        <f t="shared" si="64"/>
        <v>B</v>
      </c>
      <c r="I964" s="99">
        <f t="shared" si="65"/>
        <v>1</v>
      </c>
      <c r="J964" s="109">
        <f>IF(H964="B",0,MATCH("B",H965:$H$3985,0))</f>
        <v>0</v>
      </c>
      <c r="K964" s="84"/>
      <c r="L964" s="97">
        <v>46777</v>
      </c>
      <c r="M964" s="99" t="s">
        <v>69</v>
      </c>
      <c r="O964" s="97">
        <v>46288</v>
      </c>
      <c r="P964" s="97" cm="1">
        <f t="array" ref="P964">INDEX($L$11:$L$2636,MATCH(B964+J964,$L$11:$L$2636,0)+30)</f>
        <v>46332</v>
      </c>
      <c r="Q964" s="124" cm="1">
        <f t="array" ref="Q964">INDEX($L$11:$L$2636,MATCH(B964+J964,$L$11:$L$2636,0)+12)-1</f>
        <v>46307</v>
      </c>
    </row>
    <row r="965" spans="2:17" ht="15" customHeight="1" x14ac:dyDescent="0.25">
      <c r="B965" s="97">
        <v>46289</v>
      </c>
      <c r="C965" s="98" t="str">
        <f t="shared" si="62"/>
        <v>Thursday</v>
      </c>
      <c r="D965" s="99" t="str">
        <f t="shared" si="63"/>
        <v>B</v>
      </c>
      <c r="E965" s="99" t="s">
        <v>71</v>
      </c>
      <c r="F965" s="99" t="str">
        <f t="shared" si="63"/>
        <v>B</v>
      </c>
      <c r="G965" s="99" t="str">
        <f t="shared" si="63"/>
        <v>B</v>
      </c>
      <c r="H965" s="99" t="str">
        <f t="shared" si="64"/>
        <v>P</v>
      </c>
      <c r="I965" s="99">
        <f t="shared" si="65"/>
        <v>0</v>
      </c>
      <c r="J965" s="109">
        <f>IF(H965="B",0,MATCH("B",H966:$H$3985,0))</f>
        <v>1</v>
      </c>
      <c r="K965" s="84"/>
      <c r="L965" s="97">
        <v>46778</v>
      </c>
      <c r="M965" s="99" t="s">
        <v>69</v>
      </c>
      <c r="O965" s="97">
        <v>46289</v>
      </c>
      <c r="P965" s="97" cm="1">
        <f t="array" ref="P965">INDEX($L$11:$L$2636,MATCH(B965+J965,$L$11:$L$2636,0)+30)</f>
        <v>46336</v>
      </c>
      <c r="Q965" s="124" cm="1">
        <f t="array" ref="Q965">INDEX($L$11:$L$2636,MATCH(B965+J965,$L$11:$L$2636,0)+12)-1</f>
        <v>46308</v>
      </c>
    </row>
    <row r="966" spans="2:17" ht="15" customHeight="1" x14ac:dyDescent="0.25">
      <c r="B966" s="97">
        <v>46290</v>
      </c>
      <c r="C966" s="98" t="str">
        <f t="shared" si="62"/>
        <v>Friday</v>
      </c>
      <c r="D966" s="99" t="str">
        <f t="shared" si="63"/>
        <v>B</v>
      </c>
      <c r="E966" s="99" t="str">
        <f t="shared" si="63"/>
        <v>B</v>
      </c>
      <c r="F966" s="99" t="str">
        <f t="shared" si="63"/>
        <v>B</v>
      </c>
      <c r="G966" s="99" t="str">
        <f t="shared" si="63"/>
        <v>B</v>
      </c>
      <c r="H966" s="99" t="str">
        <f t="shared" si="64"/>
        <v>B</v>
      </c>
      <c r="I966" s="99">
        <f t="shared" si="65"/>
        <v>1</v>
      </c>
      <c r="J966" s="109">
        <f>IF(H966="B",0,MATCH("B",H967:$H$3985,0))</f>
        <v>0</v>
      </c>
      <c r="K966" s="84"/>
      <c r="L966" s="97">
        <v>46779</v>
      </c>
      <c r="M966" s="99" t="s">
        <v>69</v>
      </c>
      <c r="O966" s="97">
        <v>46290</v>
      </c>
      <c r="P966" s="97" cm="1">
        <f t="array" ref="P966">INDEX($L$11:$L$2636,MATCH(B966+J966,$L$11:$L$2636,0)+30)</f>
        <v>46336</v>
      </c>
      <c r="Q966" s="124" cm="1">
        <f t="array" ref="Q966">INDEX($L$11:$L$2636,MATCH(B966+J966,$L$11:$L$2636,0)+12)-1</f>
        <v>46308</v>
      </c>
    </row>
    <row r="967" spans="2:17" ht="15" customHeight="1" x14ac:dyDescent="0.25">
      <c r="B967" s="97">
        <v>46291</v>
      </c>
      <c r="C967" s="98" t="str">
        <f t="shared" si="62"/>
        <v>Saturday</v>
      </c>
      <c r="D967" s="99" t="str">
        <f t="shared" si="63"/>
        <v>W</v>
      </c>
      <c r="E967" s="99" t="str">
        <f t="shared" si="63"/>
        <v>W</v>
      </c>
      <c r="F967" s="99" t="str">
        <f t="shared" si="63"/>
        <v>W</v>
      </c>
      <c r="G967" s="99" t="str">
        <f t="shared" si="63"/>
        <v>W</v>
      </c>
      <c r="H967" s="99" t="str">
        <f t="shared" si="64"/>
        <v>W</v>
      </c>
      <c r="I967" s="99">
        <f t="shared" si="65"/>
        <v>0</v>
      </c>
      <c r="J967" s="109">
        <f>IF(H967="B",0,MATCH("B",H968:$H$3985,0))</f>
        <v>2</v>
      </c>
      <c r="K967" s="84"/>
      <c r="L967" s="97">
        <v>46780</v>
      </c>
      <c r="M967" s="99" t="s">
        <v>69</v>
      </c>
      <c r="O967" s="97">
        <v>46291</v>
      </c>
      <c r="P967" s="97" cm="1">
        <f t="array" ref="P967">INDEX($L$11:$L$2636,MATCH(B967+J967,$L$11:$L$2636,0)+30)</f>
        <v>46337</v>
      </c>
      <c r="Q967" s="124" cm="1">
        <f t="array" ref="Q967">INDEX($L$11:$L$2636,MATCH(B967+J967,$L$11:$L$2636,0)+12)-1</f>
        <v>46309</v>
      </c>
    </row>
    <row r="968" spans="2:17" ht="15" customHeight="1" x14ac:dyDescent="0.25">
      <c r="B968" s="97">
        <v>46292</v>
      </c>
      <c r="C968" s="98" t="str">
        <f t="shared" si="62"/>
        <v>Sunday</v>
      </c>
      <c r="D968" s="99" t="str">
        <f t="shared" si="63"/>
        <v>W</v>
      </c>
      <c r="E968" s="99" t="str">
        <f t="shared" si="63"/>
        <v>W</v>
      </c>
      <c r="F968" s="99" t="str">
        <f t="shared" si="63"/>
        <v>W</v>
      </c>
      <c r="G968" s="99" t="str">
        <f t="shared" si="63"/>
        <v>W</v>
      </c>
      <c r="H968" s="99" t="str">
        <f t="shared" si="64"/>
        <v>W</v>
      </c>
      <c r="I968" s="99">
        <f t="shared" si="65"/>
        <v>0</v>
      </c>
      <c r="J968" s="109">
        <f>IF(H968="B",0,MATCH("B",H969:$H$3985,0))</f>
        <v>1</v>
      </c>
      <c r="K968" s="84"/>
      <c r="L968" s="97">
        <v>46783</v>
      </c>
      <c r="M968" s="99" t="s">
        <v>69</v>
      </c>
      <c r="O968" s="97">
        <v>46292</v>
      </c>
      <c r="P968" s="97" cm="1">
        <f t="array" ref="P968">INDEX($L$11:$L$2636,MATCH(B968+J968,$L$11:$L$2636,0)+30)</f>
        <v>46337</v>
      </c>
      <c r="Q968" s="124" cm="1">
        <f t="array" ref="Q968">INDEX($L$11:$L$2636,MATCH(B968+J968,$L$11:$L$2636,0)+12)-1</f>
        <v>46309</v>
      </c>
    </row>
    <row r="969" spans="2:17" ht="15" customHeight="1" x14ac:dyDescent="0.25">
      <c r="B969" s="97">
        <v>46293</v>
      </c>
      <c r="C969" s="98" t="str">
        <f t="shared" si="62"/>
        <v>Monday</v>
      </c>
      <c r="D969" s="99" t="str">
        <f t="shared" si="63"/>
        <v>B</v>
      </c>
      <c r="E969" s="99" t="str">
        <f t="shared" si="63"/>
        <v>B</v>
      </c>
      <c r="F969" s="99" t="str">
        <f t="shared" si="63"/>
        <v>B</v>
      </c>
      <c r="G969" s="99" t="str">
        <f t="shared" si="63"/>
        <v>B</v>
      </c>
      <c r="H969" s="99" t="str">
        <f t="shared" si="64"/>
        <v>B</v>
      </c>
      <c r="I969" s="99">
        <f t="shared" si="65"/>
        <v>1</v>
      </c>
      <c r="J969" s="109">
        <f>IF(H969="B",0,MATCH("B",H970:$H$3985,0))</f>
        <v>0</v>
      </c>
      <c r="K969" s="84"/>
      <c r="L969" s="97">
        <v>46784</v>
      </c>
      <c r="M969" s="99" t="s">
        <v>69</v>
      </c>
      <c r="O969" s="97">
        <v>46293</v>
      </c>
      <c r="P969" s="97" cm="1">
        <f t="array" ref="P969">INDEX($L$11:$L$2636,MATCH(B969+J969,$L$11:$L$2636,0)+30)</f>
        <v>46337</v>
      </c>
      <c r="Q969" s="124" cm="1">
        <f t="array" ref="Q969">INDEX($L$11:$L$2636,MATCH(B969+J969,$L$11:$L$2636,0)+12)-1</f>
        <v>46309</v>
      </c>
    </row>
    <row r="970" spans="2:17" ht="15" customHeight="1" x14ac:dyDescent="0.25">
      <c r="B970" s="97">
        <v>46294</v>
      </c>
      <c r="C970" s="98" t="str">
        <f t="shared" si="62"/>
        <v>Tuesday</v>
      </c>
      <c r="D970" s="99" t="str">
        <f t="shared" si="63"/>
        <v>B</v>
      </c>
      <c r="E970" s="99" t="str">
        <f t="shared" si="63"/>
        <v>B</v>
      </c>
      <c r="F970" s="99" t="str">
        <f t="shared" si="63"/>
        <v>B</v>
      </c>
      <c r="G970" s="99" t="str">
        <f t="shared" si="63"/>
        <v>B</v>
      </c>
      <c r="H970" s="99" t="str">
        <f t="shared" si="64"/>
        <v>B</v>
      </c>
      <c r="I970" s="99">
        <f t="shared" si="65"/>
        <v>1</v>
      </c>
      <c r="J970" s="109">
        <f>IF(H970="B",0,MATCH("B",H971:$H$3985,0))</f>
        <v>0</v>
      </c>
      <c r="K970" s="84"/>
      <c r="L970" s="97">
        <v>46785</v>
      </c>
      <c r="M970" s="99" t="s">
        <v>69</v>
      </c>
      <c r="O970" s="97">
        <v>46294</v>
      </c>
      <c r="P970" s="97" cm="1">
        <f t="array" ref="P970">INDEX($L$11:$L$2636,MATCH(B970+J970,$L$11:$L$2636,0)+30)</f>
        <v>46338</v>
      </c>
      <c r="Q970" s="124" cm="1">
        <f t="array" ref="Q970">INDEX($L$11:$L$2636,MATCH(B970+J970,$L$11:$L$2636,0)+12)-1</f>
        <v>46310</v>
      </c>
    </row>
    <row r="971" spans="2:17" ht="15" customHeight="1" x14ac:dyDescent="0.25">
      <c r="B971" s="97">
        <v>46295</v>
      </c>
      <c r="C971" s="98" t="str">
        <f t="shared" si="62"/>
        <v>Wednesday</v>
      </c>
      <c r="D971" s="99" t="str">
        <f t="shared" si="63"/>
        <v>B</v>
      </c>
      <c r="E971" s="99" t="str">
        <f t="shared" si="63"/>
        <v>B</v>
      </c>
      <c r="F971" s="99" t="str">
        <f t="shared" si="63"/>
        <v>B</v>
      </c>
      <c r="G971" s="99" t="str">
        <f t="shared" si="63"/>
        <v>B</v>
      </c>
      <c r="H971" s="99" t="str">
        <f t="shared" si="64"/>
        <v>B</v>
      </c>
      <c r="I971" s="99">
        <f t="shared" si="65"/>
        <v>1</v>
      </c>
      <c r="J971" s="109">
        <f>IF(H971="B",0,MATCH("B",H972:$H$3985,0))</f>
        <v>0</v>
      </c>
      <c r="K971" s="84"/>
      <c r="L971" s="97">
        <v>46786</v>
      </c>
      <c r="M971" s="99" t="s">
        <v>69</v>
      </c>
      <c r="O971" s="97">
        <v>46295</v>
      </c>
      <c r="P971" s="97" cm="1">
        <f t="array" ref="P971">INDEX($L$11:$L$2636,MATCH(B971+J971,$L$11:$L$2636,0)+30)</f>
        <v>46339</v>
      </c>
      <c r="Q971" s="124" cm="1">
        <f t="array" ref="Q971">INDEX($L$11:$L$2636,MATCH(B971+J971,$L$11:$L$2636,0)+12)-1</f>
        <v>46313</v>
      </c>
    </row>
    <row r="972" spans="2:17" ht="15" customHeight="1" x14ac:dyDescent="0.25">
      <c r="B972" s="97">
        <v>46296</v>
      </c>
      <c r="C972" s="98" t="str">
        <f t="shared" ref="C972:C1035" si="66">TEXT(WEEKDAY(B972),"dddd")</f>
        <v>Thursday</v>
      </c>
      <c r="D972" s="99" t="str">
        <f t="shared" ref="D972:G1035" si="67">IF(WEEKDAY($B972,2)&lt;6,"B","W")</f>
        <v>B</v>
      </c>
      <c r="E972" s="99" t="str">
        <f t="shared" si="67"/>
        <v>B</v>
      </c>
      <c r="F972" s="99" t="str">
        <f t="shared" si="67"/>
        <v>B</v>
      </c>
      <c r="G972" s="99" t="str">
        <f t="shared" si="67"/>
        <v>B</v>
      </c>
      <c r="H972" s="99" t="str">
        <f t="shared" ref="H972:H1035" si="68">IF(OR(D972="P",E972="P",F972="P",G972="P"),"P",D972)</f>
        <v>B</v>
      </c>
      <c r="I972" s="99">
        <f t="shared" ref="I972:I1035" si="69">IF(H972="B",1,0)</f>
        <v>1</v>
      </c>
      <c r="J972" s="109">
        <f>IF(H972="B",0,MATCH("B",H973:$H$3985,0))</f>
        <v>0</v>
      </c>
      <c r="K972" s="84"/>
      <c r="L972" s="97">
        <v>46787</v>
      </c>
      <c r="M972" s="99" t="s">
        <v>69</v>
      </c>
      <c r="O972" s="97">
        <v>46296</v>
      </c>
      <c r="P972" s="97" cm="1">
        <f t="array" ref="P972">INDEX($L$11:$L$2636,MATCH(B972+J972,$L$11:$L$2636,0)+30)</f>
        <v>46342</v>
      </c>
      <c r="Q972" s="124" cm="1">
        <f t="array" ref="Q972">INDEX($L$11:$L$2636,MATCH(B972+J972,$L$11:$L$2636,0)+12)-1</f>
        <v>46314</v>
      </c>
    </row>
    <row r="973" spans="2:17" ht="15" customHeight="1" x14ac:dyDescent="0.25">
      <c r="B973" s="97">
        <v>46297</v>
      </c>
      <c r="C973" s="98" t="str">
        <f t="shared" si="66"/>
        <v>Friday</v>
      </c>
      <c r="D973" s="99" t="str">
        <f t="shared" si="67"/>
        <v>B</v>
      </c>
      <c r="E973" s="99" t="str">
        <f t="shared" si="67"/>
        <v>B</v>
      </c>
      <c r="F973" s="99" t="str">
        <f t="shared" si="67"/>
        <v>B</v>
      </c>
      <c r="G973" s="99" t="str">
        <f t="shared" si="67"/>
        <v>B</v>
      </c>
      <c r="H973" s="99" t="str">
        <f t="shared" si="68"/>
        <v>B</v>
      </c>
      <c r="I973" s="99">
        <f t="shared" si="69"/>
        <v>1</v>
      </c>
      <c r="J973" s="109">
        <f>IF(H973="B",0,MATCH("B",H974:$H$3985,0))</f>
        <v>0</v>
      </c>
      <c r="K973" s="84"/>
      <c r="L973" s="97">
        <v>46790</v>
      </c>
      <c r="M973" s="99" t="s">
        <v>69</v>
      </c>
      <c r="O973" s="97">
        <v>46297</v>
      </c>
      <c r="P973" s="97" cm="1">
        <f t="array" ref="P973">INDEX($L$11:$L$2636,MATCH(B973+J973,$L$11:$L$2636,0)+30)</f>
        <v>46343</v>
      </c>
      <c r="Q973" s="124" cm="1">
        <f t="array" ref="Q973">INDEX($L$11:$L$2636,MATCH(B973+J973,$L$11:$L$2636,0)+12)-1</f>
        <v>46315</v>
      </c>
    </row>
    <row r="974" spans="2:17" ht="15" customHeight="1" x14ac:dyDescent="0.25">
      <c r="B974" s="97">
        <v>46298</v>
      </c>
      <c r="C974" s="98" t="str">
        <f t="shared" si="66"/>
        <v>Saturday</v>
      </c>
      <c r="D974" s="99" t="str">
        <f t="shared" si="67"/>
        <v>W</v>
      </c>
      <c r="E974" s="99" t="str">
        <f t="shared" si="67"/>
        <v>W</v>
      </c>
      <c r="F974" s="99" t="str">
        <f t="shared" si="67"/>
        <v>W</v>
      </c>
      <c r="G974" s="99" t="str">
        <f t="shared" si="67"/>
        <v>W</v>
      </c>
      <c r="H974" s="99" t="str">
        <f t="shared" si="68"/>
        <v>W</v>
      </c>
      <c r="I974" s="99">
        <f t="shared" si="69"/>
        <v>0</v>
      </c>
      <c r="J974" s="109">
        <f>IF(H974="B",0,MATCH("B",H975:$H$3985,0))</f>
        <v>2</v>
      </c>
      <c r="K974" s="84"/>
      <c r="L974" s="97">
        <v>46791</v>
      </c>
      <c r="M974" s="99" t="s">
        <v>69</v>
      </c>
      <c r="O974" s="97">
        <v>46298</v>
      </c>
      <c r="P974" s="97" cm="1">
        <f t="array" ref="P974">INDEX($L$11:$L$2636,MATCH(B974+J974,$L$11:$L$2636,0)+30)</f>
        <v>46344</v>
      </c>
      <c r="Q974" s="124" cm="1">
        <f t="array" ref="Q974">INDEX($L$11:$L$2636,MATCH(B974+J974,$L$11:$L$2636,0)+12)-1</f>
        <v>46316</v>
      </c>
    </row>
    <row r="975" spans="2:17" ht="15" customHeight="1" x14ac:dyDescent="0.25">
      <c r="B975" s="97">
        <v>46299</v>
      </c>
      <c r="C975" s="98" t="str">
        <f t="shared" si="66"/>
        <v>Sunday</v>
      </c>
      <c r="D975" s="99" t="str">
        <f t="shared" si="67"/>
        <v>W</v>
      </c>
      <c r="E975" s="99" t="str">
        <f t="shared" si="67"/>
        <v>W</v>
      </c>
      <c r="F975" s="99" t="str">
        <f t="shared" si="67"/>
        <v>W</v>
      </c>
      <c r="G975" s="99" t="str">
        <f t="shared" si="67"/>
        <v>W</v>
      </c>
      <c r="H975" s="99" t="str">
        <f t="shared" si="68"/>
        <v>W</v>
      </c>
      <c r="I975" s="99">
        <f t="shared" si="69"/>
        <v>0</v>
      </c>
      <c r="J975" s="109">
        <f>IF(H975="B",0,MATCH("B",H976:$H$3985,0))</f>
        <v>1</v>
      </c>
      <c r="K975" s="84"/>
      <c r="L975" s="97">
        <v>46792</v>
      </c>
      <c r="M975" s="99" t="s">
        <v>69</v>
      </c>
      <c r="O975" s="97">
        <v>46299</v>
      </c>
      <c r="P975" s="97" cm="1">
        <f t="array" ref="P975">INDEX($L$11:$L$2636,MATCH(B975+J975,$L$11:$L$2636,0)+30)</f>
        <v>46344</v>
      </c>
      <c r="Q975" s="124" cm="1">
        <f t="array" ref="Q975">INDEX($L$11:$L$2636,MATCH(B975+J975,$L$11:$L$2636,0)+12)-1</f>
        <v>46316</v>
      </c>
    </row>
    <row r="976" spans="2:17" ht="15" customHeight="1" x14ac:dyDescent="0.25">
      <c r="B976" s="97">
        <v>46300</v>
      </c>
      <c r="C976" s="98" t="str">
        <f t="shared" si="66"/>
        <v>Monday</v>
      </c>
      <c r="D976" s="99" t="str">
        <f t="shared" si="67"/>
        <v>B</v>
      </c>
      <c r="E976" s="99" t="str">
        <f t="shared" si="67"/>
        <v>B</v>
      </c>
      <c r="F976" s="99" t="str">
        <f t="shared" si="67"/>
        <v>B</v>
      </c>
      <c r="G976" s="99" t="str">
        <f t="shared" si="67"/>
        <v>B</v>
      </c>
      <c r="H976" s="99" t="str">
        <f t="shared" si="68"/>
        <v>B</v>
      </c>
      <c r="I976" s="99">
        <f t="shared" si="69"/>
        <v>1</v>
      </c>
      <c r="J976" s="109">
        <f>IF(H976="B",0,MATCH("B",H977:$H$3985,0))</f>
        <v>0</v>
      </c>
      <c r="K976" s="84"/>
      <c r="L976" s="97">
        <v>46793</v>
      </c>
      <c r="M976" s="99" t="s">
        <v>69</v>
      </c>
      <c r="O976" s="97">
        <v>46300</v>
      </c>
      <c r="P976" s="97" cm="1">
        <f t="array" ref="P976">INDEX($L$11:$L$2636,MATCH(B976+J976,$L$11:$L$2636,0)+30)</f>
        <v>46344</v>
      </c>
      <c r="Q976" s="124" cm="1">
        <f t="array" ref="Q976">INDEX($L$11:$L$2636,MATCH(B976+J976,$L$11:$L$2636,0)+12)-1</f>
        <v>46316</v>
      </c>
    </row>
    <row r="977" spans="2:17" ht="15" customHeight="1" x14ac:dyDescent="0.25">
      <c r="B977" s="97">
        <v>46301</v>
      </c>
      <c r="C977" s="98" t="str">
        <f t="shared" si="66"/>
        <v>Tuesday</v>
      </c>
      <c r="D977" s="99" t="str">
        <f t="shared" si="67"/>
        <v>B</v>
      </c>
      <c r="E977" s="99" t="str">
        <f t="shared" si="67"/>
        <v>B</v>
      </c>
      <c r="F977" s="99" t="str">
        <f t="shared" si="67"/>
        <v>B</v>
      </c>
      <c r="G977" s="99" t="str">
        <f t="shared" si="67"/>
        <v>B</v>
      </c>
      <c r="H977" s="99" t="str">
        <f t="shared" si="68"/>
        <v>B</v>
      </c>
      <c r="I977" s="99">
        <f t="shared" si="69"/>
        <v>1</v>
      </c>
      <c r="J977" s="109">
        <f>IF(H977="B",0,MATCH("B",H978:$H$3985,0))</f>
        <v>0</v>
      </c>
      <c r="K977" s="84"/>
      <c r="L977" s="97">
        <v>46794</v>
      </c>
      <c r="M977" s="99" t="s">
        <v>69</v>
      </c>
      <c r="O977" s="97">
        <v>46301</v>
      </c>
      <c r="P977" s="97" cm="1">
        <f t="array" ref="P977">INDEX($L$11:$L$2636,MATCH(B977+J977,$L$11:$L$2636,0)+30)</f>
        <v>46345</v>
      </c>
      <c r="Q977" s="124" cm="1">
        <f t="array" ref="Q977">INDEX($L$11:$L$2636,MATCH(B977+J977,$L$11:$L$2636,0)+12)-1</f>
        <v>46317</v>
      </c>
    </row>
    <row r="978" spans="2:17" ht="15" customHeight="1" x14ac:dyDescent="0.25">
      <c r="B978" s="97">
        <v>46302</v>
      </c>
      <c r="C978" s="98" t="str">
        <f t="shared" si="66"/>
        <v>Wednesday</v>
      </c>
      <c r="D978" s="99" t="str">
        <f t="shared" si="67"/>
        <v>B</v>
      </c>
      <c r="E978" s="99" t="str">
        <f t="shared" si="67"/>
        <v>B</v>
      </c>
      <c r="F978" s="99" t="str">
        <f t="shared" si="67"/>
        <v>B</v>
      </c>
      <c r="G978" s="99" t="str">
        <f t="shared" si="67"/>
        <v>B</v>
      </c>
      <c r="H978" s="99" t="str">
        <f t="shared" si="68"/>
        <v>B</v>
      </c>
      <c r="I978" s="99">
        <f t="shared" si="69"/>
        <v>1</v>
      </c>
      <c r="J978" s="109">
        <f>IF(H978="B",0,MATCH("B",H979:$H$3985,0))</f>
        <v>0</v>
      </c>
      <c r="K978" s="84"/>
      <c r="L978" s="97">
        <v>46797</v>
      </c>
      <c r="M978" s="99" t="s">
        <v>69</v>
      </c>
      <c r="O978" s="97">
        <v>46302</v>
      </c>
      <c r="P978" s="97" cm="1">
        <f t="array" ref="P978">INDEX($L$11:$L$2636,MATCH(B978+J978,$L$11:$L$2636,0)+30)</f>
        <v>46346</v>
      </c>
      <c r="Q978" s="124" cm="1">
        <f t="array" ref="Q978">INDEX($L$11:$L$2636,MATCH(B978+J978,$L$11:$L$2636,0)+12)-1</f>
        <v>46320</v>
      </c>
    </row>
    <row r="979" spans="2:17" ht="15" customHeight="1" x14ac:dyDescent="0.25">
      <c r="B979" s="97">
        <v>46303</v>
      </c>
      <c r="C979" s="98" t="str">
        <f t="shared" si="66"/>
        <v>Thursday</v>
      </c>
      <c r="D979" s="99" t="str">
        <f t="shared" si="67"/>
        <v>B</v>
      </c>
      <c r="E979" s="99" t="str">
        <f t="shared" si="67"/>
        <v>B</v>
      </c>
      <c r="F979" s="99" t="str">
        <f t="shared" si="67"/>
        <v>B</v>
      </c>
      <c r="G979" s="99" t="str">
        <f t="shared" si="67"/>
        <v>B</v>
      </c>
      <c r="H979" s="99" t="str">
        <f t="shared" si="68"/>
        <v>B</v>
      </c>
      <c r="I979" s="99">
        <f t="shared" si="69"/>
        <v>1</v>
      </c>
      <c r="J979" s="109">
        <f>IF(H979="B",0,MATCH("B",H980:$H$3985,0))</f>
        <v>0</v>
      </c>
      <c r="K979" s="84"/>
      <c r="L979" s="97">
        <v>46798</v>
      </c>
      <c r="M979" s="99" t="s">
        <v>69</v>
      </c>
      <c r="O979" s="97">
        <v>46303</v>
      </c>
      <c r="P979" s="97" cm="1">
        <f t="array" ref="P979">INDEX($L$11:$L$2636,MATCH(B979+J979,$L$11:$L$2636,0)+30)</f>
        <v>46349</v>
      </c>
      <c r="Q979" s="124" cm="1">
        <f t="array" ref="Q979">INDEX($L$11:$L$2636,MATCH(B979+J979,$L$11:$L$2636,0)+12)-1</f>
        <v>46321</v>
      </c>
    </row>
    <row r="980" spans="2:17" ht="15" customHeight="1" x14ac:dyDescent="0.25">
      <c r="B980" s="97">
        <v>46304</v>
      </c>
      <c r="C980" s="98" t="str">
        <f t="shared" si="66"/>
        <v>Friday</v>
      </c>
      <c r="D980" s="99" t="str">
        <f t="shared" si="67"/>
        <v>B</v>
      </c>
      <c r="E980" s="99" t="str">
        <f t="shared" si="67"/>
        <v>B</v>
      </c>
      <c r="F980" s="99" t="str">
        <f t="shared" si="67"/>
        <v>B</v>
      </c>
      <c r="G980" s="99" t="str">
        <f t="shared" si="67"/>
        <v>B</v>
      </c>
      <c r="H980" s="99" t="str">
        <f t="shared" si="68"/>
        <v>B</v>
      </c>
      <c r="I980" s="99">
        <f t="shared" si="69"/>
        <v>1</v>
      </c>
      <c r="J980" s="109">
        <f>IF(H980="B",0,MATCH("B",H981:$H$3985,0))</f>
        <v>0</v>
      </c>
      <c r="K980" s="84"/>
      <c r="L980" s="97">
        <v>46799</v>
      </c>
      <c r="M980" s="99" t="s">
        <v>69</v>
      </c>
      <c r="O980" s="97">
        <v>46304</v>
      </c>
      <c r="P980" s="97" cm="1">
        <f t="array" ref="P980">INDEX($L$11:$L$2636,MATCH(B980+J980,$L$11:$L$2636,0)+30)</f>
        <v>46350</v>
      </c>
      <c r="Q980" s="124" cm="1">
        <f t="array" ref="Q980">INDEX($L$11:$L$2636,MATCH(B980+J980,$L$11:$L$2636,0)+12)-1</f>
        <v>46322</v>
      </c>
    </row>
    <row r="981" spans="2:17" ht="15" customHeight="1" x14ac:dyDescent="0.25">
      <c r="B981" s="97">
        <v>46305</v>
      </c>
      <c r="C981" s="98" t="str">
        <f t="shared" si="66"/>
        <v>Saturday</v>
      </c>
      <c r="D981" s="99" t="str">
        <f t="shared" si="67"/>
        <v>W</v>
      </c>
      <c r="E981" s="99" t="str">
        <f t="shared" si="67"/>
        <v>W</v>
      </c>
      <c r="F981" s="99" t="str">
        <f t="shared" si="67"/>
        <v>W</v>
      </c>
      <c r="G981" s="99" t="str">
        <f t="shared" si="67"/>
        <v>W</v>
      </c>
      <c r="H981" s="99" t="str">
        <f t="shared" si="68"/>
        <v>W</v>
      </c>
      <c r="I981" s="99">
        <f t="shared" si="69"/>
        <v>0</v>
      </c>
      <c r="J981" s="109">
        <f>IF(H981="B",0,MATCH("B",H982:$H$3985,0))</f>
        <v>3</v>
      </c>
      <c r="K981" s="84"/>
      <c r="L981" s="97">
        <v>46800</v>
      </c>
      <c r="M981" s="99" t="s">
        <v>69</v>
      </c>
      <c r="O981" s="97">
        <v>46305</v>
      </c>
      <c r="P981" s="97" cm="1">
        <f t="array" ref="P981">INDEX($L$11:$L$2636,MATCH(B981+J981,$L$11:$L$2636,0)+30)</f>
        <v>46351</v>
      </c>
      <c r="Q981" s="124" cm="1">
        <f t="array" ref="Q981">INDEX($L$11:$L$2636,MATCH(B981+J981,$L$11:$L$2636,0)+12)-1</f>
        <v>46323</v>
      </c>
    </row>
    <row r="982" spans="2:17" ht="15" customHeight="1" x14ac:dyDescent="0.25">
      <c r="B982" s="97">
        <v>46306</v>
      </c>
      <c r="C982" s="98" t="str">
        <f t="shared" si="66"/>
        <v>Sunday</v>
      </c>
      <c r="D982" s="99" t="str">
        <f t="shared" si="67"/>
        <v>W</v>
      </c>
      <c r="E982" s="99" t="str">
        <f t="shared" si="67"/>
        <v>W</v>
      </c>
      <c r="F982" s="99" t="str">
        <f t="shared" si="67"/>
        <v>W</v>
      </c>
      <c r="G982" s="99" t="str">
        <f t="shared" si="67"/>
        <v>W</v>
      </c>
      <c r="H982" s="99" t="str">
        <f t="shared" si="68"/>
        <v>W</v>
      </c>
      <c r="I982" s="99">
        <f t="shared" si="69"/>
        <v>0</v>
      </c>
      <c r="J982" s="109">
        <f>IF(H982="B",0,MATCH("B",H983:$H$3985,0))</f>
        <v>2</v>
      </c>
      <c r="K982" s="84"/>
      <c r="L982" s="97">
        <v>46801</v>
      </c>
      <c r="M982" s="99" t="s">
        <v>69</v>
      </c>
      <c r="O982" s="97">
        <v>46306</v>
      </c>
      <c r="P982" s="97" cm="1">
        <f t="array" ref="P982">INDEX($L$11:$L$2636,MATCH(B982+J982,$L$11:$L$2636,0)+30)</f>
        <v>46351</v>
      </c>
      <c r="Q982" s="124" cm="1">
        <f t="array" ref="Q982">INDEX($L$11:$L$2636,MATCH(B982+J982,$L$11:$L$2636,0)+12)-1</f>
        <v>46323</v>
      </c>
    </row>
    <row r="983" spans="2:17" ht="15" customHeight="1" x14ac:dyDescent="0.25">
      <c r="B983" s="97">
        <v>46307</v>
      </c>
      <c r="C983" s="98" t="str">
        <f t="shared" si="66"/>
        <v>Monday</v>
      </c>
      <c r="D983" s="99" t="str">
        <f t="shared" si="67"/>
        <v>B</v>
      </c>
      <c r="E983" s="99" t="s">
        <v>71</v>
      </c>
      <c r="F983" s="99" t="s">
        <v>71</v>
      </c>
      <c r="G983" s="99" t="str">
        <f t="shared" si="67"/>
        <v>B</v>
      </c>
      <c r="H983" s="99" t="str">
        <f t="shared" si="68"/>
        <v>P</v>
      </c>
      <c r="I983" s="99">
        <f t="shared" si="69"/>
        <v>0</v>
      </c>
      <c r="J983" s="109">
        <f>IF(H983="B",0,MATCH("B",H984:$H$3985,0))</f>
        <v>1</v>
      </c>
      <c r="K983" s="84"/>
      <c r="L983" s="97">
        <v>46804</v>
      </c>
      <c r="M983" s="99" t="s">
        <v>69</v>
      </c>
      <c r="O983" s="97">
        <v>46307</v>
      </c>
      <c r="P983" s="97" cm="1">
        <f t="array" ref="P983">INDEX($L$11:$L$2636,MATCH(B983+J983,$L$11:$L$2636,0)+30)</f>
        <v>46351</v>
      </c>
      <c r="Q983" s="124" cm="1">
        <f t="array" ref="Q983">INDEX($L$11:$L$2636,MATCH(B983+J983,$L$11:$L$2636,0)+12)-1</f>
        <v>46323</v>
      </c>
    </row>
    <row r="984" spans="2:17" ht="15" customHeight="1" x14ac:dyDescent="0.25">
      <c r="B984" s="97">
        <v>46308</v>
      </c>
      <c r="C984" s="98" t="str">
        <f t="shared" si="66"/>
        <v>Tuesday</v>
      </c>
      <c r="D984" s="99" t="str">
        <f t="shared" si="67"/>
        <v>B</v>
      </c>
      <c r="E984" s="99" t="str">
        <f t="shared" si="67"/>
        <v>B</v>
      </c>
      <c r="F984" s="99" t="str">
        <f t="shared" si="67"/>
        <v>B</v>
      </c>
      <c r="G984" s="99" t="str">
        <f t="shared" si="67"/>
        <v>B</v>
      </c>
      <c r="H984" s="99" t="str">
        <f t="shared" si="68"/>
        <v>B</v>
      </c>
      <c r="I984" s="99">
        <f t="shared" si="69"/>
        <v>1</v>
      </c>
      <c r="J984" s="109">
        <f>IF(H984="B",0,MATCH("B",H985:$H$3985,0))</f>
        <v>0</v>
      </c>
      <c r="K984" s="84"/>
      <c r="L984" s="97">
        <v>46805</v>
      </c>
      <c r="M984" s="99" t="s">
        <v>69</v>
      </c>
      <c r="O984" s="97">
        <v>46308</v>
      </c>
      <c r="P984" s="97" cm="1">
        <f t="array" ref="P984">INDEX($L$11:$L$2636,MATCH(B984+J984,$L$11:$L$2636,0)+30)</f>
        <v>46351</v>
      </c>
      <c r="Q984" s="124" cm="1">
        <f t="array" ref="Q984">INDEX($L$11:$L$2636,MATCH(B984+J984,$L$11:$L$2636,0)+12)-1</f>
        <v>46323</v>
      </c>
    </row>
    <row r="985" spans="2:17" ht="15" customHeight="1" x14ac:dyDescent="0.25">
      <c r="B985" s="97">
        <v>46309</v>
      </c>
      <c r="C985" s="98" t="str">
        <f t="shared" si="66"/>
        <v>Wednesday</v>
      </c>
      <c r="D985" s="99" t="str">
        <f t="shared" si="67"/>
        <v>B</v>
      </c>
      <c r="E985" s="99" t="str">
        <f t="shared" si="67"/>
        <v>B</v>
      </c>
      <c r="F985" s="99" t="str">
        <f t="shared" si="67"/>
        <v>B</v>
      </c>
      <c r="G985" s="99" t="str">
        <f t="shared" si="67"/>
        <v>B</v>
      </c>
      <c r="H985" s="99" t="str">
        <f t="shared" si="68"/>
        <v>B</v>
      </c>
      <c r="I985" s="99">
        <f t="shared" si="69"/>
        <v>1</v>
      </c>
      <c r="J985" s="109">
        <f>IF(H985="B",0,MATCH("B",H986:$H$3985,0))</f>
        <v>0</v>
      </c>
      <c r="K985" s="84"/>
      <c r="L985" s="97">
        <v>46806</v>
      </c>
      <c r="M985" s="99" t="s">
        <v>69</v>
      </c>
      <c r="O985" s="97">
        <v>46309</v>
      </c>
      <c r="P985" s="97" cm="1">
        <f t="array" ref="P985">INDEX($L$11:$L$2636,MATCH(B985+J985,$L$11:$L$2636,0)+30)</f>
        <v>46352</v>
      </c>
      <c r="Q985" s="124" cm="1">
        <f t="array" ref="Q985">INDEX($L$11:$L$2636,MATCH(B985+J985,$L$11:$L$2636,0)+12)-1</f>
        <v>46324</v>
      </c>
    </row>
    <row r="986" spans="2:17" ht="15" customHeight="1" x14ac:dyDescent="0.25">
      <c r="B986" s="97">
        <v>46310</v>
      </c>
      <c r="C986" s="98" t="str">
        <f t="shared" si="66"/>
        <v>Thursday</v>
      </c>
      <c r="D986" s="99" t="str">
        <f t="shared" si="67"/>
        <v>B</v>
      </c>
      <c r="E986" s="99" t="str">
        <f t="shared" si="67"/>
        <v>B</v>
      </c>
      <c r="F986" s="99" t="str">
        <f t="shared" si="67"/>
        <v>B</v>
      </c>
      <c r="G986" s="99" t="str">
        <f t="shared" si="67"/>
        <v>B</v>
      </c>
      <c r="H986" s="99" t="str">
        <f t="shared" si="68"/>
        <v>B</v>
      </c>
      <c r="I986" s="99">
        <f t="shared" si="69"/>
        <v>1</v>
      </c>
      <c r="J986" s="109">
        <f>IF(H986="B",0,MATCH("B",H987:$H$3985,0))</f>
        <v>0</v>
      </c>
      <c r="K986" s="84"/>
      <c r="L986" s="97">
        <v>46807</v>
      </c>
      <c r="M986" s="99" t="s">
        <v>69</v>
      </c>
      <c r="O986" s="97">
        <v>46310</v>
      </c>
      <c r="P986" s="97" cm="1">
        <f t="array" ref="P986">INDEX($L$11:$L$2636,MATCH(B986+J986,$L$11:$L$2636,0)+30)</f>
        <v>46353</v>
      </c>
      <c r="Q986" s="124" cm="1">
        <f t="array" ref="Q986">INDEX($L$11:$L$2636,MATCH(B986+J986,$L$11:$L$2636,0)+12)-1</f>
        <v>46327</v>
      </c>
    </row>
    <row r="987" spans="2:17" ht="15" customHeight="1" x14ac:dyDescent="0.25">
      <c r="B987" s="97">
        <v>46311</v>
      </c>
      <c r="C987" s="98" t="str">
        <f t="shared" si="66"/>
        <v>Friday</v>
      </c>
      <c r="D987" s="99" t="str">
        <f t="shared" si="67"/>
        <v>B</v>
      </c>
      <c r="E987" s="99" t="str">
        <f t="shared" si="67"/>
        <v>B</v>
      </c>
      <c r="F987" s="99" t="str">
        <f t="shared" si="67"/>
        <v>B</v>
      </c>
      <c r="G987" s="99" t="str">
        <f t="shared" si="67"/>
        <v>B</v>
      </c>
      <c r="H987" s="99" t="str">
        <f t="shared" si="68"/>
        <v>B</v>
      </c>
      <c r="I987" s="99">
        <f t="shared" si="69"/>
        <v>1</v>
      </c>
      <c r="J987" s="109">
        <f>IF(H987="B",0,MATCH("B",H988:$H$3985,0))</f>
        <v>0</v>
      </c>
      <c r="K987" s="84"/>
      <c r="L987" s="97">
        <v>46808</v>
      </c>
      <c r="M987" s="99" t="s">
        <v>69</v>
      </c>
      <c r="O987" s="97">
        <v>46311</v>
      </c>
      <c r="P987" s="97" cm="1">
        <f t="array" ref="P987">INDEX($L$11:$L$2636,MATCH(B987+J987,$L$11:$L$2636,0)+30)</f>
        <v>46356</v>
      </c>
      <c r="Q987" s="124" cm="1">
        <f t="array" ref="Q987">INDEX($L$11:$L$2636,MATCH(B987+J987,$L$11:$L$2636,0)+12)-1</f>
        <v>46328</v>
      </c>
    </row>
    <row r="988" spans="2:17" ht="15" customHeight="1" x14ac:dyDescent="0.25">
      <c r="B988" s="97">
        <v>46312</v>
      </c>
      <c r="C988" s="98" t="str">
        <f t="shared" si="66"/>
        <v>Saturday</v>
      </c>
      <c r="D988" s="99" t="str">
        <f t="shared" si="67"/>
        <v>W</v>
      </c>
      <c r="E988" s="99" t="str">
        <f t="shared" si="67"/>
        <v>W</v>
      </c>
      <c r="F988" s="99" t="str">
        <f t="shared" si="67"/>
        <v>W</v>
      </c>
      <c r="G988" s="99" t="str">
        <f t="shared" si="67"/>
        <v>W</v>
      </c>
      <c r="H988" s="99" t="str">
        <f t="shared" si="68"/>
        <v>W</v>
      </c>
      <c r="I988" s="99">
        <f t="shared" si="69"/>
        <v>0</v>
      </c>
      <c r="J988" s="109">
        <f>IF(H988="B",0,MATCH("B",H989:$H$3985,0))</f>
        <v>2</v>
      </c>
      <c r="K988" s="84"/>
      <c r="L988" s="97">
        <v>46811</v>
      </c>
      <c r="M988" s="99" t="s">
        <v>69</v>
      </c>
      <c r="O988" s="97">
        <v>46312</v>
      </c>
      <c r="P988" s="97" cm="1">
        <f t="array" ref="P988">INDEX($L$11:$L$2636,MATCH(B988+J988,$L$11:$L$2636,0)+30)</f>
        <v>46357</v>
      </c>
      <c r="Q988" s="124" cm="1">
        <f t="array" ref="Q988">INDEX($L$11:$L$2636,MATCH(B988+J988,$L$11:$L$2636,0)+12)-1</f>
        <v>46329</v>
      </c>
    </row>
    <row r="989" spans="2:17" ht="15" customHeight="1" x14ac:dyDescent="0.25">
      <c r="B989" s="97">
        <v>46313</v>
      </c>
      <c r="C989" s="98" t="str">
        <f t="shared" si="66"/>
        <v>Sunday</v>
      </c>
      <c r="D989" s="99" t="str">
        <f t="shared" si="67"/>
        <v>W</v>
      </c>
      <c r="E989" s="99" t="str">
        <f t="shared" si="67"/>
        <v>W</v>
      </c>
      <c r="F989" s="99" t="str">
        <f t="shared" si="67"/>
        <v>W</v>
      </c>
      <c r="G989" s="99" t="str">
        <f t="shared" si="67"/>
        <v>W</v>
      </c>
      <c r="H989" s="99" t="str">
        <f t="shared" si="68"/>
        <v>W</v>
      </c>
      <c r="I989" s="99">
        <f t="shared" si="69"/>
        <v>0</v>
      </c>
      <c r="J989" s="109">
        <f>IF(H989="B",0,MATCH("B",H990:$H$3985,0))</f>
        <v>1</v>
      </c>
      <c r="K989" s="84"/>
      <c r="L989" s="97">
        <v>46812</v>
      </c>
      <c r="M989" s="99" t="s">
        <v>69</v>
      </c>
      <c r="O989" s="97">
        <v>46313</v>
      </c>
      <c r="P989" s="97" cm="1">
        <f t="array" ref="P989">INDEX($L$11:$L$2636,MATCH(B989+J989,$L$11:$L$2636,0)+30)</f>
        <v>46357</v>
      </c>
      <c r="Q989" s="124" cm="1">
        <f t="array" ref="Q989">INDEX($L$11:$L$2636,MATCH(B989+J989,$L$11:$L$2636,0)+12)-1</f>
        <v>46329</v>
      </c>
    </row>
    <row r="990" spans="2:17" ht="15" customHeight="1" x14ac:dyDescent="0.25">
      <c r="B990" s="97">
        <v>46314</v>
      </c>
      <c r="C990" s="98" t="str">
        <f t="shared" si="66"/>
        <v>Monday</v>
      </c>
      <c r="D990" s="99" t="str">
        <f t="shared" si="67"/>
        <v>B</v>
      </c>
      <c r="E990" s="99" t="str">
        <f t="shared" si="67"/>
        <v>B</v>
      </c>
      <c r="F990" s="99" t="str">
        <f t="shared" si="67"/>
        <v>B</v>
      </c>
      <c r="G990" s="99" t="str">
        <f t="shared" si="67"/>
        <v>B</v>
      </c>
      <c r="H990" s="99" t="str">
        <f t="shared" si="68"/>
        <v>B</v>
      </c>
      <c r="I990" s="99">
        <f t="shared" si="69"/>
        <v>1</v>
      </c>
      <c r="J990" s="109">
        <f>IF(H990="B",0,MATCH("B",H991:$H$3985,0))</f>
        <v>0</v>
      </c>
      <c r="K990" s="84"/>
      <c r="L990" s="97">
        <v>46813</v>
      </c>
      <c r="M990" s="99" t="s">
        <v>69</v>
      </c>
      <c r="O990" s="97">
        <v>46314</v>
      </c>
      <c r="P990" s="97" cm="1">
        <f t="array" ref="P990">INDEX($L$11:$L$2636,MATCH(B990+J990,$L$11:$L$2636,0)+30)</f>
        <v>46357</v>
      </c>
      <c r="Q990" s="124" cm="1">
        <f t="array" ref="Q990">INDEX($L$11:$L$2636,MATCH(B990+J990,$L$11:$L$2636,0)+12)-1</f>
        <v>46329</v>
      </c>
    </row>
    <row r="991" spans="2:17" ht="15" customHeight="1" x14ac:dyDescent="0.25">
      <c r="B991" s="97">
        <v>46315</v>
      </c>
      <c r="C991" s="98" t="str">
        <f t="shared" si="66"/>
        <v>Tuesday</v>
      </c>
      <c r="D991" s="99" t="str">
        <f t="shared" si="67"/>
        <v>B</v>
      </c>
      <c r="E991" s="99" t="str">
        <f t="shared" si="67"/>
        <v>B</v>
      </c>
      <c r="F991" s="99" t="str">
        <f t="shared" si="67"/>
        <v>B</v>
      </c>
      <c r="G991" s="99" t="str">
        <f t="shared" si="67"/>
        <v>B</v>
      </c>
      <c r="H991" s="99" t="str">
        <f t="shared" si="68"/>
        <v>B</v>
      </c>
      <c r="I991" s="99">
        <f t="shared" si="69"/>
        <v>1</v>
      </c>
      <c r="J991" s="109">
        <f>IF(H991="B",0,MATCH("B",H992:$H$3985,0))</f>
        <v>0</v>
      </c>
      <c r="K991" s="84"/>
      <c r="L991" s="97">
        <v>46814</v>
      </c>
      <c r="M991" s="99" t="s">
        <v>69</v>
      </c>
      <c r="O991" s="97">
        <v>46315</v>
      </c>
      <c r="P991" s="97" cm="1">
        <f t="array" ref="P991">INDEX($L$11:$L$2636,MATCH(B991+J991,$L$11:$L$2636,0)+30)</f>
        <v>46358</v>
      </c>
      <c r="Q991" s="124" cm="1">
        <f t="array" ref="Q991">INDEX($L$11:$L$2636,MATCH(B991+J991,$L$11:$L$2636,0)+12)-1</f>
        <v>46330</v>
      </c>
    </row>
    <row r="992" spans="2:17" ht="15" customHeight="1" x14ac:dyDescent="0.25">
      <c r="B992" s="97">
        <v>46316</v>
      </c>
      <c r="C992" s="98" t="str">
        <f t="shared" si="66"/>
        <v>Wednesday</v>
      </c>
      <c r="D992" s="99" t="str">
        <f t="shared" si="67"/>
        <v>B</v>
      </c>
      <c r="E992" s="99" t="str">
        <f t="shared" si="67"/>
        <v>B</v>
      </c>
      <c r="F992" s="99" t="str">
        <f t="shared" si="67"/>
        <v>B</v>
      </c>
      <c r="G992" s="99" t="str">
        <f t="shared" si="67"/>
        <v>B</v>
      </c>
      <c r="H992" s="99" t="str">
        <f t="shared" si="68"/>
        <v>B</v>
      </c>
      <c r="I992" s="99">
        <f t="shared" si="69"/>
        <v>1</v>
      </c>
      <c r="J992" s="109">
        <f>IF(H992="B",0,MATCH("B",H993:$H$3985,0))</f>
        <v>0</v>
      </c>
      <c r="K992" s="84"/>
      <c r="L992" s="97">
        <v>46815</v>
      </c>
      <c r="M992" s="99" t="s">
        <v>69</v>
      </c>
      <c r="O992" s="97">
        <v>46316</v>
      </c>
      <c r="P992" s="97" cm="1">
        <f t="array" ref="P992">INDEX($L$11:$L$2636,MATCH(B992+J992,$L$11:$L$2636,0)+30)</f>
        <v>46359</v>
      </c>
      <c r="Q992" s="124" cm="1">
        <f t="array" ref="Q992">INDEX($L$11:$L$2636,MATCH(B992+J992,$L$11:$L$2636,0)+12)-1</f>
        <v>46331</v>
      </c>
    </row>
    <row r="993" spans="2:17" ht="15" customHeight="1" x14ac:dyDescent="0.25">
      <c r="B993" s="97">
        <v>46317</v>
      </c>
      <c r="C993" s="98" t="str">
        <f t="shared" si="66"/>
        <v>Thursday</v>
      </c>
      <c r="D993" s="99" t="str">
        <f t="shared" si="67"/>
        <v>B</v>
      </c>
      <c r="E993" s="99" t="str">
        <f t="shared" si="67"/>
        <v>B</v>
      </c>
      <c r="F993" s="99" t="str">
        <f t="shared" si="67"/>
        <v>B</v>
      </c>
      <c r="G993" s="99" t="str">
        <f t="shared" si="67"/>
        <v>B</v>
      </c>
      <c r="H993" s="99" t="str">
        <f t="shared" si="68"/>
        <v>B</v>
      </c>
      <c r="I993" s="99">
        <f t="shared" si="69"/>
        <v>1</v>
      </c>
      <c r="J993" s="109">
        <f>IF(H993="B",0,MATCH("B",H994:$H$3985,0))</f>
        <v>0</v>
      </c>
      <c r="K993" s="84"/>
      <c r="L993" s="97">
        <v>46818</v>
      </c>
      <c r="M993" s="99" t="s">
        <v>69</v>
      </c>
      <c r="O993" s="97">
        <v>46317</v>
      </c>
      <c r="P993" s="97" cm="1">
        <f t="array" ref="P993">INDEX($L$11:$L$2636,MATCH(B993+J993,$L$11:$L$2636,0)+30)</f>
        <v>46360</v>
      </c>
      <c r="Q993" s="124" cm="1">
        <f t="array" ref="Q993">INDEX($L$11:$L$2636,MATCH(B993+J993,$L$11:$L$2636,0)+12)-1</f>
        <v>46335</v>
      </c>
    </row>
    <row r="994" spans="2:17" ht="15" customHeight="1" x14ac:dyDescent="0.25">
      <c r="B994" s="97">
        <v>46318</v>
      </c>
      <c r="C994" s="98" t="str">
        <f t="shared" si="66"/>
        <v>Friday</v>
      </c>
      <c r="D994" s="99" t="str">
        <f t="shared" si="67"/>
        <v>B</v>
      </c>
      <c r="E994" s="99" t="str">
        <f t="shared" si="67"/>
        <v>B</v>
      </c>
      <c r="F994" s="99" t="str">
        <f t="shared" si="67"/>
        <v>B</v>
      </c>
      <c r="G994" s="99" t="str">
        <f t="shared" si="67"/>
        <v>B</v>
      </c>
      <c r="H994" s="99" t="str">
        <f t="shared" si="68"/>
        <v>B</v>
      </c>
      <c r="I994" s="99">
        <f t="shared" si="69"/>
        <v>1</v>
      </c>
      <c r="J994" s="109">
        <f>IF(H994="B",0,MATCH("B",H995:$H$3985,0))</f>
        <v>0</v>
      </c>
      <c r="K994" s="84"/>
      <c r="L994" s="97">
        <v>46819</v>
      </c>
      <c r="M994" s="99" t="s">
        <v>69</v>
      </c>
      <c r="O994" s="97">
        <v>46318</v>
      </c>
      <c r="P994" s="97" cm="1">
        <f t="array" ref="P994">INDEX($L$11:$L$2636,MATCH(B994+J994,$L$11:$L$2636,0)+30)</f>
        <v>46363</v>
      </c>
      <c r="Q994" s="124" cm="1">
        <f t="array" ref="Q994">INDEX($L$11:$L$2636,MATCH(B994+J994,$L$11:$L$2636,0)+12)-1</f>
        <v>46336</v>
      </c>
    </row>
    <row r="995" spans="2:17" ht="15" customHeight="1" x14ac:dyDescent="0.25">
      <c r="B995" s="97">
        <v>46319</v>
      </c>
      <c r="C995" s="98" t="str">
        <f t="shared" si="66"/>
        <v>Saturday</v>
      </c>
      <c r="D995" s="99" t="str">
        <f t="shared" si="67"/>
        <v>W</v>
      </c>
      <c r="E995" s="99" t="str">
        <f t="shared" si="67"/>
        <v>W</v>
      </c>
      <c r="F995" s="99" t="str">
        <f t="shared" si="67"/>
        <v>W</v>
      </c>
      <c r="G995" s="99" t="str">
        <f t="shared" si="67"/>
        <v>W</v>
      </c>
      <c r="H995" s="99" t="str">
        <f t="shared" si="68"/>
        <v>W</v>
      </c>
      <c r="I995" s="99">
        <f t="shared" si="69"/>
        <v>0</v>
      </c>
      <c r="J995" s="109">
        <f>IF(H995="B",0,MATCH("B",H996:$H$3985,0))</f>
        <v>2</v>
      </c>
      <c r="K995" s="84"/>
      <c r="L995" s="97">
        <v>46820</v>
      </c>
      <c r="M995" s="99" t="s">
        <v>69</v>
      </c>
      <c r="O995" s="97">
        <v>46319</v>
      </c>
      <c r="P995" s="97" cm="1">
        <f t="array" ref="P995">INDEX($L$11:$L$2636,MATCH(B995+J995,$L$11:$L$2636,0)+30)</f>
        <v>46365</v>
      </c>
      <c r="Q995" s="124" cm="1">
        <f t="array" ref="Q995">INDEX($L$11:$L$2636,MATCH(B995+J995,$L$11:$L$2636,0)+12)-1</f>
        <v>46337</v>
      </c>
    </row>
    <row r="996" spans="2:17" ht="15" customHeight="1" x14ac:dyDescent="0.25">
      <c r="B996" s="97">
        <v>46320</v>
      </c>
      <c r="C996" s="98" t="str">
        <f t="shared" si="66"/>
        <v>Sunday</v>
      </c>
      <c r="D996" s="99" t="str">
        <f t="shared" si="67"/>
        <v>W</v>
      </c>
      <c r="E996" s="99" t="str">
        <f t="shared" si="67"/>
        <v>W</v>
      </c>
      <c r="F996" s="99" t="str">
        <f t="shared" si="67"/>
        <v>W</v>
      </c>
      <c r="G996" s="99" t="str">
        <f t="shared" si="67"/>
        <v>W</v>
      </c>
      <c r="H996" s="99" t="str">
        <f t="shared" si="68"/>
        <v>W</v>
      </c>
      <c r="I996" s="99">
        <f t="shared" si="69"/>
        <v>0</v>
      </c>
      <c r="J996" s="109">
        <f>IF(H996="B",0,MATCH("B",H997:$H$3985,0))</f>
        <v>1</v>
      </c>
      <c r="K996" s="84"/>
      <c r="L996" s="97">
        <v>46821</v>
      </c>
      <c r="M996" s="99" t="s">
        <v>69</v>
      </c>
      <c r="O996" s="97">
        <v>46320</v>
      </c>
      <c r="P996" s="97" cm="1">
        <f t="array" ref="P996">INDEX($L$11:$L$2636,MATCH(B996+J996,$L$11:$L$2636,0)+30)</f>
        <v>46365</v>
      </c>
      <c r="Q996" s="124" cm="1">
        <f t="array" ref="Q996">INDEX($L$11:$L$2636,MATCH(B996+J996,$L$11:$L$2636,0)+12)-1</f>
        <v>46337</v>
      </c>
    </row>
    <row r="997" spans="2:17" ht="15" customHeight="1" x14ac:dyDescent="0.25">
      <c r="B997" s="97">
        <v>46321</v>
      </c>
      <c r="C997" s="98" t="str">
        <f t="shared" si="66"/>
        <v>Monday</v>
      </c>
      <c r="D997" s="99" t="str">
        <f t="shared" si="67"/>
        <v>B</v>
      </c>
      <c r="E997" s="99" t="str">
        <f t="shared" si="67"/>
        <v>B</v>
      </c>
      <c r="F997" s="99" t="str">
        <f t="shared" si="67"/>
        <v>B</v>
      </c>
      <c r="G997" s="99" t="str">
        <f t="shared" si="67"/>
        <v>B</v>
      </c>
      <c r="H997" s="99" t="str">
        <f t="shared" si="68"/>
        <v>B</v>
      </c>
      <c r="I997" s="99">
        <f t="shared" si="69"/>
        <v>1</v>
      </c>
      <c r="J997" s="109">
        <f>IF(H997="B",0,MATCH("B",H998:$H$3985,0))</f>
        <v>0</v>
      </c>
      <c r="K997" s="84"/>
      <c r="L997" s="97">
        <v>46822</v>
      </c>
      <c r="M997" s="99" t="s">
        <v>69</v>
      </c>
      <c r="O997" s="97">
        <v>46321</v>
      </c>
      <c r="P997" s="97" cm="1">
        <f t="array" ref="P997">INDEX($L$11:$L$2636,MATCH(B997+J997,$L$11:$L$2636,0)+30)</f>
        <v>46365</v>
      </c>
      <c r="Q997" s="124" cm="1">
        <f t="array" ref="Q997">INDEX($L$11:$L$2636,MATCH(B997+J997,$L$11:$L$2636,0)+12)-1</f>
        <v>46337</v>
      </c>
    </row>
    <row r="998" spans="2:17" ht="15" customHeight="1" x14ac:dyDescent="0.25">
      <c r="B998" s="97">
        <v>46322</v>
      </c>
      <c r="C998" s="98" t="str">
        <f t="shared" si="66"/>
        <v>Tuesday</v>
      </c>
      <c r="D998" s="99" t="str">
        <f t="shared" si="67"/>
        <v>B</v>
      </c>
      <c r="E998" s="99" t="str">
        <f t="shared" si="67"/>
        <v>B</v>
      </c>
      <c r="F998" s="99" t="str">
        <f t="shared" si="67"/>
        <v>B</v>
      </c>
      <c r="G998" s="99" t="str">
        <f t="shared" si="67"/>
        <v>B</v>
      </c>
      <c r="H998" s="99" t="str">
        <f t="shared" si="68"/>
        <v>B</v>
      </c>
      <c r="I998" s="99">
        <f t="shared" si="69"/>
        <v>1</v>
      </c>
      <c r="J998" s="109">
        <f>IF(H998="B",0,MATCH("B",H999:$H$3985,0))</f>
        <v>0</v>
      </c>
      <c r="K998" s="84"/>
      <c r="L998" s="97">
        <v>46825</v>
      </c>
      <c r="M998" s="99" t="s">
        <v>69</v>
      </c>
      <c r="O998" s="97">
        <v>46322</v>
      </c>
      <c r="P998" s="97" cm="1">
        <f t="array" ref="P998">INDEX($L$11:$L$2636,MATCH(B998+J998,$L$11:$L$2636,0)+30)</f>
        <v>46366</v>
      </c>
      <c r="Q998" s="124" cm="1">
        <f t="array" ref="Q998">INDEX($L$11:$L$2636,MATCH(B998+J998,$L$11:$L$2636,0)+12)-1</f>
        <v>46338</v>
      </c>
    </row>
    <row r="999" spans="2:17" ht="15" customHeight="1" x14ac:dyDescent="0.25">
      <c r="B999" s="97">
        <v>46323</v>
      </c>
      <c r="C999" s="98" t="str">
        <f t="shared" si="66"/>
        <v>Wednesday</v>
      </c>
      <c r="D999" s="99" t="str">
        <f t="shared" si="67"/>
        <v>B</v>
      </c>
      <c r="E999" s="99" t="str">
        <f t="shared" si="67"/>
        <v>B</v>
      </c>
      <c r="F999" s="99" t="str">
        <f t="shared" si="67"/>
        <v>B</v>
      </c>
      <c r="G999" s="99" t="str">
        <f t="shared" si="67"/>
        <v>B</v>
      </c>
      <c r="H999" s="99" t="str">
        <f t="shared" si="68"/>
        <v>B</v>
      </c>
      <c r="I999" s="99">
        <f t="shared" si="69"/>
        <v>1</v>
      </c>
      <c r="J999" s="109">
        <f>IF(H999="B",0,MATCH("B",H1000:$H$3985,0))</f>
        <v>0</v>
      </c>
      <c r="K999" s="84"/>
      <c r="L999" s="97">
        <v>46826</v>
      </c>
      <c r="M999" s="99" t="s">
        <v>69</v>
      </c>
      <c r="O999" s="97">
        <v>46323</v>
      </c>
      <c r="P999" s="97" cm="1">
        <f t="array" ref="P999">INDEX($L$11:$L$2636,MATCH(B999+J999,$L$11:$L$2636,0)+30)</f>
        <v>46367</v>
      </c>
      <c r="Q999" s="124" cm="1">
        <f t="array" ref="Q999">INDEX($L$11:$L$2636,MATCH(B999+J999,$L$11:$L$2636,0)+12)-1</f>
        <v>46341</v>
      </c>
    </row>
    <row r="1000" spans="2:17" ht="15" customHeight="1" x14ac:dyDescent="0.25">
      <c r="B1000" s="97">
        <v>46324</v>
      </c>
      <c r="C1000" s="98" t="str">
        <f t="shared" si="66"/>
        <v>Thursday</v>
      </c>
      <c r="D1000" s="99" t="str">
        <f t="shared" si="67"/>
        <v>B</v>
      </c>
      <c r="E1000" s="99" t="str">
        <f t="shared" si="67"/>
        <v>B</v>
      </c>
      <c r="F1000" s="99" t="str">
        <f t="shared" si="67"/>
        <v>B</v>
      </c>
      <c r="G1000" s="99" t="str">
        <f t="shared" si="67"/>
        <v>B</v>
      </c>
      <c r="H1000" s="99" t="str">
        <f t="shared" si="68"/>
        <v>B</v>
      </c>
      <c r="I1000" s="99">
        <f t="shared" si="69"/>
        <v>1</v>
      </c>
      <c r="J1000" s="109">
        <f>IF(H1000="B",0,MATCH("B",H1001:$H$3985,0))</f>
        <v>0</v>
      </c>
      <c r="K1000" s="84"/>
      <c r="L1000" s="97">
        <v>46827</v>
      </c>
      <c r="M1000" s="99" t="s">
        <v>69</v>
      </c>
      <c r="O1000" s="97">
        <v>46324</v>
      </c>
      <c r="P1000" s="97" cm="1">
        <f t="array" ref="P1000">INDEX($L$11:$L$2636,MATCH(B1000+J1000,$L$11:$L$2636,0)+30)</f>
        <v>46370</v>
      </c>
      <c r="Q1000" s="124" cm="1">
        <f t="array" ref="Q1000">INDEX($L$11:$L$2636,MATCH(B1000+J1000,$L$11:$L$2636,0)+12)-1</f>
        <v>46342</v>
      </c>
    </row>
    <row r="1001" spans="2:17" ht="15" customHeight="1" x14ac:dyDescent="0.25">
      <c r="B1001" s="97">
        <v>46325</v>
      </c>
      <c r="C1001" s="98" t="str">
        <f t="shared" si="66"/>
        <v>Friday</v>
      </c>
      <c r="D1001" s="99" t="str">
        <f t="shared" si="67"/>
        <v>B</v>
      </c>
      <c r="E1001" s="99" t="str">
        <f t="shared" si="67"/>
        <v>B</v>
      </c>
      <c r="F1001" s="99" t="str">
        <f t="shared" si="67"/>
        <v>B</v>
      </c>
      <c r="G1001" s="99" t="str">
        <f t="shared" si="67"/>
        <v>B</v>
      </c>
      <c r="H1001" s="99" t="str">
        <f t="shared" si="68"/>
        <v>B</v>
      </c>
      <c r="I1001" s="99">
        <f t="shared" si="69"/>
        <v>1</v>
      </c>
      <c r="J1001" s="109">
        <f>IF(H1001="B",0,MATCH("B",H1002:$H$3985,0))</f>
        <v>0</v>
      </c>
      <c r="K1001" s="84"/>
      <c r="L1001" s="97">
        <v>46828</v>
      </c>
      <c r="M1001" s="99" t="s">
        <v>69</v>
      </c>
      <c r="O1001" s="97">
        <v>46325</v>
      </c>
      <c r="P1001" s="97" cm="1">
        <f t="array" ref="P1001">INDEX($L$11:$L$2636,MATCH(B1001+J1001,$L$11:$L$2636,0)+30)</f>
        <v>46371</v>
      </c>
      <c r="Q1001" s="124" cm="1">
        <f t="array" ref="Q1001">INDEX($L$11:$L$2636,MATCH(B1001+J1001,$L$11:$L$2636,0)+12)-1</f>
        <v>46343</v>
      </c>
    </row>
    <row r="1002" spans="2:17" ht="15" customHeight="1" x14ac:dyDescent="0.25">
      <c r="B1002" s="97">
        <v>46326</v>
      </c>
      <c r="C1002" s="98" t="str">
        <f t="shared" si="66"/>
        <v>Saturday</v>
      </c>
      <c r="D1002" s="99" t="str">
        <f t="shared" si="67"/>
        <v>W</v>
      </c>
      <c r="E1002" s="99" t="str">
        <f t="shared" si="67"/>
        <v>W</v>
      </c>
      <c r="F1002" s="99" t="str">
        <f t="shared" si="67"/>
        <v>W</v>
      </c>
      <c r="G1002" s="99" t="str">
        <f t="shared" si="67"/>
        <v>W</v>
      </c>
      <c r="H1002" s="99" t="str">
        <f t="shared" si="68"/>
        <v>W</v>
      </c>
      <c r="I1002" s="99">
        <f t="shared" si="69"/>
        <v>0</v>
      </c>
      <c r="J1002" s="109">
        <f>IF(H1002="B",0,MATCH("B",H1003:$H$3985,0))</f>
        <v>2</v>
      </c>
      <c r="K1002" s="84"/>
      <c r="L1002" s="97">
        <v>46829</v>
      </c>
      <c r="M1002" s="99" t="s">
        <v>69</v>
      </c>
      <c r="O1002" s="97">
        <v>46326</v>
      </c>
      <c r="P1002" s="97" cm="1">
        <f t="array" ref="P1002">INDEX($L$11:$L$2636,MATCH(B1002+J1002,$L$11:$L$2636,0)+30)</f>
        <v>46372</v>
      </c>
      <c r="Q1002" s="124" cm="1">
        <f t="array" ref="Q1002">INDEX($L$11:$L$2636,MATCH(B1002+J1002,$L$11:$L$2636,0)+12)-1</f>
        <v>46344</v>
      </c>
    </row>
    <row r="1003" spans="2:17" ht="15" customHeight="1" x14ac:dyDescent="0.25">
      <c r="B1003" s="97">
        <v>46327</v>
      </c>
      <c r="C1003" s="98" t="str">
        <f t="shared" si="66"/>
        <v>Sunday</v>
      </c>
      <c r="D1003" s="99" t="str">
        <f t="shared" si="67"/>
        <v>W</v>
      </c>
      <c r="E1003" s="99" t="s">
        <v>71</v>
      </c>
      <c r="F1003" s="99" t="s">
        <v>71</v>
      </c>
      <c r="G1003" s="99" t="str">
        <f t="shared" si="67"/>
        <v>W</v>
      </c>
      <c r="H1003" s="99" t="str">
        <f t="shared" si="68"/>
        <v>P</v>
      </c>
      <c r="I1003" s="99">
        <f t="shared" si="69"/>
        <v>0</v>
      </c>
      <c r="J1003" s="109">
        <f>IF(H1003="B",0,MATCH("B",H1004:$H$3985,0))</f>
        <v>1</v>
      </c>
      <c r="K1003" s="84"/>
      <c r="L1003" s="97">
        <v>46832</v>
      </c>
      <c r="M1003" s="99" t="s">
        <v>69</v>
      </c>
      <c r="O1003" s="97">
        <v>46327</v>
      </c>
      <c r="P1003" s="97" cm="1">
        <f t="array" ref="P1003">INDEX($L$11:$L$2636,MATCH(B1003+J1003,$L$11:$L$2636,0)+30)</f>
        <v>46372</v>
      </c>
      <c r="Q1003" s="124" cm="1">
        <f t="array" ref="Q1003">INDEX($L$11:$L$2636,MATCH(B1003+J1003,$L$11:$L$2636,0)+12)-1</f>
        <v>46344</v>
      </c>
    </row>
    <row r="1004" spans="2:17" ht="15" customHeight="1" x14ac:dyDescent="0.25">
      <c r="B1004" s="97">
        <v>46328</v>
      </c>
      <c r="C1004" s="98" t="str">
        <f t="shared" si="66"/>
        <v>Monday</v>
      </c>
      <c r="D1004" s="99" t="str">
        <f t="shared" si="67"/>
        <v>B</v>
      </c>
      <c r="E1004" s="99" t="str">
        <f t="shared" si="67"/>
        <v>B</v>
      </c>
      <c r="F1004" s="99" t="str">
        <f t="shared" si="67"/>
        <v>B</v>
      </c>
      <c r="G1004" s="99" t="str">
        <f t="shared" si="67"/>
        <v>B</v>
      </c>
      <c r="H1004" s="99" t="str">
        <f t="shared" si="68"/>
        <v>B</v>
      </c>
      <c r="I1004" s="99">
        <f t="shared" si="69"/>
        <v>1</v>
      </c>
      <c r="J1004" s="109">
        <f>IF(H1004="B",0,MATCH("B",H1005:$H$3985,0))</f>
        <v>0</v>
      </c>
      <c r="K1004" s="84"/>
      <c r="L1004" s="97">
        <v>46833</v>
      </c>
      <c r="M1004" s="99" t="s">
        <v>69</v>
      </c>
      <c r="O1004" s="97">
        <v>46328</v>
      </c>
      <c r="P1004" s="97" cm="1">
        <f t="array" ref="P1004">INDEX($L$11:$L$2636,MATCH(B1004+J1004,$L$11:$L$2636,0)+30)</f>
        <v>46372</v>
      </c>
      <c r="Q1004" s="124" cm="1">
        <f t="array" ref="Q1004">INDEX($L$11:$L$2636,MATCH(B1004+J1004,$L$11:$L$2636,0)+12)-1</f>
        <v>46344</v>
      </c>
    </row>
    <row r="1005" spans="2:17" ht="15" customHeight="1" x14ac:dyDescent="0.25">
      <c r="B1005" s="97">
        <v>46329</v>
      </c>
      <c r="C1005" s="98" t="str">
        <f t="shared" si="66"/>
        <v>Tuesday</v>
      </c>
      <c r="D1005" s="99" t="str">
        <f t="shared" si="67"/>
        <v>B</v>
      </c>
      <c r="E1005" s="99" t="str">
        <f t="shared" si="67"/>
        <v>B</v>
      </c>
      <c r="F1005" s="99" t="str">
        <f t="shared" si="67"/>
        <v>B</v>
      </c>
      <c r="G1005" s="99" t="str">
        <f t="shared" si="67"/>
        <v>B</v>
      </c>
      <c r="H1005" s="99" t="str">
        <f t="shared" si="68"/>
        <v>B</v>
      </c>
      <c r="I1005" s="99">
        <f t="shared" si="69"/>
        <v>1</v>
      </c>
      <c r="J1005" s="109">
        <f>IF(H1005="B",0,MATCH("B",H1006:$H$3985,0))</f>
        <v>0</v>
      </c>
      <c r="K1005" s="84"/>
      <c r="L1005" s="97">
        <v>46834</v>
      </c>
      <c r="M1005" s="99" t="s">
        <v>69</v>
      </c>
      <c r="O1005" s="97">
        <v>46329</v>
      </c>
      <c r="P1005" s="97" cm="1">
        <f t="array" ref="P1005">INDEX($L$11:$L$2636,MATCH(B1005+J1005,$L$11:$L$2636,0)+30)</f>
        <v>46373</v>
      </c>
      <c r="Q1005" s="124" cm="1">
        <f t="array" ref="Q1005">INDEX($L$11:$L$2636,MATCH(B1005+J1005,$L$11:$L$2636,0)+12)-1</f>
        <v>46345</v>
      </c>
    </row>
    <row r="1006" spans="2:17" ht="15" customHeight="1" x14ac:dyDescent="0.25">
      <c r="B1006" s="97">
        <v>46330</v>
      </c>
      <c r="C1006" s="98" t="str">
        <f t="shared" si="66"/>
        <v>Wednesday</v>
      </c>
      <c r="D1006" s="99" t="str">
        <f t="shared" si="67"/>
        <v>B</v>
      </c>
      <c r="E1006" s="99" t="str">
        <f t="shared" si="67"/>
        <v>B</v>
      </c>
      <c r="F1006" s="99" t="str">
        <f t="shared" si="67"/>
        <v>B</v>
      </c>
      <c r="G1006" s="99" t="str">
        <f t="shared" si="67"/>
        <v>B</v>
      </c>
      <c r="H1006" s="99" t="str">
        <f t="shared" si="68"/>
        <v>B</v>
      </c>
      <c r="I1006" s="99">
        <f t="shared" si="69"/>
        <v>1</v>
      </c>
      <c r="J1006" s="109">
        <f>IF(H1006="B",0,MATCH("B",H1007:$H$3985,0))</f>
        <v>0</v>
      </c>
      <c r="K1006" s="84"/>
      <c r="L1006" s="97">
        <v>46835</v>
      </c>
      <c r="M1006" s="99" t="s">
        <v>69</v>
      </c>
      <c r="O1006" s="97">
        <v>46330</v>
      </c>
      <c r="P1006" s="97" cm="1">
        <f t="array" ref="P1006">INDEX($L$11:$L$2636,MATCH(B1006+J1006,$L$11:$L$2636,0)+30)</f>
        <v>46374</v>
      </c>
      <c r="Q1006" s="124" cm="1">
        <f t="array" ref="Q1006">INDEX($L$11:$L$2636,MATCH(B1006+J1006,$L$11:$L$2636,0)+12)-1</f>
        <v>46348</v>
      </c>
    </row>
    <row r="1007" spans="2:17" ht="15" customHeight="1" x14ac:dyDescent="0.25">
      <c r="B1007" s="97">
        <v>46331</v>
      </c>
      <c r="C1007" s="98" t="str">
        <f t="shared" si="66"/>
        <v>Thursday</v>
      </c>
      <c r="D1007" s="99" t="str">
        <f t="shared" si="67"/>
        <v>B</v>
      </c>
      <c r="E1007" s="99" t="str">
        <f t="shared" si="67"/>
        <v>B</v>
      </c>
      <c r="F1007" s="99" t="str">
        <f t="shared" si="67"/>
        <v>B</v>
      </c>
      <c r="G1007" s="99" t="str">
        <f t="shared" si="67"/>
        <v>B</v>
      </c>
      <c r="H1007" s="99" t="str">
        <f t="shared" si="68"/>
        <v>B</v>
      </c>
      <c r="I1007" s="99">
        <f t="shared" si="69"/>
        <v>1</v>
      </c>
      <c r="J1007" s="109">
        <f>IF(H1007="B",0,MATCH("B",H1008:$H$3985,0))</f>
        <v>0</v>
      </c>
      <c r="K1007" s="84"/>
      <c r="L1007" s="97">
        <v>46836</v>
      </c>
      <c r="M1007" s="99" t="s">
        <v>69</v>
      </c>
      <c r="O1007" s="97">
        <v>46331</v>
      </c>
      <c r="P1007" s="97" cm="1">
        <f t="array" ref="P1007">INDEX($L$11:$L$2636,MATCH(B1007+J1007,$L$11:$L$2636,0)+30)</f>
        <v>46377</v>
      </c>
      <c r="Q1007" s="124" cm="1">
        <f t="array" ref="Q1007">INDEX($L$11:$L$2636,MATCH(B1007+J1007,$L$11:$L$2636,0)+12)-1</f>
        <v>46349</v>
      </c>
    </row>
    <row r="1008" spans="2:17" ht="15" customHeight="1" x14ac:dyDescent="0.25">
      <c r="B1008" s="97">
        <v>46332</v>
      </c>
      <c r="C1008" s="98" t="str">
        <f t="shared" si="66"/>
        <v>Friday</v>
      </c>
      <c r="D1008" s="99" t="str">
        <f t="shared" si="67"/>
        <v>B</v>
      </c>
      <c r="E1008" s="99" t="str">
        <f t="shared" si="67"/>
        <v>B</v>
      </c>
      <c r="F1008" s="99" t="str">
        <f t="shared" si="67"/>
        <v>B</v>
      </c>
      <c r="G1008" s="99" t="str">
        <f t="shared" si="67"/>
        <v>B</v>
      </c>
      <c r="H1008" s="99" t="str">
        <f t="shared" si="68"/>
        <v>B</v>
      </c>
      <c r="I1008" s="99">
        <f t="shared" si="69"/>
        <v>1</v>
      </c>
      <c r="J1008" s="109">
        <f>IF(H1008="B",0,MATCH("B",H1009:$H$3985,0))</f>
        <v>0</v>
      </c>
      <c r="K1008" s="84"/>
      <c r="L1008" s="97">
        <v>46839</v>
      </c>
      <c r="M1008" s="99" t="s">
        <v>69</v>
      </c>
      <c r="O1008" s="97">
        <v>46332</v>
      </c>
      <c r="P1008" s="97" cm="1">
        <f t="array" ref="P1008">INDEX($L$11:$L$2636,MATCH(B1008+J1008,$L$11:$L$2636,0)+30)</f>
        <v>46378</v>
      </c>
      <c r="Q1008" s="124" cm="1">
        <f t="array" ref="Q1008">INDEX($L$11:$L$2636,MATCH(B1008+J1008,$L$11:$L$2636,0)+12)-1</f>
        <v>46350</v>
      </c>
    </row>
    <row r="1009" spans="2:17" ht="15" customHeight="1" x14ac:dyDescent="0.25">
      <c r="B1009" s="97">
        <v>46333</v>
      </c>
      <c r="C1009" s="98" t="str">
        <f t="shared" si="66"/>
        <v>Saturday</v>
      </c>
      <c r="D1009" s="99" t="str">
        <f t="shared" si="67"/>
        <v>W</v>
      </c>
      <c r="E1009" s="99" t="str">
        <f t="shared" si="67"/>
        <v>W</v>
      </c>
      <c r="F1009" s="99" t="str">
        <f t="shared" si="67"/>
        <v>W</v>
      </c>
      <c r="G1009" s="99" t="str">
        <f t="shared" si="67"/>
        <v>W</v>
      </c>
      <c r="H1009" s="99" t="str">
        <f t="shared" si="68"/>
        <v>W</v>
      </c>
      <c r="I1009" s="99">
        <f t="shared" si="69"/>
        <v>0</v>
      </c>
      <c r="J1009" s="109">
        <f>IF(H1009="B",0,MATCH("B",H1010:$H$3985,0))</f>
        <v>3</v>
      </c>
      <c r="K1009" s="84"/>
      <c r="L1009" s="97">
        <v>46840</v>
      </c>
      <c r="M1009" s="99" t="s">
        <v>69</v>
      </c>
      <c r="O1009" s="97">
        <v>46333</v>
      </c>
      <c r="P1009" s="97" cm="1">
        <f t="array" ref="P1009">INDEX($L$11:$L$2636,MATCH(B1009+J1009,$L$11:$L$2636,0)+30)</f>
        <v>46379</v>
      </c>
      <c r="Q1009" s="124" cm="1">
        <f t="array" ref="Q1009">INDEX($L$11:$L$2636,MATCH(B1009+J1009,$L$11:$L$2636,0)+12)-1</f>
        <v>46351</v>
      </c>
    </row>
    <row r="1010" spans="2:17" ht="15" customHeight="1" x14ac:dyDescent="0.25">
      <c r="B1010" s="97">
        <v>46334</v>
      </c>
      <c r="C1010" s="98" t="str">
        <f t="shared" si="66"/>
        <v>Sunday</v>
      </c>
      <c r="D1010" s="99" t="str">
        <f t="shared" si="67"/>
        <v>W</v>
      </c>
      <c r="E1010" s="99" t="str">
        <f t="shared" si="67"/>
        <v>W</v>
      </c>
      <c r="F1010" s="99" t="str">
        <f t="shared" si="67"/>
        <v>W</v>
      </c>
      <c r="G1010" s="99" t="str">
        <f t="shared" si="67"/>
        <v>W</v>
      </c>
      <c r="H1010" s="99" t="str">
        <f t="shared" si="68"/>
        <v>W</v>
      </c>
      <c r="I1010" s="99">
        <f t="shared" si="69"/>
        <v>0</v>
      </c>
      <c r="J1010" s="109">
        <f>IF(H1010="B",0,MATCH("B",H1011:$H$3985,0))</f>
        <v>2</v>
      </c>
      <c r="K1010" s="84"/>
      <c r="L1010" s="97">
        <v>46841</v>
      </c>
      <c r="M1010" s="99" t="s">
        <v>69</v>
      </c>
      <c r="O1010" s="97">
        <v>46334</v>
      </c>
      <c r="P1010" s="97" cm="1">
        <f t="array" ref="P1010">INDEX($L$11:$L$2636,MATCH(B1010+J1010,$L$11:$L$2636,0)+30)</f>
        <v>46379</v>
      </c>
      <c r="Q1010" s="124" cm="1">
        <f t="array" ref="Q1010">INDEX($L$11:$L$2636,MATCH(B1010+J1010,$L$11:$L$2636,0)+12)-1</f>
        <v>46351</v>
      </c>
    </row>
    <row r="1011" spans="2:17" ht="15" customHeight="1" x14ac:dyDescent="0.25">
      <c r="B1011" s="97">
        <v>46335</v>
      </c>
      <c r="C1011" s="98" t="str">
        <f t="shared" si="66"/>
        <v>Monday</v>
      </c>
      <c r="D1011" s="99" t="str">
        <f t="shared" si="67"/>
        <v>B</v>
      </c>
      <c r="E1011" s="99" t="str">
        <f t="shared" si="67"/>
        <v>B</v>
      </c>
      <c r="F1011" s="99" t="s">
        <v>71</v>
      </c>
      <c r="G1011" s="99" t="str">
        <f t="shared" si="67"/>
        <v>B</v>
      </c>
      <c r="H1011" s="99" t="str">
        <f t="shared" si="68"/>
        <v>P</v>
      </c>
      <c r="I1011" s="99">
        <f t="shared" si="69"/>
        <v>0</v>
      </c>
      <c r="J1011" s="109">
        <f>IF(H1011="B",0,MATCH("B",H1012:$H$3985,0))</f>
        <v>1</v>
      </c>
      <c r="K1011" s="84"/>
      <c r="L1011" s="97">
        <v>46842</v>
      </c>
      <c r="M1011" s="99" t="s">
        <v>69</v>
      </c>
      <c r="O1011" s="97">
        <v>46335</v>
      </c>
      <c r="P1011" s="97" cm="1">
        <f t="array" ref="P1011">INDEX($L$11:$L$2636,MATCH(B1011+J1011,$L$11:$L$2636,0)+30)</f>
        <v>46379</v>
      </c>
      <c r="Q1011" s="124" cm="1">
        <f t="array" ref="Q1011">INDEX($L$11:$L$2636,MATCH(B1011+J1011,$L$11:$L$2636,0)+12)-1</f>
        <v>46351</v>
      </c>
    </row>
    <row r="1012" spans="2:17" ht="15" customHeight="1" x14ac:dyDescent="0.25">
      <c r="B1012" s="97">
        <v>46336</v>
      </c>
      <c r="C1012" s="98" t="str">
        <f t="shared" si="66"/>
        <v>Tuesday</v>
      </c>
      <c r="D1012" s="99" t="str">
        <f t="shared" si="67"/>
        <v>B</v>
      </c>
      <c r="E1012" s="99" t="str">
        <f t="shared" si="67"/>
        <v>B</v>
      </c>
      <c r="F1012" s="99" t="str">
        <f t="shared" si="67"/>
        <v>B</v>
      </c>
      <c r="G1012" s="99" t="str">
        <f t="shared" si="67"/>
        <v>B</v>
      </c>
      <c r="H1012" s="99" t="str">
        <f t="shared" si="68"/>
        <v>B</v>
      </c>
      <c r="I1012" s="99">
        <f t="shared" si="69"/>
        <v>1</v>
      </c>
      <c r="J1012" s="109">
        <f>IF(H1012="B",0,MATCH("B",H1013:$H$3985,0))</f>
        <v>0</v>
      </c>
      <c r="K1012" s="84"/>
      <c r="L1012" s="97">
        <v>46843</v>
      </c>
      <c r="M1012" s="99" t="s">
        <v>69</v>
      </c>
      <c r="O1012" s="97">
        <v>46336</v>
      </c>
      <c r="P1012" s="97" cm="1">
        <f t="array" ref="P1012">INDEX($L$11:$L$2636,MATCH(B1012+J1012,$L$11:$L$2636,0)+30)</f>
        <v>46379</v>
      </c>
      <c r="Q1012" s="124" cm="1">
        <f t="array" ref="Q1012">INDEX($L$11:$L$2636,MATCH(B1012+J1012,$L$11:$L$2636,0)+12)-1</f>
        <v>46351</v>
      </c>
    </row>
    <row r="1013" spans="2:17" ht="15" customHeight="1" x14ac:dyDescent="0.25">
      <c r="B1013" s="97">
        <v>46337</v>
      </c>
      <c r="C1013" s="98" t="str">
        <f t="shared" si="66"/>
        <v>Wednesday</v>
      </c>
      <c r="D1013" s="99" t="str">
        <f t="shared" si="67"/>
        <v>B</v>
      </c>
      <c r="E1013" s="99" t="str">
        <f t="shared" si="67"/>
        <v>B</v>
      </c>
      <c r="F1013" s="99" t="str">
        <f t="shared" si="67"/>
        <v>B</v>
      </c>
      <c r="G1013" s="99" t="str">
        <f t="shared" si="67"/>
        <v>B</v>
      </c>
      <c r="H1013" s="99" t="str">
        <f t="shared" si="68"/>
        <v>B</v>
      </c>
      <c r="I1013" s="99">
        <f t="shared" si="69"/>
        <v>1</v>
      </c>
      <c r="J1013" s="109">
        <f>IF(H1013="B",0,MATCH("B",H1014:$H$3985,0))</f>
        <v>0</v>
      </c>
      <c r="K1013" s="84"/>
      <c r="L1013" s="97">
        <v>46846</v>
      </c>
      <c r="M1013" s="99" t="s">
        <v>69</v>
      </c>
      <c r="O1013" s="97">
        <v>46337</v>
      </c>
      <c r="P1013" s="97" cm="1">
        <f t="array" ref="P1013">INDEX($L$11:$L$2636,MATCH(B1013+J1013,$L$11:$L$2636,0)+30)</f>
        <v>46380</v>
      </c>
      <c r="Q1013" s="124" cm="1">
        <f t="array" ref="Q1013">INDEX($L$11:$L$2636,MATCH(B1013+J1013,$L$11:$L$2636,0)+12)-1</f>
        <v>46352</v>
      </c>
    </row>
    <row r="1014" spans="2:17" ht="15" customHeight="1" x14ac:dyDescent="0.25">
      <c r="B1014" s="97">
        <v>46338</v>
      </c>
      <c r="C1014" s="98" t="str">
        <f t="shared" si="66"/>
        <v>Thursday</v>
      </c>
      <c r="D1014" s="99" t="str">
        <f t="shared" si="67"/>
        <v>B</v>
      </c>
      <c r="E1014" s="99" t="str">
        <f t="shared" si="67"/>
        <v>B</v>
      </c>
      <c r="F1014" s="99" t="str">
        <f t="shared" si="67"/>
        <v>B</v>
      </c>
      <c r="G1014" s="99" t="str">
        <f t="shared" si="67"/>
        <v>B</v>
      </c>
      <c r="H1014" s="99" t="str">
        <f t="shared" si="68"/>
        <v>B</v>
      </c>
      <c r="I1014" s="99">
        <f t="shared" si="69"/>
        <v>1</v>
      </c>
      <c r="J1014" s="109">
        <f>IF(H1014="B",0,MATCH("B",H1015:$H$3985,0))</f>
        <v>0</v>
      </c>
      <c r="K1014" s="84"/>
      <c r="L1014" s="97">
        <v>46847</v>
      </c>
      <c r="M1014" s="99" t="s">
        <v>69</v>
      </c>
      <c r="O1014" s="97">
        <v>46338</v>
      </c>
      <c r="P1014" s="97" cm="1">
        <f t="array" ref="P1014">INDEX($L$11:$L$2636,MATCH(B1014+J1014,$L$11:$L$2636,0)+30)</f>
        <v>46385</v>
      </c>
      <c r="Q1014" s="124" cm="1">
        <f t="array" ref="Q1014">INDEX($L$11:$L$2636,MATCH(B1014+J1014,$L$11:$L$2636,0)+12)-1</f>
        <v>46355</v>
      </c>
    </row>
    <row r="1015" spans="2:17" ht="15" customHeight="1" x14ac:dyDescent="0.25">
      <c r="B1015" s="97">
        <v>46339</v>
      </c>
      <c r="C1015" s="98" t="str">
        <f t="shared" si="66"/>
        <v>Friday</v>
      </c>
      <c r="D1015" s="99" t="str">
        <f t="shared" si="67"/>
        <v>B</v>
      </c>
      <c r="E1015" s="99" t="str">
        <f t="shared" si="67"/>
        <v>B</v>
      </c>
      <c r="F1015" s="99" t="str">
        <f t="shared" si="67"/>
        <v>B</v>
      </c>
      <c r="G1015" s="99" t="str">
        <f t="shared" si="67"/>
        <v>B</v>
      </c>
      <c r="H1015" s="99" t="str">
        <f t="shared" si="68"/>
        <v>B</v>
      </c>
      <c r="I1015" s="99">
        <f t="shared" si="69"/>
        <v>1</v>
      </c>
      <c r="J1015" s="109">
        <f>IF(H1015="B",0,MATCH("B",H1016:$H$3985,0))</f>
        <v>0</v>
      </c>
      <c r="K1015" s="84"/>
      <c r="L1015" s="97">
        <v>46848</v>
      </c>
      <c r="M1015" s="99" t="s">
        <v>69</v>
      </c>
      <c r="O1015" s="97">
        <v>46339</v>
      </c>
      <c r="P1015" s="97" cm="1">
        <f t="array" ref="P1015">INDEX($L$11:$L$2636,MATCH(B1015+J1015,$L$11:$L$2636,0)+30)</f>
        <v>46386</v>
      </c>
      <c r="Q1015" s="124" cm="1">
        <f t="array" ref="Q1015">INDEX($L$11:$L$2636,MATCH(B1015+J1015,$L$11:$L$2636,0)+12)-1</f>
        <v>46356</v>
      </c>
    </row>
    <row r="1016" spans="2:17" ht="15" customHeight="1" x14ac:dyDescent="0.25">
      <c r="B1016" s="97">
        <v>46340</v>
      </c>
      <c r="C1016" s="98" t="str">
        <f t="shared" si="66"/>
        <v>Saturday</v>
      </c>
      <c r="D1016" s="99" t="str">
        <f t="shared" si="67"/>
        <v>W</v>
      </c>
      <c r="E1016" s="99" t="str">
        <f t="shared" si="67"/>
        <v>W</v>
      </c>
      <c r="F1016" s="99" t="str">
        <f t="shared" si="67"/>
        <v>W</v>
      </c>
      <c r="G1016" s="99" t="str">
        <f t="shared" si="67"/>
        <v>W</v>
      </c>
      <c r="H1016" s="99" t="str">
        <f t="shared" si="68"/>
        <v>W</v>
      </c>
      <c r="I1016" s="99">
        <f t="shared" si="69"/>
        <v>0</v>
      </c>
      <c r="J1016" s="109">
        <f>IF(H1016="B",0,MATCH("B",H1017:$H$3985,0))</f>
        <v>2</v>
      </c>
      <c r="K1016" s="84"/>
      <c r="L1016" s="97">
        <v>46849</v>
      </c>
      <c r="M1016" s="99" t="s">
        <v>69</v>
      </c>
      <c r="O1016" s="97">
        <v>46340</v>
      </c>
      <c r="P1016" s="97" cm="1">
        <f t="array" ref="P1016">INDEX($L$11:$L$2636,MATCH(B1016+J1016,$L$11:$L$2636,0)+30)</f>
        <v>46387</v>
      </c>
      <c r="Q1016" s="124" cm="1">
        <f t="array" ref="Q1016">INDEX($L$11:$L$2636,MATCH(B1016+J1016,$L$11:$L$2636,0)+12)-1</f>
        <v>46357</v>
      </c>
    </row>
    <row r="1017" spans="2:17" ht="15" customHeight="1" x14ac:dyDescent="0.25">
      <c r="B1017" s="97">
        <v>46341</v>
      </c>
      <c r="C1017" s="98" t="str">
        <f t="shared" si="66"/>
        <v>Sunday</v>
      </c>
      <c r="D1017" s="99" t="str">
        <f t="shared" si="67"/>
        <v>W</v>
      </c>
      <c r="E1017" s="99" t="str">
        <f t="shared" si="67"/>
        <v>W</v>
      </c>
      <c r="F1017" s="99" t="str">
        <f t="shared" si="67"/>
        <v>W</v>
      </c>
      <c r="G1017" s="99" t="str">
        <f t="shared" si="67"/>
        <v>W</v>
      </c>
      <c r="H1017" s="99" t="str">
        <f t="shared" si="68"/>
        <v>W</v>
      </c>
      <c r="I1017" s="99">
        <f t="shared" si="69"/>
        <v>0</v>
      </c>
      <c r="J1017" s="109">
        <f>IF(H1017="B",0,MATCH("B",H1018:$H$3985,0))</f>
        <v>1</v>
      </c>
      <c r="K1017" s="84"/>
      <c r="L1017" s="97">
        <v>46850</v>
      </c>
      <c r="M1017" s="99" t="s">
        <v>69</v>
      </c>
      <c r="O1017" s="97">
        <v>46341</v>
      </c>
      <c r="P1017" s="97" cm="1">
        <f t="array" ref="P1017">INDEX($L$11:$L$2636,MATCH(B1017+J1017,$L$11:$L$2636,0)+30)</f>
        <v>46387</v>
      </c>
      <c r="Q1017" s="124" cm="1">
        <f t="array" ref="Q1017">INDEX($L$11:$L$2636,MATCH(B1017+J1017,$L$11:$L$2636,0)+12)-1</f>
        <v>46357</v>
      </c>
    </row>
    <row r="1018" spans="2:17" ht="15" customHeight="1" x14ac:dyDescent="0.25">
      <c r="B1018" s="97">
        <v>46342</v>
      </c>
      <c r="C1018" s="98" t="str">
        <f t="shared" si="66"/>
        <v>Monday</v>
      </c>
      <c r="D1018" s="99" t="str">
        <f t="shared" si="67"/>
        <v>B</v>
      </c>
      <c r="E1018" s="99" t="str">
        <f t="shared" si="67"/>
        <v>B</v>
      </c>
      <c r="F1018" s="99" t="str">
        <f t="shared" si="67"/>
        <v>B</v>
      </c>
      <c r="G1018" s="99" t="str">
        <f t="shared" si="67"/>
        <v>B</v>
      </c>
      <c r="H1018" s="99" t="str">
        <f t="shared" si="68"/>
        <v>B</v>
      </c>
      <c r="I1018" s="99">
        <f t="shared" si="69"/>
        <v>1</v>
      </c>
      <c r="J1018" s="109">
        <f>IF(H1018="B",0,MATCH("B",H1019:$H$3985,0))</f>
        <v>0</v>
      </c>
      <c r="K1018" s="84"/>
      <c r="L1018" s="97">
        <v>46853</v>
      </c>
      <c r="M1018" s="99" t="s">
        <v>69</v>
      </c>
      <c r="O1018" s="97">
        <v>46342</v>
      </c>
      <c r="P1018" s="97" cm="1">
        <f t="array" ref="P1018">INDEX($L$11:$L$2636,MATCH(B1018+J1018,$L$11:$L$2636,0)+30)</f>
        <v>46387</v>
      </c>
      <c r="Q1018" s="124" cm="1">
        <f t="array" ref="Q1018">INDEX($L$11:$L$2636,MATCH(B1018+J1018,$L$11:$L$2636,0)+12)-1</f>
        <v>46357</v>
      </c>
    </row>
    <row r="1019" spans="2:17" ht="15" customHeight="1" x14ac:dyDescent="0.25">
      <c r="B1019" s="97">
        <v>46343</v>
      </c>
      <c r="C1019" s="98" t="str">
        <f t="shared" si="66"/>
        <v>Tuesday</v>
      </c>
      <c r="D1019" s="99" t="str">
        <f t="shared" si="67"/>
        <v>B</v>
      </c>
      <c r="E1019" s="99" t="str">
        <f t="shared" si="67"/>
        <v>B</v>
      </c>
      <c r="F1019" s="99" t="str">
        <f t="shared" si="67"/>
        <v>B</v>
      </c>
      <c r="G1019" s="99" t="str">
        <f t="shared" si="67"/>
        <v>B</v>
      </c>
      <c r="H1019" s="99" t="str">
        <f t="shared" si="68"/>
        <v>B</v>
      </c>
      <c r="I1019" s="99">
        <f t="shared" si="69"/>
        <v>1</v>
      </c>
      <c r="J1019" s="109">
        <f>IF(H1019="B",0,MATCH("B",H1020:$H$3985,0))</f>
        <v>0</v>
      </c>
      <c r="K1019" s="84"/>
      <c r="L1019" s="97">
        <v>46854</v>
      </c>
      <c r="M1019" s="99" t="s">
        <v>69</v>
      </c>
      <c r="O1019" s="97">
        <v>46343</v>
      </c>
      <c r="P1019" s="97" cm="1">
        <f t="array" ref="P1019">INDEX($L$11:$L$2636,MATCH(B1019+J1019,$L$11:$L$2636,0)+30)</f>
        <v>46391</v>
      </c>
      <c r="Q1019" s="124" cm="1">
        <f t="array" ref="Q1019">INDEX($L$11:$L$2636,MATCH(B1019+J1019,$L$11:$L$2636,0)+12)-1</f>
        <v>46358</v>
      </c>
    </row>
    <row r="1020" spans="2:17" ht="15" customHeight="1" x14ac:dyDescent="0.25">
      <c r="B1020" s="97">
        <v>46344</v>
      </c>
      <c r="C1020" s="98" t="str">
        <f t="shared" si="66"/>
        <v>Wednesday</v>
      </c>
      <c r="D1020" s="99" t="str">
        <f t="shared" si="67"/>
        <v>B</v>
      </c>
      <c r="E1020" s="99" t="str">
        <f t="shared" si="67"/>
        <v>B</v>
      </c>
      <c r="F1020" s="99" t="str">
        <f t="shared" si="67"/>
        <v>B</v>
      </c>
      <c r="G1020" s="99" t="str">
        <f t="shared" si="67"/>
        <v>B</v>
      </c>
      <c r="H1020" s="99" t="str">
        <f t="shared" si="68"/>
        <v>B</v>
      </c>
      <c r="I1020" s="99">
        <f t="shared" si="69"/>
        <v>1</v>
      </c>
      <c r="J1020" s="109">
        <f>IF(H1020="B",0,MATCH("B",H1021:$H$3985,0))</f>
        <v>0</v>
      </c>
      <c r="K1020" s="84"/>
      <c r="L1020" s="97">
        <v>46855</v>
      </c>
      <c r="M1020" s="99" t="s">
        <v>69</v>
      </c>
      <c r="O1020" s="97">
        <v>46344</v>
      </c>
      <c r="P1020" s="97" cm="1">
        <f t="array" ref="P1020">INDEX($L$11:$L$2636,MATCH(B1020+J1020,$L$11:$L$2636,0)+30)</f>
        <v>46392</v>
      </c>
      <c r="Q1020" s="124" cm="1">
        <f t="array" ref="Q1020">INDEX($L$11:$L$2636,MATCH(B1020+J1020,$L$11:$L$2636,0)+12)-1</f>
        <v>46359</v>
      </c>
    </row>
    <row r="1021" spans="2:17" ht="15" customHeight="1" x14ac:dyDescent="0.25">
      <c r="B1021" s="97">
        <v>46345</v>
      </c>
      <c r="C1021" s="98" t="str">
        <f t="shared" si="66"/>
        <v>Thursday</v>
      </c>
      <c r="D1021" s="99" t="str">
        <f t="shared" si="67"/>
        <v>B</v>
      </c>
      <c r="E1021" s="99" t="str">
        <f t="shared" si="67"/>
        <v>B</v>
      </c>
      <c r="F1021" s="99" t="str">
        <f t="shared" si="67"/>
        <v>B</v>
      </c>
      <c r="G1021" s="99" t="str">
        <f t="shared" si="67"/>
        <v>B</v>
      </c>
      <c r="H1021" s="99" t="str">
        <f t="shared" si="68"/>
        <v>B</v>
      </c>
      <c r="I1021" s="99">
        <f t="shared" si="69"/>
        <v>1</v>
      </c>
      <c r="J1021" s="109">
        <f>IF(H1021="B",0,MATCH("B",H1022:$H$3985,0))</f>
        <v>0</v>
      </c>
      <c r="K1021" s="84"/>
      <c r="L1021" s="97">
        <v>46861</v>
      </c>
      <c r="M1021" s="99" t="s">
        <v>69</v>
      </c>
      <c r="O1021" s="97">
        <v>46345</v>
      </c>
      <c r="P1021" s="97" cm="1">
        <f t="array" ref="P1021">INDEX($L$11:$L$2636,MATCH(B1021+J1021,$L$11:$L$2636,0)+30)</f>
        <v>46394</v>
      </c>
      <c r="Q1021" s="124" cm="1">
        <f t="array" ref="Q1021">INDEX($L$11:$L$2636,MATCH(B1021+J1021,$L$11:$L$2636,0)+12)-1</f>
        <v>46362</v>
      </c>
    </row>
    <row r="1022" spans="2:17" ht="15" customHeight="1" x14ac:dyDescent="0.25">
      <c r="B1022" s="97">
        <v>46346</v>
      </c>
      <c r="C1022" s="98" t="str">
        <f t="shared" si="66"/>
        <v>Friday</v>
      </c>
      <c r="D1022" s="99" t="str">
        <f t="shared" si="67"/>
        <v>B</v>
      </c>
      <c r="E1022" s="99" t="str">
        <f t="shared" si="67"/>
        <v>B</v>
      </c>
      <c r="F1022" s="99" t="str">
        <f t="shared" si="67"/>
        <v>B</v>
      </c>
      <c r="G1022" s="99" t="str">
        <f t="shared" si="67"/>
        <v>B</v>
      </c>
      <c r="H1022" s="99" t="str">
        <f t="shared" si="68"/>
        <v>B</v>
      </c>
      <c r="I1022" s="99">
        <f t="shared" si="69"/>
        <v>1</v>
      </c>
      <c r="J1022" s="109">
        <f>IF(H1022="B",0,MATCH("B",H1023:$H$3985,0))</f>
        <v>0</v>
      </c>
      <c r="K1022" s="84"/>
      <c r="L1022" s="97">
        <v>46862</v>
      </c>
      <c r="M1022" s="99" t="s">
        <v>69</v>
      </c>
      <c r="O1022" s="97">
        <v>46346</v>
      </c>
      <c r="P1022" s="97" cm="1">
        <f t="array" ref="P1022">INDEX($L$11:$L$2636,MATCH(B1022+J1022,$L$11:$L$2636,0)+30)</f>
        <v>46395</v>
      </c>
      <c r="Q1022" s="124" cm="1">
        <f t="array" ref="Q1022">INDEX($L$11:$L$2636,MATCH(B1022+J1022,$L$11:$L$2636,0)+12)-1</f>
        <v>46364</v>
      </c>
    </row>
    <row r="1023" spans="2:17" ht="15" customHeight="1" x14ac:dyDescent="0.25">
      <c r="B1023" s="97">
        <v>46347</v>
      </c>
      <c r="C1023" s="98" t="str">
        <f t="shared" si="66"/>
        <v>Saturday</v>
      </c>
      <c r="D1023" s="99" t="str">
        <f t="shared" si="67"/>
        <v>W</v>
      </c>
      <c r="E1023" s="99" t="str">
        <f t="shared" si="67"/>
        <v>W</v>
      </c>
      <c r="F1023" s="99" t="str">
        <f t="shared" si="67"/>
        <v>W</v>
      </c>
      <c r="G1023" s="99" t="str">
        <f t="shared" si="67"/>
        <v>W</v>
      </c>
      <c r="H1023" s="99" t="str">
        <f t="shared" si="68"/>
        <v>W</v>
      </c>
      <c r="I1023" s="99">
        <f t="shared" si="69"/>
        <v>0</v>
      </c>
      <c r="J1023" s="109">
        <f>IF(H1023="B",0,MATCH("B",H1024:$H$3985,0))</f>
        <v>2</v>
      </c>
      <c r="K1023" s="84"/>
      <c r="L1023" s="97">
        <v>46863</v>
      </c>
      <c r="M1023" s="99" t="s">
        <v>69</v>
      </c>
      <c r="O1023" s="97">
        <v>46347</v>
      </c>
      <c r="P1023" s="97" cm="1">
        <f t="array" ref="P1023">INDEX($L$11:$L$2636,MATCH(B1023+J1023,$L$11:$L$2636,0)+30)</f>
        <v>46398</v>
      </c>
      <c r="Q1023" s="124" cm="1">
        <f t="array" ref="Q1023">INDEX($L$11:$L$2636,MATCH(B1023+J1023,$L$11:$L$2636,0)+12)-1</f>
        <v>46365</v>
      </c>
    </row>
    <row r="1024" spans="2:17" ht="15" customHeight="1" x14ac:dyDescent="0.25">
      <c r="B1024" s="97">
        <v>46348</v>
      </c>
      <c r="C1024" s="98" t="str">
        <f t="shared" si="66"/>
        <v>Sunday</v>
      </c>
      <c r="D1024" s="99" t="str">
        <f t="shared" si="67"/>
        <v>W</v>
      </c>
      <c r="E1024" s="99" t="str">
        <f t="shared" si="67"/>
        <v>W</v>
      </c>
      <c r="F1024" s="99" t="str">
        <f t="shared" si="67"/>
        <v>W</v>
      </c>
      <c r="G1024" s="99" t="str">
        <f t="shared" si="67"/>
        <v>W</v>
      </c>
      <c r="H1024" s="99" t="str">
        <f t="shared" si="68"/>
        <v>W</v>
      </c>
      <c r="I1024" s="99">
        <f t="shared" si="69"/>
        <v>0</v>
      </c>
      <c r="J1024" s="109">
        <f>IF(H1024="B",0,MATCH("B",H1025:$H$3985,0))</f>
        <v>1</v>
      </c>
      <c r="K1024" s="84"/>
      <c r="L1024" s="97">
        <v>46864</v>
      </c>
      <c r="M1024" s="99" t="s">
        <v>69</v>
      </c>
      <c r="O1024" s="97">
        <v>46348</v>
      </c>
      <c r="P1024" s="97" cm="1">
        <f t="array" ref="P1024">INDEX($L$11:$L$2636,MATCH(B1024+J1024,$L$11:$L$2636,0)+30)</f>
        <v>46398</v>
      </c>
      <c r="Q1024" s="124" cm="1">
        <f t="array" ref="Q1024">INDEX($L$11:$L$2636,MATCH(B1024+J1024,$L$11:$L$2636,0)+12)-1</f>
        <v>46365</v>
      </c>
    </row>
    <row r="1025" spans="2:17" ht="15" customHeight="1" x14ac:dyDescent="0.25">
      <c r="B1025" s="97">
        <v>46349</v>
      </c>
      <c r="C1025" s="98" t="str">
        <f t="shared" si="66"/>
        <v>Monday</v>
      </c>
      <c r="D1025" s="99" t="str">
        <f t="shared" si="67"/>
        <v>B</v>
      </c>
      <c r="E1025" s="99" t="str">
        <f t="shared" si="67"/>
        <v>B</v>
      </c>
      <c r="F1025" s="99" t="str">
        <f t="shared" si="67"/>
        <v>B</v>
      </c>
      <c r="G1025" s="99" t="str">
        <f t="shared" si="67"/>
        <v>B</v>
      </c>
      <c r="H1025" s="99" t="str">
        <f t="shared" si="68"/>
        <v>B</v>
      </c>
      <c r="I1025" s="99">
        <f t="shared" si="69"/>
        <v>1</v>
      </c>
      <c r="J1025" s="109">
        <f>IF(H1025="B",0,MATCH("B",H1026:$H$3985,0))</f>
        <v>0</v>
      </c>
      <c r="K1025" s="84"/>
      <c r="L1025" s="97">
        <v>46867</v>
      </c>
      <c r="M1025" s="99" t="s">
        <v>69</v>
      </c>
      <c r="O1025" s="97">
        <v>46349</v>
      </c>
      <c r="P1025" s="97" cm="1">
        <f t="array" ref="P1025">INDEX($L$11:$L$2636,MATCH(B1025+J1025,$L$11:$L$2636,0)+30)</f>
        <v>46398</v>
      </c>
      <c r="Q1025" s="124" cm="1">
        <f t="array" ref="Q1025">INDEX($L$11:$L$2636,MATCH(B1025+J1025,$L$11:$L$2636,0)+12)-1</f>
        <v>46365</v>
      </c>
    </row>
    <row r="1026" spans="2:17" ht="15" customHeight="1" x14ac:dyDescent="0.25">
      <c r="B1026" s="97">
        <v>46350</v>
      </c>
      <c r="C1026" s="98" t="str">
        <f t="shared" si="66"/>
        <v>Tuesday</v>
      </c>
      <c r="D1026" s="99" t="str">
        <f t="shared" si="67"/>
        <v>B</v>
      </c>
      <c r="E1026" s="99" t="str">
        <f t="shared" si="67"/>
        <v>B</v>
      </c>
      <c r="F1026" s="99" t="str">
        <f t="shared" si="67"/>
        <v>B</v>
      </c>
      <c r="G1026" s="99" t="str">
        <f t="shared" si="67"/>
        <v>B</v>
      </c>
      <c r="H1026" s="99" t="str">
        <f t="shared" si="68"/>
        <v>B</v>
      </c>
      <c r="I1026" s="99">
        <f t="shared" si="69"/>
        <v>1</v>
      </c>
      <c r="J1026" s="109">
        <f>IF(H1026="B",0,MATCH("B",H1027:$H$3985,0))</f>
        <v>0</v>
      </c>
      <c r="K1026" s="84"/>
      <c r="L1026" s="97">
        <v>46868</v>
      </c>
      <c r="M1026" s="99" t="s">
        <v>69</v>
      </c>
      <c r="O1026" s="97">
        <v>46350</v>
      </c>
      <c r="P1026" s="97" cm="1">
        <f t="array" ref="P1026">INDEX($L$11:$L$2636,MATCH(B1026+J1026,$L$11:$L$2636,0)+30)</f>
        <v>46399</v>
      </c>
      <c r="Q1026" s="124" cm="1">
        <f t="array" ref="Q1026">INDEX($L$11:$L$2636,MATCH(B1026+J1026,$L$11:$L$2636,0)+12)-1</f>
        <v>46366</v>
      </c>
    </row>
    <row r="1027" spans="2:17" ht="15" customHeight="1" x14ac:dyDescent="0.25">
      <c r="B1027" s="97">
        <v>46351</v>
      </c>
      <c r="C1027" s="98" t="str">
        <f t="shared" si="66"/>
        <v>Wednesday</v>
      </c>
      <c r="D1027" s="99" t="str">
        <f t="shared" si="67"/>
        <v>B</v>
      </c>
      <c r="E1027" s="99" t="str">
        <f t="shared" si="67"/>
        <v>B</v>
      </c>
      <c r="F1027" s="99" t="str">
        <f t="shared" si="67"/>
        <v>B</v>
      </c>
      <c r="G1027" s="99" t="str">
        <f t="shared" si="67"/>
        <v>B</v>
      </c>
      <c r="H1027" s="99" t="str">
        <f t="shared" si="68"/>
        <v>B</v>
      </c>
      <c r="I1027" s="99">
        <f t="shared" si="69"/>
        <v>1</v>
      </c>
      <c r="J1027" s="109">
        <f>IF(H1027="B",0,MATCH("B",H1028:$H$3985,0))</f>
        <v>0</v>
      </c>
      <c r="K1027" s="84"/>
      <c r="L1027" s="97">
        <v>46869</v>
      </c>
      <c r="M1027" s="99" t="s">
        <v>69</v>
      </c>
      <c r="O1027" s="97">
        <v>46351</v>
      </c>
      <c r="P1027" s="97" cm="1">
        <f t="array" ref="P1027">INDEX($L$11:$L$2636,MATCH(B1027+J1027,$L$11:$L$2636,0)+30)</f>
        <v>46400</v>
      </c>
      <c r="Q1027" s="124" cm="1">
        <f t="array" ref="Q1027">INDEX($L$11:$L$2636,MATCH(B1027+J1027,$L$11:$L$2636,0)+12)-1</f>
        <v>46369</v>
      </c>
    </row>
    <row r="1028" spans="2:17" ht="15" customHeight="1" x14ac:dyDescent="0.25">
      <c r="B1028" s="97">
        <v>46352</v>
      </c>
      <c r="C1028" s="98" t="str">
        <f t="shared" si="66"/>
        <v>Thursday</v>
      </c>
      <c r="D1028" s="99" t="str">
        <f t="shared" si="67"/>
        <v>B</v>
      </c>
      <c r="E1028" s="99" t="str">
        <f t="shared" si="67"/>
        <v>B</v>
      </c>
      <c r="F1028" s="99" t="str">
        <f t="shared" si="67"/>
        <v>B</v>
      </c>
      <c r="G1028" s="99" t="str">
        <f t="shared" si="67"/>
        <v>B</v>
      </c>
      <c r="H1028" s="99" t="str">
        <f t="shared" si="68"/>
        <v>B</v>
      </c>
      <c r="I1028" s="99">
        <f t="shared" si="69"/>
        <v>1</v>
      </c>
      <c r="J1028" s="109">
        <f>IF(H1028="B",0,MATCH("B",H1029:$H$3985,0))</f>
        <v>0</v>
      </c>
      <c r="K1028" s="84"/>
      <c r="L1028" s="97">
        <v>46870</v>
      </c>
      <c r="M1028" s="99" t="s">
        <v>69</v>
      </c>
      <c r="O1028" s="97">
        <v>46352</v>
      </c>
      <c r="P1028" s="97" cm="1">
        <f t="array" ref="P1028">INDEX($L$11:$L$2636,MATCH(B1028+J1028,$L$11:$L$2636,0)+30)</f>
        <v>46401</v>
      </c>
      <c r="Q1028" s="124" cm="1">
        <f t="array" ref="Q1028">INDEX($L$11:$L$2636,MATCH(B1028+J1028,$L$11:$L$2636,0)+12)-1</f>
        <v>46370</v>
      </c>
    </row>
    <row r="1029" spans="2:17" ht="15" customHeight="1" x14ac:dyDescent="0.25">
      <c r="B1029" s="97">
        <v>46353</v>
      </c>
      <c r="C1029" s="98" t="str">
        <f t="shared" si="66"/>
        <v>Friday</v>
      </c>
      <c r="D1029" s="99" t="str">
        <f t="shared" si="67"/>
        <v>B</v>
      </c>
      <c r="E1029" s="99" t="str">
        <f t="shared" si="67"/>
        <v>B</v>
      </c>
      <c r="F1029" s="99" t="str">
        <f t="shared" si="67"/>
        <v>B</v>
      </c>
      <c r="G1029" s="99" t="str">
        <f t="shared" si="67"/>
        <v>B</v>
      </c>
      <c r="H1029" s="99" t="str">
        <f t="shared" si="68"/>
        <v>B</v>
      </c>
      <c r="I1029" s="99">
        <f t="shared" si="69"/>
        <v>1</v>
      </c>
      <c r="J1029" s="109">
        <f>IF(H1029="B",0,MATCH("B",H1030:$H$3985,0))</f>
        <v>0</v>
      </c>
      <c r="K1029" s="84"/>
      <c r="L1029" s="97">
        <v>46871</v>
      </c>
      <c r="M1029" s="99" t="s">
        <v>69</v>
      </c>
      <c r="O1029" s="97">
        <v>46353</v>
      </c>
      <c r="P1029" s="97" cm="1">
        <f t="array" ref="P1029">INDEX($L$11:$L$2636,MATCH(B1029+J1029,$L$11:$L$2636,0)+30)</f>
        <v>46402</v>
      </c>
      <c r="Q1029" s="124" cm="1">
        <f t="array" ref="Q1029">INDEX($L$11:$L$2636,MATCH(B1029+J1029,$L$11:$L$2636,0)+12)-1</f>
        <v>46371</v>
      </c>
    </row>
    <row r="1030" spans="2:17" ht="15" customHeight="1" x14ac:dyDescent="0.25">
      <c r="B1030" s="97">
        <v>46354</v>
      </c>
      <c r="C1030" s="98" t="str">
        <f t="shared" si="66"/>
        <v>Saturday</v>
      </c>
      <c r="D1030" s="99" t="str">
        <f t="shared" si="67"/>
        <v>W</v>
      </c>
      <c r="E1030" s="99" t="str">
        <f t="shared" si="67"/>
        <v>W</v>
      </c>
      <c r="F1030" s="99" t="str">
        <f t="shared" si="67"/>
        <v>W</v>
      </c>
      <c r="G1030" s="99" t="str">
        <f t="shared" si="67"/>
        <v>W</v>
      </c>
      <c r="H1030" s="99" t="str">
        <f t="shared" si="68"/>
        <v>W</v>
      </c>
      <c r="I1030" s="99">
        <f t="shared" si="69"/>
        <v>0</v>
      </c>
      <c r="J1030" s="109">
        <f>IF(H1030="B",0,MATCH("B",H1031:$H$3985,0))</f>
        <v>2</v>
      </c>
      <c r="K1030" s="84"/>
      <c r="L1030" s="97">
        <v>46876</v>
      </c>
      <c r="M1030" s="99" t="s">
        <v>69</v>
      </c>
      <c r="O1030" s="97">
        <v>46354</v>
      </c>
      <c r="P1030" s="97" cm="1">
        <f t="array" ref="P1030">INDEX($L$11:$L$2636,MATCH(B1030+J1030,$L$11:$L$2636,0)+30)</f>
        <v>46405</v>
      </c>
      <c r="Q1030" s="124" cm="1">
        <f t="array" ref="Q1030">INDEX($L$11:$L$2636,MATCH(B1030+J1030,$L$11:$L$2636,0)+12)-1</f>
        <v>46372</v>
      </c>
    </row>
    <row r="1031" spans="2:17" ht="15" customHeight="1" x14ac:dyDescent="0.25">
      <c r="B1031" s="97">
        <v>46355</v>
      </c>
      <c r="C1031" s="98" t="str">
        <f t="shared" si="66"/>
        <v>Sunday</v>
      </c>
      <c r="D1031" s="99" t="str">
        <f t="shared" si="67"/>
        <v>W</v>
      </c>
      <c r="E1031" s="99" t="str">
        <f t="shared" si="67"/>
        <v>W</v>
      </c>
      <c r="F1031" s="99" t="str">
        <f t="shared" si="67"/>
        <v>W</v>
      </c>
      <c r="G1031" s="99" t="str">
        <f t="shared" si="67"/>
        <v>W</v>
      </c>
      <c r="H1031" s="99" t="str">
        <f t="shared" si="68"/>
        <v>W</v>
      </c>
      <c r="I1031" s="99">
        <f t="shared" si="69"/>
        <v>0</v>
      </c>
      <c r="J1031" s="109">
        <f>IF(H1031="B",0,MATCH("B",H1032:$H$3985,0))</f>
        <v>1</v>
      </c>
      <c r="K1031" s="84"/>
      <c r="L1031" s="97">
        <v>46877</v>
      </c>
      <c r="M1031" s="99" t="s">
        <v>69</v>
      </c>
      <c r="O1031" s="97">
        <v>46355</v>
      </c>
      <c r="P1031" s="97" cm="1">
        <f t="array" ref="P1031">INDEX($L$11:$L$2636,MATCH(B1031+J1031,$L$11:$L$2636,0)+30)</f>
        <v>46405</v>
      </c>
      <c r="Q1031" s="124" cm="1">
        <f t="array" ref="Q1031">INDEX($L$11:$L$2636,MATCH(B1031+J1031,$L$11:$L$2636,0)+12)-1</f>
        <v>46372</v>
      </c>
    </row>
    <row r="1032" spans="2:17" ht="15" customHeight="1" x14ac:dyDescent="0.25">
      <c r="B1032" s="97">
        <v>46356</v>
      </c>
      <c r="C1032" s="98" t="str">
        <f t="shared" si="66"/>
        <v>Monday</v>
      </c>
      <c r="D1032" s="99" t="str">
        <f t="shared" si="67"/>
        <v>B</v>
      </c>
      <c r="E1032" s="99" t="str">
        <f t="shared" si="67"/>
        <v>B</v>
      </c>
      <c r="F1032" s="99" t="str">
        <f t="shared" si="67"/>
        <v>B</v>
      </c>
      <c r="G1032" s="99" t="str">
        <f t="shared" si="67"/>
        <v>B</v>
      </c>
      <c r="H1032" s="99" t="str">
        <f t="shared" si="68"/>
        <v>B</v>
      </c>
      <c r="I1032" s="99">
        <f t="shared" si="69"/>
        <v>1</v>
      </c>
      <c r="J1032" s="109">
        <f>IF(H1032="B",0,MATCH("B",H1033:$H$3985,0))</f>
        <v>0</v>
      </c>
      <c r="K1032" s="84"/>
      <c r="L1032" s="97">
        <v>46878</v>
      </c>
      <c r="M1032" s="99" t="s">
        <v>69</v>
      </c>
      <c r="O1032" s="97">
        <v>46356</v>
      </c>
      <c r="P1032" s="97" cm="1">
        <f t="array" ref="P1032">INDEX($L$11:$L$2636,MATCH(B1032+J1032,$L$11:$L$2636,0)+30)</f>
        <v>46405</v>
      </c>
      <c r="Q1032" s="124" cm="1">
        <f t="array" ref="Q1032">INDEX($L$11:$L$2636,MATCH(B1032+J1032,$L$11:$L$2636,0)+12)-1</f>
        <v>46372</v>
      </c>
    </row>
    <row r="1033" spans="2:17" ht="15" customHeight="1" x14ac:dyDescent="0.25">
      <c r="B1033" s="97">
        <v>46357</v>
      </c>
      <c r="C1033" s="98" t="str">
        <f t="shared" si="66"/>
        <v>Tuesday</v>
      </c>
      <c r="D1033" s="99" t="str">
        <f t="shared" si="67"/>
        <v>B</v>
      </c>
      <c r="E1033" s="99" t="str">
        <f t="shared" si="67"/>
        <v>B</v>
      </c>
      <c r="F1033" s="99" t="str">
        <f t="shared" si="67"/>
        <v>B</v>
      </c>
      <c r="G1033" s="99" t="str">
        <f t="shared" si="67"/>
        <v>B</v>
      </c>
      <c r="H1033" s="99" t="str">
        <f t="shared" si="68"/>
        <v>B</v>
      </c>
      <c r="I1033" s="99">
        <f t="shared" si="69"/>
        <v>1</v>
      </c>
      <c r="J1033" s="109">
        <f>IF(H1033="B",0,MATCH("B",H1034:$H$3985,0))</f>
        <v>0</v>
      </c>
      <c r="K1033" s="84"/>
      <c r="L1033" s="97">
        <v>46881</v>
      </c>
      <c r="M1033" s="99" t="s">
        <v>69</v>
      </c>
      <c r="O1033" s="97">
        <v>46357</v>
      </c>
      <c r="P1033" s="97" cm="1">
        <f t="array" ref="P1033">INDEX($L$11:$L$2636,MATCH(B1033+J1033,$L$11:$L$2636,0)+30)</f>
        <v>46406</v>
      </c>
      <c r="Q1033" s="124" cm="1">
        <f t="array" ref="Q1033">INDEX($L$11:$L$2636,MATCH(B1033+J1033,$L$11:$L$2636,0)+12)-1</f>
        <v>46373</v>
      </c>
    </row>
    <row r="1034" spans="2:17" ht="15" customHeight="1" x14ac:dyDescent="0.25">
      <c r="B1034" s="97">
        <v>46358</v>
      </c>
      <c r="C1034" s="98" t="str">
        <f t="shared" si="66"/>
        <v>Wednesday</v>
      </c>
      <c r="D1034" s="99" t="str">
        <f t="shared" si="67"/>
        <v>B</v>
      </c>
      <c r="E1034" s="99" t="str">
        <f t="shared" si="67"/>
        <v>B</v>
      </c>
      <c r="F1034" s="99" t="str">
        <f t="shared" si="67"/>
        <v>B</v>
      </c>
      <c r="G1034" s="99" t="str">
        <f t="shared" si="67"/>
        <v>B</v>
      </c>
      <c r="H1034" s="99" t="str">
        <f t="shared" si="68"/>
        <v>B</v>
      </c>
      <c r="I1034" s="99">
        <f t="shared" si="69"/>
        <v>1</v>
      </c>
      <c r="J1034" s="109">
        <f>IF(H1034="B",0,MATCH("B",H1035:$H$3985,0))</f>
        <v>0</v>
      </c>
      <c r="K1034" s="84"/>
      <c r="L1034" s="97">
        <v>46882</v>
      </c>
      <c r="M1034" s="99" t="s">
        <v>69</v>
      </c>
      <c r="O1034" s="97">
        <v>46358</v>
      </c>
      <c r="P1034" s="97" cm="1">
        <f t="array" ref="P1034">INDEX($L$11:$L$2636,MATCH(B1034+J1034,$L$11:$L$2636,0)+30)</f>
        <v>46407</v>
      </c>
      <c r="Q1034" s="124" cm="1">
        <f t="array" ref="Q1034">INDEX($L$11:$L$2636,MATCH(B1034+J1034,$L$11:$L$2636,0)+12)-1</f>
        <v>46376</v>
      </c>
    </row>
    <row r="1035" spans="2:17" ht="15" customHeight="1" x14ac:dyDescent="0.25">
      <c r="B1035" s="97">
        <v>46359</v>
      </c>
      <c r="C1035" s="98" t="str">
        <f t="shared" si="66"/>
        <v>Thursday</v>
      </c>
      <c r="D1035" s="99" t="str">
        <f t="shared" si="67"/>
        <v>B</v>
      </c>
      <c r="E1035" s="99" t="str">
        <f t="shared" si="67"/>
        <v>B</v>
      </c>
      <c r="F1035" s="99" t="str">
        <f t="shared" si="67"/>
        <v>B</v>
      </c>
      <c r="G1035" s="99" t="str">
        <f t="shared" si="67"/>
        <v>B</v>
      </c>
      <c r="H1035" s="99" t="str">
        <f t="shared" si="68"/>
        <v>B</v>
      </c>
      <c r="I1035" s="99">
        <f t="shared" si="69"/>
        <v>1</v>
      </c>
      <c r="J1035" s="109">
        <f>IF(H1035="B",0,MATCH("B",H1036:$H$3985,0))</f>
        <v>0</v>
      </c>
      <c r="K1035" s="84"/>
      <c r="L1035" s="97">
        <v>46883</v>
      </c>
      <c r="M1035" s="99" t="s">
        <v>69</v>
      </c>
      <c r="O1035" s="97">
        <v>46359</v>
      </c>
      <c r="P1035" s="97" cm="1">
        <f t="array" ref="P1035">INDEX($L$11:$L$2636,MATCH(B1035+J1035,$L$11:$L$2636,0)+30)</f>
        <v>46408</v>
      </c>
      <c r="Q1035" s="124" cm="1">
        <f t="array" ref="Q1035">INDEX($L$11:$L$2636,MATCH(B1035+J1035,$L$11:$L$2636,0)+12)-1</f>
        <v>46377</v>
      </c>
    </row>
    <row r="1036" spans="2:17" ht="15" customHeight="1" x14ac:dyDescent="0.25">
      <c r="B1036" s="97">
        <v>46360</v>
      </c>
      <c r="C1036" s="98" t="str">
        <f t="shared" ref="C1036:C1099" si="70">TEXT(WEEKDAY(B1036),"dddd")</f>
        <v>Friday</v>
      </c>
      <c r="D1036" s="99" t="str">
        <f t="shared" ref="D1036:G1099" si="71">IF(WEEKDAY($B1036,2)&lt;6,"B","W")</f>
        <v>B</v>
      </c>
      <c r="E1036" s="99" t="str">
        <f t="shared" si="71"/>
        <v>B</v>
      </c>
      <c r="F1036" s="99" t="str">
        <f t="shared" si="71"/>
        <v>B</v>
      </c>
      <c r="G1036" s="99" t="str">
        <f t="shared" si="71"/>
        <v>B</v>
      </c>
      <c r="H1036" s="99" t="str">
        <f t="shared" ref="H1036:H1099" si="72">IF(OR(D1036="P",E1036="P",F1036="P",G1036="P"),"P",D1036)</f>
        <v>B</v>
      </c>
      <c r="I1036" s="99">
        <f t="shared" ref="I1036:I1099" si="73">IF(H1036="B",1,0)</f>
        <v>1</v>
      </c>
      <c r="J1036" s="109">
        <f>IF(H1036="B",0,MATCH("B",H1037:$H$3985,0))</f>
        <v>0</v>
      </c>
      <c r="K1036" s="84"/>
      <c r="L1036" s="97">
        <v>46884</v>
      </c>
      <c r="M1036" s="99" t="s">
        <v>69</v>
      </c>
      <c r="O1036" s="97">
        <v>46360</v>
      </c>
      <c r="P1036" s="97" cm="1">
        <f t="array" ref="P1036">INDEX($L$11:$L$2636,MATCH(B1036+J1036,$L$11:$L$2636,0)+30)</f>
        <v>46409</v>
      </c>
      <c r="Q1036" s="124" cm="1">
        <f t="array" ref="Q1036">INDEX($L$11:$L$2636,MATCH(B1036+J1036,$L$11:$L$2636,0)+12)-1</f>
        <v>46378</v>
      </c>
    </row>
    <row r="1037" spans="2:17" ht="15" customHeight="1" x14ac:dyDescent="0.25">
      <c r="B1037" s="97">
        <v>46361</v>
      </c>
      <c r="C1037" s="98" t="str">
        <f t="shared" si="70"/>
        <v>Saturday</v>
      </c>
      <c r="D1037" s="99" t="str">
        <f t="shared" si="71"/>
        <v>W</v>
      </c>
      <c r="E1037" s="99" t="str">
        <f t="shared" si="71"/>
        <v>W</v>
      </c>
      <c r="F1037" s="99" t="str">
        <f t="shared" si="71"/>
        <v>W</v>
      </c>
      <c r="G1037" s="99" t="str">
        <f t="shared" si="71"/>
        <v>W</v>
      </c>
      <c r="H1037" s="99" t="str">
        <f t="shared" si="72"/>
        <v>W</v>
      </c>
      <c r="I1037" s="99">
        <f t="shared" si="73"/>
        <v>0</v>
      </c>
      <c r="J1037" s="109">
        <f>IF(H1037="B",0,MATCH("B",H1038:$H$3985,0))</f>
        <v>2</v>
      </c>
      <c r="K1037" s="84"/>
      <c r="L1037" s="97">
        <v>46885</v>
      </c>
      <c r="M1037" s="99" t="s">
        <v>69</v>
      </c>
      <c r="O1037" s="97">
        <v>46361</v>
      </c>
      <c r="P1037" s="97" cm="1">
        <f t="array" ref="P1037">INDEX($L$11:$L$2636,MATCH(B1037+J1037,$L$11:$L$2636,0)+30)</f>
        <v>46412</v>
      </c>
      <c r="Q1037" s="124" cm="1">
        <f t="array" ref="Q1037">INDEX($L$11:$L$2636,MATCH(B1037+J1037,$L$11:$L$2636,0)+12)-1</f>
        <v>46379</v>
      </c>
    </row>
    <row r="1038" spans="2:17" ht="15" customHeight="1" x14ac:dyDescent="0.25">
      <c r="B1038" s="97">
        <v>46362</v>
      </c>
      <c r="C1038" s="98" t="str">
        <f t="shared" si="70"/>
        <v>Sunday</v>
      </c>
      <c r="D1038" s="99" t="str">
        <f t="shared" si="71"/>
        <v>W</v>
      </c>
      <c r="E1038" s="99" t="s">
        <v>71</v>
      </c>
      <c r="F1038" s="99" t="s">
        <v>71</v>
      </c>
      <c r="G1038" s="99" t="str">
        <f t="shared" si="71"/>
        <v>W</v>
      </c>
      <c r="H1038" s="99" t="str">
        <f t="shared" si="72"/>
        <v>P</v>
      </c>
      <c r="I1038" s="99">
        <f t="shared" si="73"/>
        <v>0</v>
      </c>
      <c r="J1038" s="109">
        <f>IF(H1038="B",0,MATCH("B",H1039:$H$3985,0))</f>
        <v>1</v>
      </c>
      <c r="K1038" s="84"/>
      <c r="L1038" s="97">
        <v>46889</v>
      </c>
      <c r="M1038" s="99" t="s">
        <v>69</v>
      </c>
      <c r="O1038" s="97">
        <v>46362</v>
      </c>
      <c r="P1038" s="97" cm="1">
        <f t="array" ref="P1038">INDEX($L$11:$L$2636,MATCH(B1038+J1038,$L$11:$L$2636,0)+30)</f>
        <v>46412</v>
      </c>
      <c r="Q1038" s="124" cm="1">
        <f t="array" ref="Q1038">INDEX($L$11:$L$2636,MATCH(B1038+J1038,$L$11:$L$2636,0)+12)-1</f>
        <v>46379</v>
      </c>
    </row>
    <row r="1039" spans="2:17" ht="15" customHeight="1" x14ac:dyDescent="0.25">
      <c r="B1039" s="97">
        <v>46363</v>
      </c>
      <c r="C1039" s="98" t="str">
        <f t="shared" si="70"/>
        <v>Monday</v>
      </c>
      <c r="D1039" s="99" t="str">
        <f t="shared" si="71"/>
        <v>B</v>
      </c>
      <c r="E1039" s="99" t="str">
        <f t="shared" si="71"/>
        <v>B</v>
      </c>
      <c r="F1039" s="99" t="str">
        <f t="shared" si="71"/>
        <v>B</v>
      </c>
      <c r="G1039" s="99" t="str">
        <f t="shared" si="71"/>
        <v>B</v>
      </c>
      <c r="H1039" s="99" t="str">
        <f t="shared" si="72"/>
        <v>B</v>
      </c>
      <c r="I1039" s="99">
        <f t="shared" si="73"/>
        <v>1</v>
      </c>
      <c r="J1039" s="109">
        <f>IF(H1039="B",0,MATCH("B",H1040:$H$3985,0))</f>
        <v>0</v>
      </c>
      <c r="K1039" s="84"/>
      <c r="L1039" s="97">
        <v>46890</v>
      </c>
      <c r="M1039" s="99" t="s">
        <v>69</v>
      </c>
      <c r="O1039" s="97">
        <v>46363</v>
      </c>
      <c r="P1039" s="97" cm="1">
        <f t="array" ref="P1039">INDEX($L$11:$L$2636,MATCH(B1039+J1039,$L$11:$L$2636,0)+30)</f>
        <v>46412</v>
      </c>
      <c r="Q1039" s="124" cm="1">
        <f t="array" ref="Q1039">INDEX($L$11:$L$2636,MATCH(B1039+J1039,$L$11:$L$2636,0)+12)-1</f>
        <v>46379</v>
      </c>
    </row>
    <row r="1040" spans="2:17" ht="15" customHeight="1" x14ac:dyDescent="0.25">
      <c r="B1040" s="97">
        <v>46364</v>
      </c>
      <c r="C1040" s="98" t="str">
        <f t="shared" si="70"/>
        <v>Tuesday</v>
      </c>
      <c r="D1040" s="99" t="str">
        <f t="shared" si="71"/>
        <v>B</v>
      </c>
      <c r="E1040" s="99" t="s">
        <v>71</v>
      </c>
      <c r="F1040" s="99" t="s">
        <v>71</v>
      </c>
      <c r="G1040" s="99" t="str">
        <f t="shared" si="71"/>
        <v>B</v>
      </c>
      <c r="H1040" s="99" t="str">
        <f t="shared" si="72"/>
        <v>P</v>
      </c>
      <c r="I1040" s="99">
        <f t="shared" si="73"/>
        <v>0</v>
      </c>
      <c r="J1040" s="109">
        <f>IF(H1040="B",0,MATCH("B",H1041:$H$3985,0))</f>
        <v>1</v>
      </c>
      <c r="K1040" s="84"/>
      <c r="L1040" s="97">
        <v>46891</v>
      </c>
      <c r="M1040" s="99" t="s">
        <v>69</v>
      </c>
      <c r="O1040" s="97">
        <v>46364</v>
      </c>
      <c r="P1040" s="97" cm="1">
        <f t="array" ref="P1040">INDEX($L$11:$L$2636,MATCH(B1040+J1040,$L$11:$L$2636,0)+30)</f>
        <v>46413</v>
      </c>
      <c r="Q1040" s="124" cm="1">
        <f t="array" ref="Q1040">INDEX($L$11:$L$2636,MATCH(B1040+J1040,$L$11:$L$2636,0)+12)-1</f>
        <v>46384</v>
      </c>
    </row>
    <row r="1041" spans="2:17" ht="15" customHeight="1" x14ac:dyDescent="0.25">
      <c r="B1041" s="97">
        <v>46365</v>
      </c>
      <c r="C1041" s="98" t="str">
        <f t="shared" si="70"/>
        <v>Wednesday</v>
      </c>
      <c r="D1041" s="99" t="str">
        <f t="shared" si="71"/>
        <v>B</v>
      </c>
      <c r="E1041" s="99" t="str">
        <f t="shared" si="71"/>
        <v>B</v>
      </c>
      <c r="F1041" s="99" t="str">
        <f t="shared" si="71"/>
        <v>B</v>
      </c>
      <c r="G1041" s="99" t="str">
        <f t="shared" si="71"/>
        <v>B</v>
      </c>
      <c r="H1041" s="99" t="str">
        <f t="shared" si="72"/>
        <v>B</v>
      </c>
      <c r="I1041" s="99">
        <f t="shared" si="73"/>
        <v>1</v>
      </c>
      <c r="J1041" s="109">
        <f>IF(H1041="B",0,MATCH("B",H1042:$H$3985,0))</f>
        <v>0</v>
      </c>
      <c r="K1041" s="84"/>
      <c r="L1041" s="97">
        <v>46892</v>
      </c>
      <c r="M1041" s="99" t="s">
        <v>69</v>
      </c>
      <c r="O1041" s="97">
        <v>46365</v>
      </c>
      <c r="P1041" s="97" cm="1">
        <f t="array" ref="P1041">INDEX($L$11:$L$2636,MATCH(B1041+J1041,$L$11:$L$2636,0)+30)</f>
        <v>46413</v>
      </c>
      <c r="Q1041" s="124" cm="1">
        <f t="array" ref="Q1041">INDEX($L$11:$L$2636,MATCH(B1041+J1041,$L$11:$L$2636,0)+12)-1</f>
        <v>46384</v>
      </c>
    </row>
    <row r="1042" spans="2:17" ht="15" customHeight="1" x14ac:dyDescent="0.25">
      <c r="B1042" s="97">
        <v>46366</v>
      </c>
      <c r="C1042" s="98" t="str">
        <f t="shared" si="70"/>
        <v>Thursday</v>
      </c>
      <c r="D1042" s="99" t="str">
        <f t="shared" si="71"/>
        <v>B</v>
      </c>
      <c r="E1042" s="99" t="str">
        <f t="shared" si="71"/>
        <v>B</v>
      </c>
      <c r="F1042" s="99" t="str">
        <f t="shared" si="71"/>
        <v>B</v>
      </c>
      <c r="G1042" s="99" t="str">
        <f t="shared" si="71"/>
        <v>B</v>
      </c>
      <c r="H1042" s="99" t="str">
        <f t="shared" si="72"/>
        <v>B</v>
      </c>
      <c r="I1042" s="99">
        <f t="shared" si="73"/>
        <v>1</v>
      </c>
      <c r="J1042" s="109">
        <f>IF(H1042="B",0,MATCH("B",H1043:$H$3985,0))</f>
        <v>0</v>
      </c>
      <c r="K1042" s="84"/>
      <c r="L1042" s="97">
        <v>46895</v>
      </c>
      <c r="M1042" s="99" t="s">
        <v>69</v>
      </c>
      <c r="O1042" s="97">
        <v>46366</v>
      </c>
      <c r="P1042" s="97" cm="1">
        <f t="array" ref="P1042">INDEX($L$11:$L$2636,MATCH(B1042+J1042,$L$11:$L$2636,0)+30)</f>
        <v>46414</v>
      </c>
      <c r="Q1042" s="124" cm="1">
        <f t="array" ref="Q1042">INDEX($L$11:$L$2636,MATCH(B1042+J1042,$L$11:$L$2636,0)+12)-1</f>
        <v>46385</v>
      </c>
    </row>
    <row r="1043" spans="2:17" ht="15" customHeight="1" x14ac:dyDescent="0.25">
      <c r="B1043" s="97">
        <v>46367</v>
      </c>
      <c r="C1043" s="98" t="str">
        <f t="shared" si="70"/>
        <v>Friday</v>
      </c>
      <c r="D1043" s="99" t="str">
        <f t="shared" si="71"/>
        <v>B</v>
      </c>
      <c r="E1043" s="99" t="str">
        <f t="shared" si="71"/>
        <v>B</v>
      </c>
      <c r="F1043" s="99" t="str">
        <f t="shared" si="71"/>
        <v>B</v>
      </c>
      <c r="G1043" s="99" t="str">
        <f t="shared" si="71"/>
        <v>B</v>
      </c>
      <c r="H1043" s="99" t="str">
        <f t="shared" si="72"/>
        <v>B</v>
      </c>
      <c r="I1043" s="99">
        <f t="shared" si="73"/>
        <v>1</v>
      </c>
      <c r="J1043" s="109">
        <f>IF(H1043="B",0,MATCH("B",H1044:$H$3985,0))</f>
        <v>0</v>
      </c>
      <c r="K1043" s="84"/>
      <c r="L1043" s="97">
        <v>46896</v>
      </c>
      <c r="M1043" s="99" t="s">
        <v>69</v>
      </c>
      <c r="O1043" s="97">
        <v>46367</v>
      </c>
      <c r="P1043" s="97" cm="1">
        <f t="array" ref="P1043">INDEX($L$11:$L$2636,MATCH(B1043+J1043,$L$11:$L$2636,0)+30)</f>
        <v>46415</v>
      </c>
      <c r="Q1043" s="124" cm="1">
        <f t="array" ref="Q1043">INDEX($L$11:$L$2636,MATCH(B1043+J1043,$L$11:$L$2636,0)+12)-1</f>
        <v>46386</v>
      </c>
    </row>
    <row r="1044" spans="2:17" ht="15" customHeight="1" x14ac:dyDescent="0.25">
      <c r="B1044" s="97">
        <v>46368</v>
      </c>
      <c r="C1044" s="98" t="str">
        <f t="shared" si="70"/>
        <v>Saturday</v>
      </c>
      <c r="D1044" s="99" t="str">
        <f t="shared" si="71"/>
        <v>W</v>
      </c>
      <c r="E1044" s="99" t="str">
        <f t="shared" si="71"/>
        <v>W</v>
      </c>
      <c r="F1044" s="99" t="str">
        <f t="shared" si="71"/>
        <v>W</v>
      </c>
      <c r="G1044" s="99" t="str">
        <f t="shared" si="71"/>
        <v>W</v>
      </c>
      <c r="H1044" s="99" t="str">
        <f t="shared" si="72"/>
        <v>W</v>
      </c>
      <c r="I1044" s="99">
        <f t="shared" si="73"/>
        <v>0</v>
      </c>
      <c r="J1044" s="109">
        <f>IF(H1044="B",0,MATCH("B",H1045:$H$3985,0))</f>
        <v>2</v>
      </c>
      <c r="K1044" s="84"/>
      <c r="L1044" s="97">
        <v>46897</v>
      </c>
      <c r="M1044" s="99" t="s">
        <v>69</v>
      </c>
      <c r="O1044" s="97">
        <v>46368</v>
      </c>
      <c r="P1044" s="97" cm="1">
        <f t="array" ref="P1044">INDEX($L$11:$L$2636,MATCH(B1044+J1044,$L$11:$L$2636,0)+30)</f>
        <v>46416</v>
      </c>
      <c r="Q1044" s="124" cm="1">
        <f t="array" ref="Q1044">INDEX($L$11:$L$2636,MATCH(B1044+J1044,$L$11:$L$2636,0)+12)-1</f>
        <v>46390</v>
      </c>
    </row>
    <row r="1045" spans="2:17" ht="15" customHeight="1" x14ac:dyDescent="0.25">
      <c r="B1045" s="97">
        <v>46369</v>
      </c>
      <c r="C1045" s="98" t="str">
        <f t="shared" si="70"/>
        <v>Sunday</v>
      </c>
      <c r="D1045" s="99" t="str">
        <f t="shared" si="71"/>
        <v>W</v>
      </c>
      <c r="E1045" s="99" t="str">
        <f t="shared" si="71"/>
        <v>W</v>
      </c>
      <c r="F1045" s="99" t="str">
        <f t="shared" si="71"/>
        <v>W</v>
      </c>
      <c r="G1045" s="99" t="str">
        <f t="shared" si="71"/>
        <v>W</v>
      </c>
      <c r="H1045" s="99" t="str">
        <f t="shared" si="72"/>
        <v>W</v>
      </c>
      <c r="I1045" s="99">
        <f t="shared" si="73"/>
        <v>0</v>
      </c>
      <c r="J1045" s="109">
        <f>IF(H1045="B",0,MATCH("B",H1046:$H$3985,0))</f>
        <v>1</v>
      </c>
      <c r="K1045" s="84"/>
      <c r="L1045" s="97">
        <v>46898</v>
      </c>
      <c r="M1045" s="99" t="s">
        <v>69</v>
      </c>
      <c r="O1045" s="97">
        <v>46369</v>
      </c>
      <c r="P1045" s="97" cm="1">
        <f t="array" ref="P1045">INDEX($L$11:$L$2636,MATCH(B1045+J1045,$L$11:$L$2636,0)+30)</f>
        <v>46416</v>
      </c>
      <c r="Q1045" s="124" cm="1">
        <f t="array" ref="Q1045">INDEX($L$11:$L$2636,MATCH(B1045+J1045,$L$11:$L$2636,0)+12)-1</f>
        <v>46390</v>
      </c>
    </row>
    <row r="1046" spans="2:17" ht="15" customHeight="1" x14ac:dyDescent="0.25">
      <c r="B1046" s="97">
        <v>46370</v>
      </c>
      <c r="C1046" s="98" t="str">
        <f t="shared" si="70"/>
        <v>Monday</v>
      </c>
      <c r="D1046" s="99" t="str">
        <f t="shared" si="71"/>
        <v>B</v>
      </c>
      <c r="E1046" s="99" t="str">
        <f t="shared" si="71"/>
        <v>B</v>
      </c>
      <c r="F1046" s="99" t="str">
        <f t="shared" si="71"/>
        <v>B</v>
      </c>
      <c r="G1046" s="99" t="str">
        <f t="shared" si="71"/>
        <v>B</v>
      </c>
      <c r="H1046" s="99" t="str">
        <f t="shared" si="72"/>
        <v>B</v>
      </c>
      <c r="I1046" s="99">
        <f t="shared" si="73"/>
        <v>1</v>
      </c>
      <c r="J1046" s="109">
        <f>IF(H1046="B",0,MATCH("B",H1047:$H$3985,0))</f>
        <v>0</v>
      </c>
      <c r="K1046" s="84"/>
      <c r="L1046" s="97">
        <v>46899</v>
      </c>
      <c r="M1046" s="99" t="s">
        <v>69</v>
      </c>
      <c r="O1046" s="97">
        <v>46370</v>
      </c>
      <c r="P1046" s="97" cm="1">
        <f t="array" ref="P1046">INDEX($L$11:$L$2636,MATCH(B1046+J1046,$L$11:$L$2636,0)+30)</f>
        <v>46416</v>
      </c>
      <c r="Q1046" s="124" cm="1">
        <f t="array" ref="Q1046">INDEX($L$11:$L$2636,MATCH(B1046+J1046,$L$11:$L$2636,0)+12)-1</f>
        <v>46390</v>
      </c>
    </row>
    <row r="1047" spans="2:17" ht="15" customHeight="1" x14ac:dyDescent="0.25">
      <c r="B1047" s="97">
        <v>46371</v>
      </c>
      <c r="C1047" s="98" t="str">
        <f t="shared" si="70"/>
        <v>Tuesday</v>
      </c>
      <c r="D1047" s="99" t="str">
        <f t="shared" si="71"/>
        <v>B</v>
      </c>
      <c r="E1047" s="99" t="str">
        <f t="shared" si="71"/>
        <v>B</v>
      </c>
      <c r="F1047" s="99" t="str">
        <f t="shared" si="71"/>
        <v>B</v>
      </c>
      <c r="G1047" s="99" t="str">
        <f t="shared" si="71"/>
        <v>B</v>
      </c>
      <c r="H1047" s="99" t="str">
        <f t="shared" si="72"/>
        <v>B</v>
      </c>
      <c r="I1047" s="99">
        <f t="shared" si="73"/>
        <v>1</v>
      </c>
      <c r="J1047" s="109">
        <f>IF(H1047="B",0,MATCH("B",H1048:$H$3985,0))</f>
        <v>0</v>
      </c>
      <c r="K1047" s="84"/>
      <c r="L1047" s="97">
        <v>46903</v>
      </c>
      <c r="M1047" s="99" t="s">
        <v>69</v>
      </c>
      <c r="O1047" s="97">
        <v>46371</v>
      </c>
      <c r="P1047" s="97" cm="1">
        <f t="array" ref="P1047">INDEX($L$11:$L$2636,MATCH(B1047+J1047,$L$11:$L$2636,0)+30)</f>
        <v>46419</v>
      </c>
      <c r="Q1047" s="124" cm="1">
        <f t="array" ref="Q1047">INDEX($L$11:$L$2636,MATCH(B1047+J1047,$L$11:$L$2636,0)+12)-1</f>
        <v>46391</v>
      </c>
    </row>
    <row r="1048" spans="2:17" ht="15" customHeight="1" x14ac:dyDescent="0.25">
      <c r="B1048" s="97">
        <v>46372</v>
      </c>
      <c r="C1048" s="98" t="str">
        <f t="shared" si="70"/>
        <v>Wednesday</v>
      </c>
      <c r="D1048" s="99" t="str">
        <f t="shared" si="71"/>
        <v>B</v>
      </c>
      <c r="E1048" s="99" t="str">
        <f t="shared" si="71"/>
        <v>B</v>
      </c>
      <c r="F1048" s="99" t="str">
        <f t="shared" si="71"/>
        <v>B</v>
      </c>
      <c r="G1048" s="99" t="str">
        <f t="shared" si="71"/>
        <v>B</v>
      </c>
      <c r="H1048" s="99" t="str">
        <f t="shared" si="72"/>
        <v>B</v>
      </c>
      <c r="I1048" s="99">
        <f t="shared" si="73"/>
        <v>1</v>
      </c>
      <c r="J1048" s="109">
        <f>IF(H1048="B",0,MATCH("B",H1049:$H$3985,0))</f>
        <v>0</v>
      </c>
      <c r="K1048" s="84"/>
      <c r="L1048" s="97">
        <v>46904</v>
      </c>
      <c r="M1048" s="99" t="s">
        <v>69</v>
      </c>
      <c r="O1048" s="97">
        <v>46372</v>
      </c>
      <c r="P1048" s="97" cm="1">
        <f t="array" ref="P1048">INDEX($L$11:$L$2636,MATCH(B1048+J1048,$L$11:$L$2636,0)+30)</f>
        <v>46420</v>
      </c>
      <c r="Q1048" s="124" cm="1">
        <f t="array" ref="Q1048">INDEX($L$11:$L$2636,MATCH(B1048+J1048,$L$11:$L$2636,0)+12)-1</f>
        <v>46393</v>
      </c>
    </row>
    <row r="1049" spans="2:17" ht="15" customHeight="1" x14ac:dyDescent="0.25">
      <c r="B1049" s="97">
        <v>46373</v>
      </c>
      <c r="C1049" s="98" t="str">
        <f t="shared" si="70"/>
        <v>Thursday</v>
      </c>
      <c r="D1049" s="99" t="str">
        <f t="shared" si="71"/>
        <v>B</v>
      </c>
      <c r="E1049" s="99" t="str">
        <f t="shared" si="71"/>
        <v>B</v>
      </c>
      <c r="F1049" s="99" t="str">
        <f t="shared" si="71"/>
        <v>B</v>
      </c>
      <c r="G1049" s="99" t="str">
        <f t="shared" si="71"/>
        <v>B</v>
      </c>
      <c r="H1049" s="99" t="str">
        <f t="shared" si="72"/>
        <v>B</v>
      </c>
      <c r="I1049" s="99">
        <f t="shared" si="73"/>
        <v>1</v>
      </c>
      <c r="J1049" s="109">
        <f>IF(H1049="B",0,MATCH("B",H1050:$H$3985,0))</f>
        <v>0</v>
      </c>
      <c r="K1049" s="84"/>
      <c r="L1049" s="97">
        <v>46905</v>
      </c>
      <c r="M1049" s="99" t="s">
        <v>69</v>
      </c>
      <c r="O1049" s="97">
        <v>46373</v>
      </c>
      <c r="P1049" s="97" cm="1">
        <f t="array" ref="P1049">INDEX($L$11:$L$2636,MATCH(B1049+J1049,$L$11:$L$2636,0)+30)</f>
        <v>46421</v>
      </c>
      <c r="Q1049" s="124" cm="1">
        <f t="array" ref="Q1049">INDEX($L$11:$L$2636,MATCH(B1049+J1049,$L$11:$L$2636,0)+12)-1</f>
        <v>46394</v>
      </c>
    </row>
    <row r="1050" spans="2:17" ht="15" customHeight="1" x14ac:dyDescent="0.25">
      <c r="B1050" s="97">
        <v>46374</v>
      </c>
      <c r="C1050" s="98" t="str">
        <f t="shared" si="70"/>
        <v>Friday</v>
      </c>
      <c r="D1050" s="99" t="str">
        <f t="shared" si="71"/>
        <v>B</v>
      </c>
      <c r="E1050" s="99" t="str">
        <f t="shared" si="71"/>
        <v>B</v>
      </c>
      <c r="F1050" s="99" t="str">
        <f t="shared" si="71"/>
        <v>B</v>
      </c>
      <c r="G1050" s="99" t="str">
        <f t="shared" si="71"/>
        <v>B</v>
      </c>
      <c r="H1050" s="99" t="str">
        <f t="shared" si="72"/>
        <v>B</v>
      </c>
      <c r="I1050" s="99">
        <f t="shared" si="73"/>
        <v>1</v>
      </c>
      <c r="J1050" s="109">
        <f>IF(H1050="B",0,MATCH("B",H1051:$H$3985,0))</f>
        <v>0</v>
      </c>
      <c r="K1050" s="84"/>
      <c r="L1050" s="97">
        <v>46906</v>
      </c>
      <c r="M1050" s="99" t="s">
        <v>69</v>
      </c>
      <c r="O1050" s="97">
        <v>46374</v>
      </c>
      <c r="P1050" s="97" cm="1">
        <f t="array" ref="P1050">INDEX($L$11:$L$2636,MATCH(B1050+J1050,$L$11:$L$2636,0)+30)</f>
        <v>46422</v>
      </c>
      <c r="Q1050" s="124" cm="1">
        <f t="array" ref="Q1050">INDEX($L$11:$L$2636,MATCH(B1050+J1050,$L$11:$L$2636,0)+12)-1</f>
        <v>46397</v>
      </c>
    </row>
    <row r="1051" spans="2:17" ht="15" customHeight="1" x14ac:dyDescent="0.25">
      <c r="B1051" s="97">
        <v>46375</v>
      </c>
      <c r="C1051" s="98" t="str">
        <f t="shared" si="70"/>
        <v>Saturday</v>
      </c>
      <c r="D1051" s="99" t="str">
        <f t="shared" si="71"/>
        <v>W</v>
      </c>
      <c r="E1051" s="99" t="str">
        <f t="shared" si="71"/>
        <v>W</v>
      </c>
      <c r="F1051" s="99" t="str">
        <f t="shared" si="71"/>
        <v>W</v>
      </c>
      <c r="G1051" s="99" t="str">
        <f t="shared" si="71"/>
        <v>W</v>
      </c>
      <c r="H1051" s="99" t="str">
        <f t="shared" si="72"/>
        <v>W</v>
      </c>
      <c r="I1051" s="99">
        <f t="shared" si="73"/>
        <v>0</v>
      </c>
      <c r="J1051" s="109">
        <f>IF(H1051="B",0,MATCH("B",H1052:$H$3985,0))</f>
        <v>2</v>
      </c>
      <c r="K1051" s="84"/>
      <c r="L1051" s="97">
        <v>46910</v>
      </c>
      <c r="M1051" s="99" t="s">
        <v>69</v>
      </c>
      <c r="O1051" s="97">
        <v>46375</v>
      </c>
      <c r="P1051" s="97" cm="1">
        <f t="array" ref="P1051">INDEX($L$11:$L$2636,MATCH(B1051+J1051,$L$11:$L$2636,0)+30)</f>
        <v>46423</v>
      </c>
      <c r="Q1051" s="124" cm="1">
        <f t="array" ref="Q1051">INDEX($L$11:$L$2636,MATCH(B1051+J1051,$L$11:$L$2636,0)+12)-1</f>
        <v>46398</v>
      </c>
    </row>
    <row r="1052" spans="2:17" ht="15" customHeight="1" x14ac:dyDescent="0.25">
      <c r="B1052" s="97">
        <v>46376</v>
      </c>
      <c r="C1052" s="98" t="str">
        <f t="shared" si="70"/>
        <v>Sunday</v>
      </c>
      <c r="D1052" s="99" t="str">
        <f t="shared" si="71"/>
        <v>W</v>
      </c>
      <c r="E1052" s="99" t="str">
        <f t="shared" si="71"/>
        <v>W</v>
      </c>
      <c r="F1052" s="99" t="str">
        <f t="shared" si="71"/>
        <v>W</v>
      </c>
      <c r="G1052" s="99" t="str">
        <f t="shared" si="71"/>
        <v>W</v>
      </c>
      <c r="H1052" s="99" t="str">
        <f t="shared" si="72"/>
        <v>W</v>
      </c>
      <c r="I1052" s="99">
        <f t="shared" si="73"/>
        <v>0</v>
      </c>
      <c r="J1052" s="109">
        <f>IF(H1052="B",0,MATCH("B",H1053:$H$3985,0))</f>
        <v>1</v>
      </c>
      <c r="K1052" s="84"/>
      <c r="L1052" s="97">
        <v>46911</v>
      </c>
      <c r="M1052" s="99" t="s">
        <v>69</v>
      </c>
      <c r="O1052" s="97">
        <v>46376</v>
      </c>
      <c r="P1052" s="97" cm="1">
        <f t="array" ref="P1052">INDEX($L$11:$L$2636,MATCH(B1052+J1052,$L$11:$L$2636,0)+30)</f>
        <v>46423</v>
      </c>
      <c r="Q1052" s="124" cm="1">
        <f t="array" ref="Q1052">INDEX($L$11:$L$2636,MATCH(B1052+J1052,$L$11:$L$2636,0)+12)-1</f>
        <v>46398</v>
      </c>
    </row>
    <row r="1053" spans="2:17" ht="15" customHeight="1" x14ac:dyDescent="0.25">
      <c r="B1053" s="97">
        <v>46377</v>
      </c>
      <c r="C1053" s="98" t="str">
        <f t="shared" si="70"/>
        <v>Monday</v>
      </c>
      <c r="D1053" s="99" t="str">
        <f t="shared" si="71"/>
        <v>B</v>
      </c>
      <c r="E1053" s="99" t="str">
        <f t="shared" si="71"/>
        <v>B</v>
      </c>
      <c r="F1053" s="99" t="str">
        <f t="shared" si="71"/>
        <v>B</v>
      </c>
      <c r="G1053" s="99" t="str">
        <f t="shared" si="71"/>
        <v>B</v>
      </c>
      <c r="H1053" s="99" t="str">
        <f t="shared" si="72"/>
        <v>B</v>
      </c>
      <c r="I1053" s="99">
        <f t="shared" si="73"/>
        <v>1</v>
      </c>
      <c r="J1053" s="109">
        <f>IF(H1053="B",0,MATCH("B",H1054:$H$3985,0))</f>
        <v>0</v>
      </c>
      <c r="K1053" s="84"/>
      <c r="L1053" s="97">
        <v>46912</v>
      </c>
      <c r="M1053" s="99" t="s">
        <v>69</v>
      </c>
      <c r="O1053" s="97">
        <v>46377</v>
      </c>
      <c r="P1053" s="97" cm="1">
        <f t="array" ref="P1053">INDEX($L$11:$L$2636,MATCH(B1053+J1053,$L$11:$L$2636,0)+30)</f>
        <v>46423</v>
      </c>
      <c r="Q1053" s="124" cm="1">
        <f t="array" ref="Q1053">INDEX($L$11:$L$2636,MATCH(B1053+J1053,$L$11:$L$2636,0)+12)-1</f>
        <v>46398</v>
      </c>
    </row>
    <row r="1054" spans="2:17" ht="15" customHeight="1" x14ac:dyDescent="0.25">
      <c r="B1054" s="97">
        <v>46378</v>
      </c>
      <c r="C1054" s="98" t="str">
        <f t="shared" si="70"/>
        <v>Tuesday</v>
      </c>
      <c r="D1054" s="99" t="str">
        <f t="shared" si="71"/>
        <v>B</v>
      </c>
      <c r="E1054" s="99" t="str">
        <f t="shared" si="71"/>
        <v>B</v>
      </c>
      <c r="F1054" s="99" t="str">
        <f t="shared" si="71"/>
        <v>B</v>
      </c>
      <c r="G1054" s="99" t="str">
        <f t="shared" si="71"/>
        <v>B</v>
      </c>
      <c r="H1054" s="99" t="str">
        <f t="shared" si="72"/>
        <v>B</v>
      </c>
      <c r="I1054" s="99">
        <f t="shared" si="73"/>
        <v>1</v>
      </c>
      <c r="J1054" s="109">
        <f>IF(H1054="B",0,MATCH("B",H1055:$H$3985,0))</f>
        <v>0</v>
      </c>
      <c r="K1054" s="84"/>
      <c r="L1054" s="97">
        <v>46913</v>
      </c>
      <c r="M1054" s="99" t="s">
        <v>69</v>
      </c>
      <c r="O1054" s="97">
        <v>46378</v>
      </c>
      <c r="P1054" s="97" cm="1">
        <f t="array" ref="P1054">INDEX($L$11:$L$2636,MATCH(B1054+J1054,$L$11:$L$2636,0)+30)</f>
        <v>46426</v>
      </c>
      <c r="Q1054" s="124" cm="1">
        <f t="array" ref="Q1054">INDEX($L$11:$L$2636,MATCH(B1054+J1054,$L$11:$L$2636,0)+12)-1</f>
        <v>46399</v>
      </c>
    </row>
    <row r="1055" spans="2:17" ht="15" customHeight="1" x14ac:dyDescent="0.25">
      <c r="B1055" s="97">
        <v>46379</v>
      </c>
      <c r="C1055" s="98" t="str">
        <f t="shared" si="70"/>
        <v>Wednesday</v>
      </c>
      <c r="D1055" s="99" t="str">
        <f t="shared" si="71"/>
        <v>B</v>
      </c>
      <c r="E1055" s="99" t="str">
        <f t="shared" si="71"/>
        <v>B</v>
      </c>
      <c r="F1055" s="99" t="str">
        <f t="shared" si="71"/>
        <v>B</v>
      </c>
      <c r="G1055" s="99" t="str">
        <f t="shared" si="71"/>
        <v>B</v>
      </c>
      <c r="H1055" s="99" t="str">
        <f t="shared" si="72"/>
        <v>B</v>
      </c>
      <c r="I1055" s="99">
        <f t="shared" si="73"/>
        <v>1</v>
      </c>
      <c r="J1055" s="109">
        <f>IF(H1055="B",0,MATCH("B",H1056:$H$3985,0))</f>
        <v>0</v>
      </c>
      <c r="K1055" s="84"/>
      <c r="L1055" s="97">
        <v>46916</v>
      </c>
      <c r="M1055" s="99" t="s">
        <v>69</v>
      </c>
      <c r="O1055" s="97">
        <v>46379</v>
      </c>
      <c r="P1055" s="97" cm="1">
        <f t="array" ref="P1055">INDEX($L$11:$L$2636,MATCH(B1055+J1055,$L$11:$L$2636,0)+30)</f>
        <v>46427</v>
      </c>
      <c r="Q1055" s="124" cm="1">
        <f t="array" ref="Q1055">INDEX($L$11:$L$2636,MATCH(B1055+J1055,$L$11:$L$2636,0)+12)-1</f>
        <v>46400</v>
      </c>
    </row>
    <row r="1056" spans="2:17" ht="15" customHeight="1" x14ac:dyDescent="0.25">
      <c r="B1056" s="97">
        <v>46380</v>
      </c>
      <c r="C1056" s="98" t="str">
        <f t="shared" si="70"/>
        <v>Thursday</v>
      </c>
      <c r="D1056" s="99" t="str">
        <f t="shared" si="71"/>
        <v>B</v>
      </c>
      <c r="E1056" s="99" t="str">
        <f t="shared" si="71"/>
        <v>B</v>
      </c>
      <c r="F1056" s="99" t="str">
        <f t="shared" si="71"/>
        <v>B</v>
      </c>
      <c r="G1056" s="99" t="str">
        <f t="shared" si="71"/>
        <v>B</v>
      </c>
      <c r="H1056" s="99" t="str">
        <f t="shared" si="72"/>
        <v>B</v>
      </c>
      <c r="I1056" s="99">
        <f t="shared" si="73"/>
        <v>1</v>
      </c>
      <c r="J1056" s="109">
        <f>IF(H1056="B",0,MATCH("B",H1057:$H$3985,0))</f>
        <v>0</v>
      </c>
      <c r="K1056" s="84"/>
      <c r="L1056" s="97">
        <v>46917</v>
      </c>
      <c r="M1056" s="99" t="s">
        <v>69</v>
      </c>
      <c r="O1056" s="97">
        <v>46380</v>
      </c>
      <c r="P1056" s="97" cm="1">
        <f t="array" ref="P1056">INDEX($L$11:$L$2636,MATCH(B1056+J1056,$L$11:$L$2636,0)+30)</f>
        <v>46428</v>
      </c>
      <c r="Q1056" s="124" cm="1">
        <f t="array" ref="Q1056">INDEX($L$11:$L$2636,MATCH(B1056+J1056,$L$11:$L$2636,0)+12)-1</f>
        <v>46401</v>
      </c>
    </row>
    <row r="1057" spans="2:17" ht="15" customHeight="1" x14ac:dyDescent="0.25">
      <c r="B1057" s="97">
        <v>46381</v>
      </c>
      <c r="C1057" s="98" t="str">
        <f t="shared" si="70"/>
        <v>Friday</v>
      </c>
      <c r="D1057" s="99" t="s">
        <v>71</v>
      </c>
      <c r="E1057" s="99" t="s">
        <v>71</v>
      </c>
      <c r="F1057" s="99" t="s">
        <v>71</v>
      </c>
      <c r="G1057" s="99" t="str">
        <f t="shared" si="71"/>
        <v>B</v>
      </c>
      <c r="H1057" s="99" t="str">
        <f t="shared" si="72"/>
        <v>P</v>
      </c>
      <c r="I1057" s="99">
        <f t="shared" si="73"/>
        <v>0</v>
      </c>
      <c r="J1057" s="109">
        <f>IF(H1057="B",0,MATCH("B",H1058:$H$3985,0))</f>
        <v>4</v>
      </c>
      <c r="K1057" s="84"/>
      <c r="L1057" s="97">
        <v>46918</v>
      </c>
      <c r="M1057" s="99" t="s">
        <v>69</v>
      </c>
      <c r="O1057" s="97">
        <v>46381</v>
      </c>
      <c r="P1057" s="97" cm="1">
        <f t="array" ref="P1057">INDEX($L$11:$L$2636,MATCH(B1057+J1057,$L$11:$L$2636,0)+30)</f>
        <v>46429</v>
      </c>
      <c r="Q1057" s="124" cm="1">
        <f t="array" ref="Q1057">INDEX($L$11:$L$2636,MATCH(B1057+J1057,$L$11:$L$2636,0)+12)-1</f>
        <v>46404</v>
      </c>
    </row>
    <row r="1058" spans="2:17" ht="15" customHeight="1" x14ac:dyDescent="0.25">
      <c r="B1058" s="97">
        <v>46382</v>
      </c>
      <c r="C1058" s="98" t="str">
        <f t="shared" si="70"/>
        <v>Saturday</v>
      </c>
      <c r="D1058" s="99" t="str">
        <f t="shared" si="71"/>
        <v>W</v>
      </c>
      <c r="E1058" s="99" t="s">
        <v>71</v>
      </c>
      <c r="F1058" s="99" t="str">
        <f t="shared" si="71"/>
        <v>W</v>
      </c>
      <c r="G1058" s="99" t="str">
        <f t="shared" si="71"/>
        <v>W</v>
      </c>
      <c r="H1058" s="99" t="str">
        <f t="shared" si="72"/>
        <v>P</v>
      </c>
      <c r="I1058" s="99">
        <f t="shared" si="73"/>
        <v>0</v>
      </c>
      <c r="J1058" s="109">
        <f>IF(H1058="B",0,MATCH("B",H1059:$H$3985,0))</f>
        <v>3</v>
      </c>
      <c r="K1058" s="84"/>
      <c r="L1058" s="97">
        <v>46919</v>
      </c>
      <c r="M1058" s="99" t="s">
        <v>69</v>
      </c>
      <c r="O1058" s="97">
        <v>46382</v>
      </c>
      <c r="P1058" s="97" cm="1">
        <f t="array" ref="P1058">INDEX($L$11:$L$2636,MATCH(B1058+J1058,$L$11:$L$2636,0)+30)</f>
        <v>46429</v>
      </c>
      <c r="Q1058" s="124" cm="1">
        <f t="array" ref="Q1058">INDEX($L$11:$L$2636,MATCH(B1058+J1058,$L$11:$L$2636,0)+12)-1</f>
        <v>46404</v>
      </c>
    </row>
    <row r="1059" spans="2:17" ht="15" customHeight="1" x14ac:dyDescent="0.25">
      <c r="B1059" s="97">
        <v>46383</v>
      </c>
      <c r="C1059" s="98" t="str">
        <f t="shared" si="70"/>
        <v>Sunday</v>
      </c>
      <c r="D1059" s="99" t="str">
        <f t="shared" si="71"/>
        <v>W</v>
      </c>
      <c r="E1059" s="99" t="str">
        <f t="shared" si="71"/>
        <v>W</v>
      </c>
      <c r="F1059" s="99" t="str">
        <f t="shared" si="71"/>
        <v>W</v>
      </c>
      <c r="G1059" s="99" t="str">
        <f t="shared" si="71"/>
        <v>W</v>
      </c>
      <c r="H1059" s="99" t="str">
        <f t="shared" si="72"/>
        <v>W</v>
      </c>
      <c r="I1059" s="99">
        <f t="shared" si="73"/>
        <v>0</v>
      </c>
      <c r="J1059" s="109">
        <f>IF(H1059="B",0,MATCH("B",H1060:$H$3985,0))</f>
        <v>2</v>
      </c>
      <c r="K1059" s="84"/>
      <c r="L1059" s="97">
        <v>46920</v>
      </c>
      <c r="M1059" s="99" t="s">
        <v>69</v>
      </c>
      <c r="O1059" s="97">
        <v>46383</v>
      </c>
      <c r="P1059" s="97" cm="1">
        <f t="array" ref="P1059">INDEX($L$11:$L$2636,MATCH(B1059+J1059,$L$11:$L$2636,0)+30)</f>
        <v>46429</v>
      </c>
      <c r="Q1059" s="124" cm="1">
        <f t="array" ref="Q1059">INDEX($L$11:$L$2636,MATCH(B1059+J1059,$L$11:$L$2636,0)+12)-1</f>
        <v>46404</v>
      </c>
    </row>
    <row r="1060" spans="2:17" ht="15" customHeight="1" x14ac:dyDescent="0.25">
      <c r="B1060" s="97">
        <v>46384</v>
      </c>
      <c r="C1060" s="98" t="str">
        <f t="shared" si="70"/>
        <v>Monday</v>
      </c>
      <c r="D1060" s="99" t="s">
        <v>71</v>
      </c>
      <c r="E1060" s="99" t="str">
        <f t="shared" si="71"/>
        <v>B</v>
      </c>
      <c r="F1060" s="99" t="str">
        <f t="shared" si="71"/>
        <v>B</v>
      </c>
      <c r="G1060" s="99" t="str">
        <f t="shared" si="71"/>
        <v>B</v>
      </c>
      <c r="H1060" s="99" t="str">
        <f t="shared" si="72"/>
        <v>P</v>
      </c>
      <c r="I1060" s="99">
        <f t="shared" si="73"/>
        <v>0</v>
      </c>
      <c r="J1060" s="109">
        <f>IF(H1060="B",0,MATCH("B",H1061:$H$3985,0))</f>
        <v>1</v>
      </c>
      <c r="K1060" s="84"/>
      <c r="L1060" s="97">
        <v>46923</v>
      </c>
      <c r="M1060" s="99" t="s">
        <v>69</v>
      </c>
      <c r="O1060" s="97">
        <v>46384</v>
      </c>
      <c r="P1060" s="97" cm="1">
        <f t="array" ref="P1060">INDEX($L$11:$L$2636,MATCH(B1060+J1060,$L$11:$L$2636,0)+30)</f>
        <v>46429</v>
      </c>
      <c r="Q1060" s="124" cm="1">
        <f t="array" ref="Q1060">INDEX($L$11:$L$2636,MATCH(B1060+J1060,$L$11:$L$2636,0)+12)-1</f>
        <v>46404</v>
      </c>
    </row>
    <row r="1061" spans="2:17" ht="15" customHeight="1" x14ac:dyDescent="0.25">
      <c r="B1061" s="97">
        <v>46385</v>
      </c>
      <c r="C1061" s="98" t="str">
        <f t="shared" si="70"/>
        <v>Tuesday</v>
      </c>
      <c r="D1061" s="99" t="str">
        <f t="shared" si="71"/>
        <v>B</v>
      </c>
      <c r="E1061" s="99" t="str">
        <f t="shared" si="71"/>
        <v>B</v>
      </c>
      <c r="F1061" s="99" t="str">
        <f t="shared" si="71"/>
        <v>B</v>
      </c>
      <c r="G1061" s="99" t="str">
        <f t="shared" si="71"/>
        <v>B</v>
      </c>
      <c r="H1061" s="99" t="str">
        <f t="shared" si="72"/>
        <v>B</v>
      </c>
      <c r="I1061" s="99">
        <f t="shared" si="73"/>
        <v>1</v>
      </c>
      <c r="J1061" s="109">
        <f>IF(H1061="B",0,MATCH("B",H1062:$H$3985,0))</f>
        <v>0</v>
      </c>
      <c r="K1061" s="84"/>
      <c r="L1061" s="97">
        <v>46924</v>
      </c>
      <c r="M1061" s="99" t="s">
        <v>69</v>
      </c>
      <c r="O1061" s="97">
        <v>46385</v>
      </c>
      <c r="P1061" s="97" cm="1">
        <f t="array" ref="P1061">INDEX($L$11:$L$2636,MATCH(B1061+J1061,$L$11:$L$2636,0)+30)</f>
        <v>46429</v>
      </c>
      <c r="Q1061" s="124" cm="1">
        <f t="array" ref="Q1061">INDEX($L$11:$L$2636,MATCH(B1061+J1061,$L$11:$L$2636,0)+12)-1</f>
        <v>46404</v>
      </c>
    </row>
    <row r="1062" spans="2:17" ht="15" customHeight="1" x14ac:dyDescent="0.25">
      <c r="B1062" s="97">
        <v>46386</v>
      </c>
      <c r="C1062" s="98" t="str">
        <f t="shared" si="70"/>
        <v>Wednesday</v>
      </c>
      <c r="D1062" s="99" t="str">
        <f t="shared" si="71"/>
        <v>B</v>
      </c>
      <c r="E1062" s="99" t="str">
        <f t="shared" si="71"/>
        <v>B</v>
      </c>
      <c r="F1062" s="99" t="str">
        <f t="shared" si="71"/>
        <v>B</v>
      </c>
      <c r="G1062" s="99" t="str">
        <f t="shared" si="71"/>
        <v>B</v>
      </c>
      <c r="H1062" s="99" t="str">
        <f t="shared" si="72"/>
        <v>B</v>
      </c>
      <c r="I1062" s="99">
        <f t="shared" si="73"/>
        <v>1</v>
      </c>
      <c r="J1062" s="109">
        <f>IF(H1062="B",0,MATCH("B",H1063:$H$3985,0))</f>
        <v>0</v>
      </c>
      <c r="K1062" s="84"/>
      <c r="L1062" s="97">
        <v>46925</v>
      </c>
      <c r="M1062" s="99" t="s">
        <v>69</v>
      </c>
      <c r="O1062" s="97">
        <v>46386</v>
      </c>
      <c r="P1062" s="97" cm="1">
        <f t="array" ref="P1062">INDEX($L$11:$L$2636,MATCH(B1062+J1062,$L$11:$L$2636,0)+30)</f>
        <v>46430</v>
      </c>
      <c r="Q1062" s="124" cm="1">
        <f t="array" ref="Q1062">INDEX($L$11:$L$2636,MATCH(B1062+J1062,$L$11:$L$2636,0)+12)-1</f>
        <v>46405</v>
      </c>
    </row>
    <row r="1063" spans="2:17" ht="15" customHeight="1" x14ac:dyDescent="0.25">
      <c r="B1063" s="97">
        <v>46387</v>
      </c>
      <c r="C1063" s="98" t="str">
        <f t="shared" si="70"/>
        <v>Thursday</v>
      </c>
      <c r="D1063" s="99" t="str">
        <f t="shared" si="71"/>
        <v>B</v>
      </c>
      <c r="E1063" s="99" t="str">
        <f t="shared" si="71"/>
        <v>B</v>
      </c>
      <c r="F1063" s="99" t="str">
        <f t="shared" si="71"/>
        <v>B</v>
      </c>
      <c r="G1063" s="99" t="str">
        <f t="shared" si="71"/>
        <v>B</v>
      </c>
      <c r="H1063" s="99" t="str">
        <f t="shared" si="72"/>
        <v>B</v>
      </c>
      <c r="I1063" s="99">
        <f t="shared" si="73"/>
        <v>1</v>
      </c>
      <c r="J1063" s="109">
        <f>IF(H1063="B",0,MATCH("B",H1064:$H$3985,0))</f>
        <v>0</v>
      </c>
      <c r="K1063" s="84"/>
      <c r="L1063" s="97">
        <v>46926</v>
      </c>
      <c r="M1063" s="99" t="s">
        <v>69</v>
      </c>
      <c r="O1063" s="97">
        <v>46387</v>
      </c>
      <c r="P1063" s="97" cm="1">
        <f t="array" ref="P1063">INDEX($L$11:$L$2636,MATCH(B1063+J1063,$L$11:$L$2636,0)+30)</f>
        <v>46433</v>
      </c>
      <c r="Q1063" s="124" cm="1">
        <f t="array" ref="Q1063">INDEX($L$11:$L$2636,MATCH(B1063+J1063,$L$11:$L$2636,0)+12)-1</f>
        <v>46406</v>
      </c>
    </row>
    <row r="1064" spans="2:17" ht="15" customHeight="1" x14ac:dyDescent="0.25">
      <c r="B1064" s="97">
        <v>46388</v>
      </c>
      <c r="C1064" s="98" t="str">
        <f t="shared" si="70"/>
        <v>Friday</v>
      </c>
      <c r="D1064" s="99" t="s">
        <v>71</v>
      </c>
      <c r="E1064" s="99" t="s">
        <v>71</v>
      </c>
      <c r="F1064" s="99" t="s">
        <v>71</v>
      </c>
      <c r="G1064" s="99" t="str">
        <f t="shared" si="71"/>
        <v>B</v>
      </c>
      <c r="H1064" s="99" t="str">
        <f t="shared" si="72"/>
        <v>P</v>
      </c>
      <c r="I1064" s="99">
        <f t="shared" si="73"/>
        <v>0</v>
      </c>
      <c r="J1064" s="109">
        <f>IF(H1064="B",0,MATCH("B",H1065:$H$3985,0))</f>
        <v>3</v>
      </c>
      <c r="K1064" s="84"/>
      <c r="L1064" s="97">
        <v>46927</v>
      </c>
      <c r="M1064" s="99" t="s">
        <v>69</v>
      </c>
      <c r="O1064" s="97">
        <v>46388</v>
      </c>
      <c r="P1064" s="97" cm="1">
        <f t="array" ref="P1064">INDEX($L$11:$L$2636,MATCH(B1064+J1064,$L$11:$L$2636,0)+30)</f>
        <v>46434</v>
      </c>
      <c r="Q1064" s="124" cm="1">
        <f t="array" ref="Q1064">INDEX($L$11:$L$2636,MATCH(B1064+J1064,$L$11:$L$2636,0)+12)-1</f>
        <v>46407</v>
      </c>
    </row>
    <row r="1065" spans="2:17" ht="15" customHeight="1" x14ac:dyDescent="0.25">
      <c r="B1065" s="97">
        <v>46389</v>
      </c>
      <c r="C1065" s="98" t="str">
        <f t="shared" si="70"/>
        <v>Saturday</v>
      </c>
      <c r="D1065" s="99" t="str">
        <f t="shared" si="71"/>
        <v>W</v>
      </c>
      <c r="E1065" s="99" t="str">
        <f t="shared" si="71"/>
        <v>W</v>
      </c>
      <c r="F1065" s="99" t="str">
        <f t="shared" si="71"/>
        <v>W</v>
      </c>
      <c r="G1065" s="99" t="str">
        <f t="shared" si="71"/>
        <v>W</v>
      </c>
      <c r="H1065" s="99" t="str">
        <f t="shared" si="72"/>
        <v>W</v>
      </c>
      <c r="I1065" s="99">
        <f t="shared" si="73"/>
        <v>0</v>
      </c>
      <c r="J1065" s="109">
        <f>IF(H1065="B",0,MATCH("B",H1066:$H$3985,0))</f>
        <v>2</v>
      </c>
      <c r="K1065" s="84"/>
      <c r="L1065" s="97">
        <v>46930</v>
      </c>
      <c r="M1065" s="99" t="s">
        <v>69</v>
      </c>
      <c r="O1065" s="97">
        <v>46389</v>
      </c>
      <c r="P1065" s="97" cm="1">
        <f t="array" ref="P1065">INDEX($L$11:$L$2636,MATCH(B1065+J1065,$L$11:$L$2636,0)+30)</f>
        <v>46434</v>
      </c>
      <c r="Q1065" s="124" cm="1">
        <f t="array" ref="Q1065">INDEX($L$11:$L$2636,MATCH(B1065+J1065,$L$11:$L$2636,0)+12)-1</f>
        <v>46407</v>
      </c>
    </row>
    <row r="1066" spans="2:17" ht="15" customHeight="1" x14ac:dyDescent="0.25">
      <c r="B1066" s="97">
        <v>46390</v>
      </c>
      <c r="C1066" s="98" t="str">
        <f t="shared" si="70"/>
        <v>Sunday</v>
      </c>
      <c r="D1066" s="99" t="str">
        <f t="shared" si="71"/>
        <v>W</v>
      </c>
      <c r="E1066" s="99" t="str">
        <f t="shared" si="71"/>
        <v>W</v>
      </c>
      <c r="F1066" s="99" t="str">
        <f t="shared" si="71"/>
        <v>W</v>
      </c>
      <c r="G1066" s="99" t="str">
        <f t="shared" si="71"/>
        <v>W</v>
      </c>
      <c r="H1066" s="99" t="str">
        <f t="shared" si="72"/>
        <v>W</v>
      </c>
      <c r="I1066" s="99">
        <f t="shared" si="73"/>
        <v>0</v>
      </c>
      <c r="J1066" s="109">
        <f>IF(H1066="B",0,MATCH("B",H1067:$H$3985,0))</f>
        <v>1</v>
      </c>
      <c r="K1066" s="84"/>
      <c r="L1066" s="97">
        <v>46931</v>
      </c>
      <c r="M1066" s="99" t="s">
        <v>69</v>
      </c>
      <c r="O1066" s="97">
        <v>46390</v>
      </c>
      <c r="P1066" s="97" cm="1">
        <f t="array" ref="P1066">INDEX($L$11:$L$2636,MATCH(B1066+J1066,$L$11:$L$2636,0)+30)</f>
        <v>46434</v>
      </c>
      <c r="Q1066" s="124" cm="1">
        <f t="array" ref="Q1066">INDEX($L$11:$L$2636,MATCH(B1066+J1066,$L$11:$L$2636,0)+12)-1</f>
        <v>46407</v>
      </c>
    </row>
    <row r="1067" spans="2:17" ht="15" customHeight="1" x14ac:dyDescent="0.25">
      <c r="B1067" s="97">
        <v>46391</v>
      </c>
      <c r="C1067" s="98" t="str">
        <f t="shared" si="70"/>
        <v>Monday</v>
      </c>
      <c r="D1067" s="99" t="str">
        <f t="shared" si="71"/>
        <v>B</v>
      </c>
      <c r="E1067" s="99" t="str">
        <f t="shared" si="71"/>
        <v>B</v>
      </c>
      <c r="F1067" s="99" t="str">
        <f t="shared" si="71"/>
        <v>B</v>
      </c>
      <c r="G1067" s="99" t="str">
        <f t="shared" si="71"/>
        <v>B</v>
      </c>
      <c r="H1067" s="99" t="str">
        <f t="shared" si="72"/>
        <v>B</v>
      </c>
      <c r="I1067" s="99">
        <f t="shared" si="73"/>
        <v>1</v>
      </c>
      <c r="J1067" s="109">
        <f>IF(H1067="B",0,MATCH("B",H1068:$H$3985,0))</f>
        <v>0</v>
      </c>
      <c r="K1067" s="84"/>
      <c r="L1067" s="97">
        <v>46932</v>
      </c>
      <c r="M1067" s="99" t="s">
        <v>69</v>
      </c>
      <c r="O1067" s="97">
        <v>46391</v>
      </c>
      <c r="P1067" s="97" cm="1">
        <f t="array" ref="P1067">INDEX($L$11:$L$2636,MATCH(B1067+J1067,$L$11:$L$2636,0)+30)</f>
        <v>46434</v>
      </c>
      <c r="Q1067" s="124" cm="1">
        <f t="array" ref="Q1067">INDEX($L$11:$L$2636,MATCH(B1067+J1067,$L$11:$L$2636,0)+12)-1</f>
        <v>46407</v>
      </c>
    </row>
    <row r="1068" spans="2:17" ht="15" customHeight="1" x14ac:dyDescent="0.25">
      <c r="B1068" s="97">
        <v>46392</v>
      </c>
      <c r="C1068" s="98" t="str">
        <f t="shared" si="70"/>
        <v>Tuesday</v>
      </c>
      <c r="D1068" s="99" t="str">
        <f t="shared" si="71"/>
        <v>B</v>
      </c>
      <c r="E1068" s="99" t="str">
        <f t="shared" si="71"/>
        <v>B</v>
      </c>
      <c r="F1068" s="99" t="str">
        <f t="shared" si="71"/>
        <v>B</v>
      </c>
      <c r="G1068" s="99" t="str">
        <f t="shared" si="71"/>
        <v>B</v>
      </c>
      <c r="H1068" s="99" t="str">
        <f t="shared" si="72"/>
        <v>B</v>
      </c>
      <c r="I1068" s="99">
        <f t="shared" si="73"/>
        <v>1</v>
      </c>
      <c r="J1068" s="109">
        <f>IF(H1068="B",0,MATCH("B",H1069:$H$3985,0))</f>
        <v>0</v>
      </c>
      <c r="K1068" s="84"/>
      <c r="L1068" s="97">
        <v>46933</v>
      </c>
      <c r="M1068" s="99" t="s">
        <v>69</v>
      </c>
      <c r="O1068" s="97">
        <v>46392</v>
      </c>
      <c r="P1068" s="97" cm="1">
        <f t="array" ref="P1068">INDEX($L$11:$L$2636,MATCH(B1068+J1068,$L$11:$L$2636,0)+30)</f>
        <v>46435</v>
      </c>
      <c r="Q1068" s="124" cm="1">
        <f t="array" ref="Q1068">INDEX($L$11:$L$2636,MATCH(B1068+J1068,$L$11:$L$2636,0)+12)-1</f>
        <v>46408</v>
      </c>
    </row>
    <row r="1069" spans="2:17" ht="15" customHeight="1" x14ac:dyDescent="0.25">
      <c r="B1069" s="97">
        <v>46393</v>
      </c>
      <c r="C1069" s="98" t="str">
        <f t="shared" si="70"/>
        <v>Wednesday</v>
      </c>
      <c r="D1069" s="99" t="str">
        <f t="shared" si="71"/>
        <v>B</v>
      </c>
      <c r="E1069" s="99" t="s">
        <v>71</v>
      </c>
      <c r="F1069" s="99" t="s">
        <v>71</v>
      </c>
      <c r="G1069" s="99" t="str">
        <f t="shared" si="71"/>
        <v>B</v>
      </c>
      <c r="H1069" s="99" t="str">
        <f t="shared" si="72"/>
        <v>P</v>
      </c>
      <c r="I1069" s="99">
        <f t="shared" si="73"/>
        <v>0</v>
      </c>
      <c r="J1069" s="109">
        <f>IF(H1069="B",0,MATCH("B",H1070:$H$3985,0))</f>
        <v>1</v>
      </c>
      <c r="K1069" s="84"/>
      <c r="L1069" s="97">
        <v>46934</v>
      </c>
      <c r="M1069" s="99" t="s">
        <v>69</v>
      </c>
      <c r="O1069" s="97">
        <v>46393</v>
      </c>
      <c r="P1069" s="97" cm="1">
        <f t="array" ref="P1069">INDEX($L$11:$L$2636,MATCH(B1069+J1069,$L$11:$L$2636,0)+30)</f>
        <v>46436</v>
      </c>
      <c r="Q1069" s="124" cm="1">
        <f t="array" ref="Q1069">INDEX($L$11:$L$2636,MATCH(B1069+J1069,$L$11:$L$2636,0)+12)-1</f>
        <v>46411</v>
      </c>
    </row>
    <row r="1070" spans="2:17" ht="15" customHeight="1" x14ac:dyDescent="0.25">
      <c r="B1070" s="97">
        <v>46394</v>
      </c>
      <c r="C1070" s="98" t="str">
        <f t="shared" si="70"/>
        <v>Thursday</v>
      </c>
      <c r="D1070" s="99" t="str">
        <f t="shared" si="71"/>
        <v>B</v>
      </c>
      <c r="E1070" s="99" t="str">
        <f t="shared" si="71"/>
        <v>B</v>
      </c>
      <c r="F1070" s="99" t="str">
        <f t="shared" si="71"/>
        <v>B</v>
      </c>
      <c r="G1070" s="99" t="str">
        <f t="shared" si="71"/>
        <v>B</v>
      </c>
      <c r="H1070" s="99" t="str">
        <f t="shared" si="72"/>
        <v>B</v>
      </c>
      <c r="I1070" s="99">
        <f t="shared" si="73"/>
        <v>1</v>
      </c>
      <c r="J1070" s="109">
        <f>IF(H1070="B",0,MATCH("B",H1071:$H$3985,0))</f>
        <v>0</v>
      </c>
      <c r="K1070" s="84"/>
      <c r="L1070" s="97">
        <v>46937</v>
      </c>
      <c r="M1070" s="99" t="s">
        <v>69</v>
      </c>
      <c r="O1070" s="97">
        <v>46394</v>
      </c>
      <c r="P1070" s="97" cm="1">
        <f t="array" ref="P1070">INDEX($L$11:$L$2636,MATCH(B1070+J1070,$L$11:$L$2636,0)+30)</f>
        <v>46436</v>
      </c>
      <c r="Q1070" s="124" cm="1">
        <f t="array" ref="Q1070">INDEX($L$11:$L$2636,MATCH(B1070+J1070,$L$11:$L$2636,0)+12)-1</f>
        <v>46411</v>
      </c>
    </row>
    <row r="1071" spans="2:17" ht="15" customHeight="1" x14ac:dyDescent="0.25">
      <c r="B1071" s="97">
        <v>46395</v>
      </c>
      <c r="C1071" s="98" t="str">
        <f t="shared" si="70"/>
        <v>Friday</v>
      </c>
      <c r="D1071" s="99" t="str">
        <f t="shared" si="71"/>
        <v>B</v>
      </c>
      <c r="E1071" s="99" t="str">
        <f t="shared" si="71"/>
        <v>B</v>
      </c>
      <c r="F1071" s="99" t="str">
        <f t="shared" si="71"/>
        <v>B</v>
      </c>
      <c r="G1071" s="99" t="str">
        <f t="shared" si="71"/>
        <v>B</v>
      </c>
      <c r="H1071" s="99" t="str">
        <f t="shared" si="72"/>
        <v>B</v>
      </c>
      <c r="I1071" s="99">
        <f t="shared" si="73"/>
        <v>1</v>
      </c>
      <c r="J1071" s="109">
        <f>IF(H1071="B",0,MATCH("B",H1072:$H$3985,0))</f>
        <v>0</v>
      </c>
      <c r="K1071" s="84"/>
      <c r="L1071" s="97">
        <v>46938</v>
      </c>
      <c r="M1071" s="99" t="s">
        <v>69</v>
      </c>
      <c r="O1071" s="97">
        <v>46395</v>
      </c>
      <c r="P1071" s="97" cm="1">
        <f t="array" ref="P1071">INDEX($L$11:$L$2636,MATCH(B1071+J1071,$L$11:$L$2636,0)+30)</f>
        <v>46437</v>
      </c>
      <c r="Q1071" s="124" cm="1">
        <f t="array" ref="Q1071">INDEX($L$11:$L$2636,MATCH(B1071+J1071,$L$11:$L$2636,0)+12)-1</f>
        <v>46412</v>
      </c>
    </row>
    <row r="1072" spans="2:17" ht="15" customHeight="1" x14ac:dyDescent="0.25">
      <c r="B1072" s="97">
        <v>46396</v>
      </c>
      <c r="C1072" s="98" t="str">
        <f t="shared" si="70"/>
        <v>Saturday</v>
      </c>
      <c r="D1072" s="99" t="str">
        <f t="shared" si="71"/>
        <v>W</v>
      </c>
      <c r="E1072" s="99" t="str">
        <f t="shared" si="71"/>
        <v>W</v>
      </c>
      <c r="F1072" s="99" t="str">
        <f t="shared" si="71"/>
        <v>W</v>
      </c>
      <c r="G1072" s="99" t="str">
        <f t="shared" si="71"/>
        <v>W</v>
      </c>
      <c r="H1072" s="99" t="str">
        <f t="shared" si="72"/>
        <v>W</v>
      </c>
      <c r="I1072" s="99">
        <f t="shared" si="73"/>
        <v>0</v>
      </c>
      <c r="J1072" s="109">
        <f>IF(H1072="B",0,MATCH("B",H1073:$H$3985,0))</f>
        <v>2</v>
      </c>
      <c r="K1072" s="84"/>
      <c r="L1072" s="97">
        <v>46939</v>
      </c>
      <c r="M1072" s="99" t="s">
        <v>69</v>
      </c>
      <c r="O1072" s="97">
        <v>46396</v>
      </c>
      <c r="P1072" s="97" cm="1">
        <f t="array" ref="P1072">INDEX($L$11:$L$2636,MATCH(B1072+J1072,$L$11:$L$2636,0)+30)</f>
        <v>46440</v>
      </c>
      <c r="Q1072" s="124" cm="1">
        <f t="array" ref="Q1072">INDEX($L$11:$L$2636,MATCH(B1072+J1072,$L$11:$L$2636,0)+12)-1</f>
        <v>46413</v>
      </c>
    </row>
    <row r="1073" spans="2:17" ht="15" customHeight="1" x14ac:dyDescent="0.25">
      <c r="B1073" s="97">
        <v>46397</v>
      </c>
      <c r="C1073" s="98" t="str">
        <f t="shared" si="70"/>
        <v>Sunday</v>
      </c>
      <c r="D1073" s="99" t="str">
        <f t="shared" si="71"/>
        <v>W</v>
      </c>
      <c r="E1073" s="99" t="str">
        <f t="shared" si="71"/>
        <v>W</v>
      </c>
      <c r="F1073" s="99" t="str">
        <f t="shared" si="71"/>
        <v>W</v>
      </c>
      <c r="G1073" s="99" t="str">
        <f t="shared" si="71"/>
        <v>W</v>
      </c>
      <c r="H1073" s="99" t="str">
        <f t="shared" si="72"/>
        <v>W</v>
      </c>
      <c r="I1073" s="99">
        <f t="shared" si="73"/>
        <v>0</v>
      </c>
      <c r="J1073" s="109">
        <f>IF(H1073="B",0,MATCH("B",H1074:$H$3985,0))</f>
        <v>1</v>
      </c>
      <c r="K1073" s="84"/>
      <c r="L1073" s="97">
        <v>46940</v>
      </c>
      <c r="M1073" s="99" t="s">
        <v>69</v>
      </c>
      <c r="O1073" s="97">
        <v>46397</v>
      </c>
      <c r="P1073" s="97" cm="1">
        <f t="array" ref="P1073">INDEX($L$11:$L$2636,MATCH(B1073+J1073,$L$11:$L$2636,0)+30)</f>
        <v>46440</v>
      </c>
      <c r="Q1073" s="124" cm="1">
        <f t="array" ref="Q1073">INDEX($L$11:$L$2636,MATCH(B1073+J1073,$L$11:$L$2636,0)+12)-1</f>
        <v>46413</v>
      </c>
    </row>
    <row r="1074" spans="2:17" ht="15" customHeight="1" x14ac:dyDescent="0.25">
      <c r="B1074" s="97">
        <v>46398</v>
      </c>
      <c r="C1074" s="98" t="str">
        <f t="shared" si="70"/>
        <v>Monday</v>
      </c>
      <c r="D1074" s="99" t="str">
        <f t="shared" si="71"/>
        <v>B</v>
      </c>
      <c r="E1074" s="99" t="str">
        <f t="shared" si="71"/>
        <v>B</v>
      </c>
      <c r="F1074" s="99" t="str">
        <f t="shared" si="71"/>
        <v>B</v>
      </c>
      <c r="G1074" s="99" t="str">
        <f t="shared" si="71"/>
        <v>B</v>
      </c>
      <c r="H1074" s="99" t="str">
        <f t="shared" si="72"/>
        <v>B</v>
      </c>
      <c r="I1074" s="99">
        <f t="shared" si="73"/>
        <v>1</v>
      </c>
      <c r="J1074" s="109">
        <f>IF(H1074="B",0,MATCH("B",H1075:$H$3985,0))</f>
        <v>0</v>
      </c>
      <c r="K1074" s="84"/>
      <c r="L1074" s="97">
        <v>46941</v>
      </c>
      <c r="M1074" s="99" t="s">
        <v>69</v>
      </c>
      <c r="O1074" s="97">
        <v>46398</v>
      </c>
      <c r="P1074" s="97" cm="1">
        <f t="array" ref="P1074">INDEX($L$11:$L$2636,MATCH(B1074+J1074,$L$11:$L$2636,0)+30)</f>
        <v>46440</v>
      </c>
      <c r="Q1074" s="124" cm="1">
        <f t="array" ref="Q1074">INDEX($L$11:$L$2636,MATCH(B1074+J1074,$L$11:$L$2636,0)+12)-1</f>
        <v>46413</v>
      </c>
    </row>
    <row r="1075" spans="2:17" ht="15" customHeight="1" x14ac:dyDescent="0.25">
      <c r="B1075" s="97">
        <v>46399</v>
      </c>
      <c r="C1075" s="98" t="str">
        <f t="shared" si="70"/>
        <v>Tuesday</v>
      </c>
      <c r="D1075" s="99" t="str">
        <f t="shared" si="71"/>
        <v>B</v>
      </c>
      <c r="E1075" s="99" t="str">
        <f t="shared" si="71"/>
        <v>B</v>
      </c>
      <c r="F1075" s="99" t="str">
        <f t="shared" si="71"/>
        <v>B</v>
      </c>
      <c r="G1075" s="99" t="str">
        <f t="shared" si="71"/>
        <v>B</v>
      </c>
      <c r="H1075" s="99" t="str">
        <f t="shared" si="72"/>
        <v>B</v>
      </c>
      <c r="I1075" s="99">
        <f t="shared" si="73"/>
        <v>1</v>
      </c>
      <c r="J1075" s="109">
        <f>IF(H1075="B",0,MATCH("B",H1076:$H$3985,0))</f>
        <v>0</v>
      </c>
      <c r="K1075" s="84"/>
      <c r="L1075" s="97">
        <v>46944</v>
      </c>
      <c r="M1075" s="99" t="s">
        <v>69</v>
      </c>
      <c r="O1075" s="97">
        <v>46399</v>
      </c>
      <c r="P1075" s="97" cm="1">
        <f t="array" ref="P1075">INDEX($L$11:$L$2636,MATCH(B1075+J1075,$L$11:$L$2636,0)+30)</f>
        <v>46441</v>
      </c>
      <c r="Q1075" s="124" cm="1">
        <f t="array" ref="Q1075">INDEX($L$11:$L$2636,MATCH(B1075+J1075,$L$11:$L$2636,0)+12)-1</f>
        <v>46414</v>
      </c>
    </row>
    <row r="1076" spans="2:17" ht="15" customHeight="1" x14ac:dyDescent="0.25">
      <c r="B1076" s="97">
        <v>46400</v>
      </c>
      <c r="C1076" s="98" t="str">
        <f t="shared" si="70"/>
        <v>Wednesday</v>
      </c>
      <c r="D1076" s="99" t="str">
        <f t="shared" si="71"/>
        <v>B</v>
      </c>
      <c r="E1076" s="99" t="str">
        <f t="shared" si="71"/>
        <v>B</v>
      </c>
      <c r="F1076" s="99" t="str">
        <f t="shared" si="71"/>
        <v>B</v>
      </c>
      <c r="G1076" s="99" t="str">
        <f t="shared" si="71"/>
        <v>B</v>
      </c>
      <c r="H1076" s="99" t="str">
        <f t="shared" si="72"/>
        <v>B</v>
      </c>
      <c r="I1076" s="99">
        <f t="shared" si="73"/>
        <v>1</v>
      </c>
      <c r="J1076" s="109">
        <f>IF(H1076="B",0,MATCH("B",H1077:$H$3985,0))</f>
        <v>0</v>
      </c>
      <c r="K1076" s="84"/>
      <c r="L1076" s="97">
        <v>46945</v>
      </c>
      <c r="M1076" s="99" t="s">
        <v>69</v>
      </c>
      <c r="O1076" s="97">
        <v>46400</v>
      </c>
      <c r="P1076" s="97" cm="1">
        <f t="array" ref="P1076">INDEX($L$11:$L$2636,MATCH(B1076+J1076,$L$11:$L$2636,0)+30)</f>
        <v>46442</v>
      </c>
      <c r="Q1076" s="124" cm="1">
        <f t="array" ref="Q1076">INDEX($L$11:$L$2636,MATCH(B1076+J1076,$L$11:$L$2636,0)+12)-1</f>
        <v>46415</v>
      </c>
    </row>
    <row r="1077" spans="2:17" ht="15" customHeight="1" x14ac:dyDescent="0.25">
      <c r="B1077" s="97">
        <v>46401</v>
      </c>
      <c r="C1077" s="98" t="str">
        <f t="shared" si="70"/>
        <v>Thursday</v>
      </c>
      <c r="D1077" s="99" t="str">
        <f t="shared" si="71"/>
        <v>B</v>
      </c>
      <c r="E1077" s="99" t="str">
        <f t="shared" si="71"/>
        <v>B</v>
      </c>
      <c r="F1077" s="99" t="str">
        <f t="shared" si="71"/>
        <v>B</v>
      </c>
      <c r="G1077" s="99" t="str">
        <f t="shared" si="71"/>
        <v>B</v>
      </c>
      <c r="H1077" s="99" t="str">
        <f t="shared" si="72"/>
        <v>B</v>
      </c>
      <c r="I1077" s="99">
        <f t="shared" si="73"/>
        <v>1</v>
      </c>
      <c r="J1077" s="109">
        <f>IF(H1077="B",0,MATCH("B",H1078:$H$3985,0))</f>
        <v>0</v>
      </c>
      <c r="K1077" s="84"/>
      <c r="L1077" s="97">
        <v>46946</v>
      </c>
      <c r="M1077" s="99" t="s">
        <v>69</v>
      </c>
      <c r="O1077" s="97">
        <v>46401</v>
      </c>
      <c r="P1077" s="97" cm="1">
        <f t="array" ref="P1077">INDEX($L$11:$L$2636,MATCH(B1077+J1077,$L$11:$L$2636,0)+30)</f>
        <v>46443</v>
      </c>
      <c r="Q1077" s="124" cm="1">
        <f t="array" ref="Q1077">INDEX($L$11:$L$2636,MATCH(B1077+J1077,$L$11:$L$2636,0)+12)-1</f>
        <v>46418</v>
      </c>
    </row>
    <row r="1078" spans="2:17" ht="15" customHeight="1" x14ac:dyDescent="0.25">
      <c r="B1078" s="97">
        <v>46402</v>
      </c>
      <c r="C1078" s="98" t="str">
        <f t="shared" si="70"/>
        <v>Friday</v>
      </c>
      <c r="D1078" s="99" t="str">
        <f t="shared" si="71"/>
        <v>B</v>
      </c>
      <c r="E1078" s="99" t="str">
        <f t="shared" si="71"/>
        <v>B</v>
      </c>
      <c r="F1078" s="99" t="str">
        <f t="shared" si="71"/>
        <v>B</v>
      </c>
      <c r="G1078" s="99" t="str">
        <f t="shared" si="71"/>
        <v>B</v>
      </c>
      <c r="H1078" s="99" t="str">
        <f t="shared" si="72"/>
        <v>B</v>
      </c>
      <c r="I1078" s="99">
        <f t="shared" si="73"/>
        <v>1</v>
      </c>
      <c r="J1078" s="109">
        <f>IF(H1078="B",0,MATCH("B",H1079:$H$3985,0))</f>
        <v>0</v>
      </c>
      <c r="K1078" s="84"/>
      <c r="L1078" s="97">
        <v>46947</v>
      </c>
      <c r="M1078" s="99" t="s">
        <v>69</v>
      </c>
      <c r="O1078" s="97">
        <v>46402</v>
      </c>
      <c r="P1078" s="97" cm="1">
        <f t="array" ref="P1078">INDEX($L$11:$L$2636,MATCH(B1078+J1078,$L$11:$L$2636,0)+30)</f>
        <v>46444</v>
      </c>
      <c r="Q1078" s="124" cm="1">
        <f t="array" ref="Q1078">INDEX($L$11:$L$2636,MATCH(B1078+J1078,$L$11:$L$2636,0)+12)-1</f>
        <v>46419</v>
      </c>
    </row>
    <row r="1079" spans="2:17" ht="15" customHeight="1" x14ac:dyDescent="0.25">
      <c r="B1079" s="97">
        <v>46403</v>
      </c>
      <c r="C1079" s="98" t="str">
        <f t="shared" si="70"/>
        <v>Saturday</v>
      </c>
      <c r="D1079" s="99" t="str">
        <f t="shared" si="71"/>
        <v>W</v>
      </c>
      <c r="E1079" s="99" t="str">
        <f t="shared" si="71"/>
        <v>W</v>
      </c>
      <c r="F1079" s="99" t="str">
        <f t="shared" si="71"/>
        <v>W</v>
      </c>
      <c r="G1079" s="99" t="str">
        <f t="shared" si="71"/>
        <v>W</v>
      </c>
      <c r="H1079" s="99" t="str">
        <f t="shared" si="72"/>
        <v>W</v>
      </c>
      <c r="I1079" s="99">
        <f t="shared" si="73"/>
        <v>0</v>
      </c>
      <c r="J1079" s="109">
        <f>IF(H1079="B",0,MATCH("B",H1080:$H$3985,0))</f>
        <v>2</v>
      </c>
      <c r="K1079" s="84"/>
      <c r="L1079" s="97">
        <v>46948</v>
      </c>
      <c r="M1079" s="99" t="s">
        <v>69</v>
      </c>
      <c r="O1079" s="97">
        <v>46403</v>
      </c>
      <c r="P1079" s="97" cm="1">
        <f t="array" ref="P1079">INDEX($L$11:$L$2636,MATCH(B1079+J1079,$L$11:$L$2636,0)+30)</f>
        <v>46447</v>
      </c>
      <c r="Q1079" s="124" cm="1">
        <f t="array" ref="Q1079">INDEX($L$11:$L$2636,MATCH(B1079+J1079,$L$11:$L$2636,0)+12)-1</f>
        <v>46420</v>
      </c>
    </row>
    <row r="1080" spans="2:17" ht="15" customHeight="1" x14ac:dyDescent="0.25">
      <c r="B1080" s="97">
        <v>46404</v>
      </c>
      <c r="C1080" s="98" t="str">
        <f t="shared" si="70"/>
        <v>Sunday</v>
      </c>
      <c r="D1080" s="99" t="str">
        <f t="shared" si="71"/>
        <v>W</v>
      </c>
      <c r="E1080" s="99" t="str">
        <f t="shared" si="71"/>
        <v>W</v>
      </c>
      <c r="F1080" s="99" t="str">
        <f t="shared" si="71"/>
        <v>W</v>
      </c>
      <c r="G1080" s="99" t="str">
        <f t="shared" si="71"/>
        <v>W</v>
      </c>
      <c r="H1080" s="99" t="str">
        <f t="shared" si="72"/>
        <v>W</v>
      </c>
      <c r="I1080" s="99">
        <f t="shared" si="73"/>
        <v>0</v>
      </c>
      <c r="J1080" s="109">
        <f>IF(H1080="B",0,MATCH("B",H1081:$H$3985,0))</f>
        <v>1</v>
      </c>
      <c r="K1080" s="84"/>
      <c r="L1080" s="97">
        <v>46951</v>
      </c>
      <c r="M1080" s="99" t="s">
        <v>69</v>
      </c>
      <c r="O1080" s="97">
        <v>46404</v>
      </c>
      <c r="P1080" s="97" cm="1">
        <f t="array" ref="P1080">INDEX($L$11:$L$2636,MATCH(B1080+J1080,$L$11:$L$2636,0)+30)</f>
        <v>46447</v>
      </c>
      <c r="Q1080" s="124" cm="1">
        <f t="array" ref="Q1080">INDEX($L$11:$L$2636,MATCH(B1080+J1080,$L$11:$L$2636,0)+12)-1</f>
        <v>46420</v>
      </c>
    </row>
    <row r="1081" spans="2:17" ht="15" customHeight="1" x14ac:dyDescent="0.25">
      <c r="B1081" s="97">
        <v>46405</v>
      </c>
      <c r="C1081" s="98" t="str">
        <f t="shared" si="70"/>
        <v>Monday</v>
      </c>
      <c r="D1081" s="99" t="str">
        <f t="shared" si="71"/>
        <v>B</v>
      </c>
      <c r="E1081" s="99" t="str">
        <f t="shared" si="71"/>
        <v>B</v>
      </c>
      <c r="F1081" s="99" t="str">
        <f t="shared" si="71"/>
        <v>B</v>
      </c>
      <c r="G1081" s="99" t="str">
        <f t="shared" si="71"/>
        <v>B</v>
      </c>
      <c r="H1081" s="99" t="str">
        <f t="shared" si="72"/>
        <v>B</v>
      </c>
      <c r="I1081" s="99">
        <f t="shared" si="73"/>
        <v>1</v>
      </c>
      <c r="J1081" s="109">
        <f>IF(H1081="B",0,MATCH("B",H1082:$H$3985,0))</f>
        <v>0</v>
      </c>
      <c r="K1081" s="84"/>
      <c r="L1081" s="97">
        <v>46952</v>
      </c>
      <c r="M1081" s="99" t="s">
        <v>69</v>
      </c>
      <c r="O1081" s="97">
        <v>46405</v>
      </c>
      <c r="P1081" s="97" cm="1">
        <f t="array" ref="P1081">INDEX($L$11:$L$2636,MATCH(B1081+J1081,$L$11:$L$2636,0)+30)</f>
        <v>46447</v>
      </c>
      <c r="Q1081" s="124" cm="1">
        <f t="array" ref="Q1081">INDEX($L$11:$L$2636,MATCH(B1081+J1081,$L$11:$L$2636,0)+12)-1</f>
        <v>46420</v>
      </c>
    </row>
    <row r="1082" spans="2:17" ht="15" customHeight="1" x14ac:dyDescent="0.25">
      <c r="B1082" s="97">
        <v>46406</v>
      </c>
      <c r="C1082" s="98" t="str">
        <f t="shared" si="70"/>
        <v>Tuesday</v>
      </c>
      <c r="D1082" s="99" t="str">
        <f t="shared" si="71"/>
        <v>B</v>
      </c>
      <c r="E1082" s="99" t="str">
        <f t="shared" si="71"/>
        <v>B</v>
      </c>
      <c r="F1082" s="99" t="str">
        <f t="shared" si="71"/>
        <v>B</v>
      </c>
      <c r="G1082" s="99" t="str">
        <f t="shared" si="71"/>
        <v>B</v>
      </c>
      <c r="H1082" s="99" t="str">
        <f t="shared" si="72"/>
        <v>B</v>
      </c>
      <c r="I1082" s="99">
        <f t="shared" si="73"/>
        <v>1</v>
      </c>
      <c r="J1082" s="109">
        <f>IF(H1082="B",0,MATCH("B",H1083:$H$3985,0))</f>
        <v>0</v>
      </c>
      <c r="K1082" s="84"/>
      <c r="L1082" s="97">
        <v>46953</v>
      </c>
      <c r="M1082" s="99" t="s">
        <v>69</v>
      </c>
      <c r="O1082" s="97">
        <v>46406</v>
      </c>
      <c r="P1082" s="97" cm="1">
        <f t="array" ref="P1082">INDEX($L$11:$L$2636,MATCH(B1082+J1082,$L$11:$L$2636,0)+30)</f>
        <v>46448</v>
      </c>
      <c r="Q1082" s="124" cm="1">
        <f t="array" ref="Q1082">INDEX($L$11:$L$2636,MATCH(B1082+J1082,$L$11:$L$2636,0)+12)-1</f>
        <v>46421</v>
      </c>
    </row>
    <row r="1083" spans="2:17" ht="15" customHeight="1" x14ac:dyDescent="0.25">
      <c r="B1083" s="97">
        <v>46407</v>
      </c>
      <c r="C1083" s="98" t="str">
        <f t="shared" si="70"/>
        <v>Wednesday</v>
      </c>
      <c r="D1083" s="99" t="str">
        <f t="shared" si="71"/>
        <v>B</v>
      </c>
      <c r="E1083" s="99" t="str">
        <f t="shared" si="71"/>
        <v>B</v>
      </c>
      <c r="F1083" s="99" t="str">
        <f t="shared" si="71"/>
        <v>B</v>
      </c>
      <c r="G1083" s="99" t="str">
        <f t="shared" si="71"/>
        <v>B</v>
      </c>
      <c r="H1083" s="99" t="str">
        <f t="shared" si="72"/>
        <v>B</v>
      </c>
      <c r="I1083" s="99">
        <f t="shared" si="73"/>
        <v>1</v>
      </c>
      <c r="J1083" s="109">
        <f>IF(H1083="B",0,MATCH("B",H1084:$H$3985,0))</f>
        <v>0</v>
      </c>
      <c r="K1083" s="84"/>
      <c r="L1083" s="97">
        <v>46954</v>
      </c>
      <c r="M1083" s="99" t="s">
        <v>69</v>
      </c>
      <c r="O1083" s="97">
        <v>46407</v>
      </c>
      <c r="P1083" s="97" cm="1">
        <f t="array" ref="P1083">INDEX($L$11:$L$2636,MATCH(B1083+J1083,$L$11:$L$2636,0)+30)</f>
        <v>46449</v>
      </c>
      <c r="Q1083" s="124" cm="1">
        <f t="array" ref="Q1083">INDEX($L$11:$L$2636,MATCH(B1083+J1083,$L$11:$L$2636,0)+12)-1</f>
        <v>46422</v>
      </c>
    </row>
    <row r="1084" spans="2:17" ht="15" customHeight="1" x14ac:dyDescent="0.25">
      <c r="B1084" s="97">
        <v>46408</v>
      </c>
      <c r="C1084" s="98" t="str">
        <f t="shared" si="70"/>
        <v>Thursday</v>
      </c>
      <c r="D1084" s="99" t="str">
        <f t="shared" si="71"/>
        <v>B</v>
      </c>
      <c r="E1084" s="99" t="str">
        <f t="shared" si="71"/>
        <v>B</v>
      </c>
      <c r="F1084" s="99" t="str">
        <f t="shared" si="71"/>
        <v>B</v>
      </c>
      <c r="G1084" s="99" t="str">
        <f t="shared" si="71"/>
        <v>B</v>
      </c>
      <c r="H1084" s="99" t="str">
        <f t="shared" si="72"/>
        <v>B</v>
      </c>
      <c r="I1084" s="99">
        <f t="shared" si="73"/>
        <v>1</v>
      </c>
      <c r="J1084" s="109">
        <f>IF(H1084="B",0,MATCH("B",H1085:$H$3985,0))</f>
        <v>0</v>
      </c>
      <c r="K1084" s="84"/>
      <c r="L1084" s="97">
        <v>46955</v>
      </c>
      <c r="M1084" s="99" t="s">
        <v>69</v>
      </c>
      <c r="O1084" s="97">
        <v>46408</v>
      </c>
      <c r="P1084" s="97" cm="1">
        <f t="array" ref="P1084">INDEX($L$11:$L$2636,MATCH(B1084+J1084,$L$11:$L$2636,0)+30)</f>
        <v>46450</v>
      </c>
      <c r="Q1084" s="124" cm="1">
        <f t="array" ref="Q1084">INDEX($L$11:$L$2636,MATCH(B1084+J1084,$L$11:$L$2636,0)+12)-1</f>
        <v>46425</v>
      </c>
    </row>
    <row r="1085" spans="2:17" ht="15" customHeight="1" x14ac:dyDescent="0.25">
      <c r="B1085" s="97">
        <v>46409</v>
      </c>
      <c r="C1085" s="98" t="str">
        <f t="shared" si="70"/>
        <v>Friday</v>
      </c>
      <c r="D1085" s="99" t="str">
        <f t="shared" si="71"/>
        <v>B</v>
      </c>
      <c r="E1085" s="99" t="str">
        <f t="shared" si="71"/>
        <v>B</v>
      </c>
      <c r="F1085" s="99" t="str">
        <f t="shared" si="71"/>
        <v>B</v>
      </c>
      <c r="G1085" s="99" t="str">
        <f t="shared" si="71"/>
        <v>B</v>
      </c>
      <c r="H1085" s="99" t="str">
        <f t="shared" si="72"/>
        <v>B</v>
      </c>
      <c r="I1085" s="99">
        <f t="shared" si="73"/>
        <v>1</v>
      </c>
      <c r="J1085" s="109">
        <f>IF(H1085="B",0,MATCH("B",H1086:$H$3985,0))</f>
        <v>0</v>
      </c>
      <c r="K1085" s="84"/>
      <c r="L1085" s="97">
        <v>46958</v>
      </c>
      <c r="M1085" s="99" t="s">
        <v>69</v>
      </c>
      <c r="O1085" s="97">
        <v>46409</v>
      </c>
      <c r="P1085" s="97" cm="1">
        <f t="array" ref="P1085">INDEX($L$11:$L$2636,MATCH(B1085+J1085,$L$11:$L$2636,0)+30)</f>
        <v>46451</v>
      </c>
      <c r="Q1085" s="124" cm="1">
        <f t="array" ref="Q1085">INDEX($L$11:$L$2636,MATCH(B1085+J1085,$L$11:$L$2636,0)+12)-1</f>
        <v>46426</v>
      </c>
    </row>
    <row r="1086" spans="2:17" ht="15" customHeight="1" x14ac:dyDescent="0.25">
      <c r="B1086" s="97">
        <v>46410</v>
      </c>
      <c r="C1086" s="98" t="str">
        <f t="shared" si="70"/>
        <v>Saturday</v>
      </c>
      <c r="D1086" s="99" t="str">
        <f t="shared" si="71"/>
        <v>W</v>
      </c>
      <c r="E1086" s="99" t="str">
        <f t="shared" si="71"/>
        <v>W</v>
      </c>
      <c r="F1086" s="99" t="str">
        <f t="shared" si="71"/>
        <v>W</v>
      </c>
      <c r="G1086" s="99" t="str">
        <f t="shared" si="71"/>
        <v>W</v>
      </c>
      <c r="H1086" s="99" t="str">
        <f t="shared" si="72"/>
        <v>W</v>
      </c>
      <c r="I1086" s="99">
        <f t="shared" si="73"/>
        <v>0</v>
      </c>
      <c r="J1086" s="109">
        <f>IF(H1086="B",0,MATCH("B",H1087:$H$3985,0))</f>
        <v>2</v>
      </c>
      <c r="K1086" s="84"/>
      <c r="L1086" s="97">
        <v>46960</v>
      </c>
      <c r="M1086" s="99" t="s">
        <v>69</v>
      </c>
      <c r="O1086" s="97">
        <v>46410</v>
      </c>
      <c r="P1086" s="97" cm="1">
        <f t="array" ref="P1086">INDEX($L$11:$L$2636,MATCH(B1086+J1086,$L$11:$L$2636,0)+30)</f>
        <v>46454</v>
      </c>
      <c r="Q1086" s="124" cm="1">
        <f t="array" ref="Q1086">INDEX($L$11:$L$2636,MATCH(B1086+J1086,$L$11:$L$2636,0)+12)-1</f>
        <v>46427</v>
      </c>
    </row>
    <row r="1087" spans="2:17" ht="15" customHeight="1" x14ac:dyDescent="0.25">
      <c r="B1087" s="97">
        <v>46411</v>
      </c>
      <c r="C1087" s="98" t="str">
        <f t="shared" si="70"/>
        <v>Sunday</v>
      </c>
      <c r="D1087" s="99" t="str">
        <f t="shared" si="71"/>
        <v>W</v>
      </c>
      <c r="E1087" s="99" t="str">
        <f t="shared" si="71"/>
        <v>W</v>
      </c>
      <c r="F1087" s="99" t="str">
        <f t="shared" si="71"/>
        <v>W</v>
      </c>
      <c r="G1087" s="99" t="str">
        <f t="shared" si="71"/>
        <v>W</v>
      </c>
      <c r="H1087" s="99" t="str">
        <f t="shared" si="72"/>
        <v>W</v>
      </c>
      <c r="I1087" s="99">
        <f t="shared" si="73"/>
        <v>0</v>
      </c>
      <c r="J1087" s="109">
        <f>IF(H1087="B",0,MATCH("B",H1088:$H$3985,0))</f>
        <v>1</v>
      </c>
      <c r="K1087" s="84"/>
      <c r="L1087" s="97">
        <v>46961</v>
      </c>
      <c r="M1087" s="99" t="s">
        <v>69</v>
      </c>
      <c r="O1087" s="97">
        <v>46411</v>
      </c>
      <c r="P1087" s="97" cm="1">
        <f t="array" ref="P1087">INDEX($L$11:$L$2636,MATCH(B1087+J1087,$L$11:$L$2636,0)+30)</f>
        <v>46454</v>
      </c>
      <c r="Q1087" s="124" cm="1">
        <f t="array" ref="Q1087">INDEX($L$11:$L$2636,MATCH(B1087+J1087,$L$11:$L$2636,0)+12)-1</f>
        <v>46427</v>
      </c>
    </row>
    <row r="1088" spans="2:17" ht="15" customHeight="1" x14ac:dyDescent="0.25">
      <c r="B1088" s="97">
        <v>46412</v>
      </c>
      <c r="C1088" s="98" t="str">
        <f t="shared" si="70"/>
        <v>Monday</v>
      </c>
      <c r="D1088" s="99" t="str">
        <f t="shared" si="71"/>
        <v>B</v>
      </c>
      <c r="E1088" s="99" t="str">
        <f t="shared" si="71"/>
        <v>B</v>
      </c>
      <c r="F1088" s="99" t="str">
        <f t="shared" si="71"/>
        <v>B</v>
      </c>
      <c r="G1088" s="99" t="str">
        <f t="shared" si="71"/>
        <v>B</v>
      </c>
      <c r="H1088" s="99" t="str">
        <f t="shared" si="72"/>
        <v>B</v>
      </c>
      <c r="I1088" s="99">
        <f t="shared" si="73"/>
        <v>1</v>
      </c>
      <c r="J1088" s="109">
        <f>IF(H1088="B",0,MATCH("B",H1089:$H$3985,0))</f>
        <v>0</v>
      </c>
      <c r="K1088" s="84"/>
      <c r="L1088" s="97">
        <v>46962</v>
      </c>
      <c r="M1088" s="99" t="s">
        <v>69</v>
      </c>
      <c r="O1088" s="97">
        <v>46412</v>
      </c>
      <c r="P1088" s="97" cm="1">
        <f t="array" ref="P1088">INDEX($L$11:$L$2636,MATCH(B1088+J1088,$L$11:$L$2636,0)+30)</f>
        <v>46454</v>
      </c>
      <c r="Q1088" s="124" cm="1">
        <f t="array" ref="Q1088">INDEX($L$11:$L$2636,MATCH(B1088+J1088,$L$11:$L$2636,0)+12)-1</f>
        <v>46427</v>
      </c>
    </row>
    <row r="1089" spans="2:17" ht="15" customHeight="1" x14ac:dyDescent="0.25">
      <c r="B1089" s="97">
        <v>46413</v>
      </c>
      <c r="C1089" s="98" t="str">
        <f t="shared" si="70"/>
        <v>Tuesday</v>
      </c>
      <c r="D1089" s="99" t="str">
        <f t="shared" si="71"/>
        <v>B</v>
      </c>
      <c r="E1089" s="99" t="str">
        <f t="shared" si="71"/>
        <v>B</v>
      </c>
      <c r="F1089" s="99" t="str">
        <f t="shared" si="71"/>
        <v>B</v>
      </c>
      <c r="G1089" s="99" t="str">
        <f t="shared" si="71"/>
        <v>B</v>
      </c>
      <c r="H1089" s="99" t="str">
        <f t="shared" si="72"/>
        <v>B</v>
      </c>
      <c r="I1089" s="99">
        <f t="shared" si="73"/>
        <v>1</v>
      </c>
      <c r="J1089" s="109">
        <f>IF(H1089="B",0,MATCH("B",H1090:$H$3985,0))</f>
        <v>0</v>
      </c>
      <c r="K1089" s="84"/>
      <c r="L1089" s="97">
        <v>46965</v>
      </c>
      <c r="M1089" s="99" t="s">
        <v>69</v>
      </c>
      <c r="O1089" s="97">
        <v>46413</v>
      </c>
      <c r="P1089" s="97" cm="1">
        <f t="array" ref="P1089">INDEX($L$11:$L$2636,MATCH(B1089+J1089,$L$11:$L$2636,0)+30)</f>
        <v>46455</v>
      </c>
      <c r="Q1089" s="124" cm="1">
        <f t="array" ref="Q1089">INDEX($L$11:$L$2636,MATCH(B1089+J1089,$L$11:$L$2636,0)+12)-1</f>
        <v>46428</v>
      </c>
    </row>
    <row r="1090" spans="2:17" ht="15" customHeight="1" x14ac:dyDescent="0.25">
      <c r="B1090" s="97">
        <v>46414</v>
      </c>
      <c r="C1090" s="98" t="str">
        <f t="shared" si="70"/>
        <v>Wednesday</v>
      </c>
      <c r="D1090" s="99" t="str">
        <f t="shared" si="71"/>
        <v>B</v>
      </c>
      <c r="E1090" s="99" t="str">
        <f t="shared" si="71"/>
        <v>B</v>
      </c>
      <c r="F1090" s="99" t="str">
        <f t="shared" si="71"/>
        <v>B</v>
      </c>
      <c r="G1090" s="99" t="str">
        <f t="shared" si="71"/>
        <v>B</v>
      </c>
      <c r="H1090" s="99" t="str">
        <f t="shared" si="72"/>
        <v>B</v>
      </c>
      <c r="I1090" s="99">
        <f t="shared" si="73"/>
        <v>1</v>
      </c>
      <c r="J1090" s="109">
        <f>IF(H1090="B",0,MATCH("B",H1091:$H$3985,0))</f>
        <v>0</v>
      </c>
      <c r="K1090" s="84"/>
      <c r="L1090" s="97">
        <v>46966</v>
      </c>
      <c r="M1090" s="99" t="s">
        <v>69</v>
      </c>
      <c r="O1090" s="97">
        <v>46414</v>
      </c>
      <c r="P1090" s="97" cm="1">
        <f t="array" ref="P1090">INDEX($L$11:$L$2636,MATCH(B1090+J1090,$L$11:$L$2636,0)+30)</f>
        <v>46456</v>
      </c>
      <c r="Q1090" s="124" cm="1">
        <f t="array" ref="Q1090">INDEX($L$11:$L$2636,MATCH(B1090+J1090,$L$11:$L$2636,0)+12)-1</f>
        <v>46429</v>
      </c>
    </row>
    <row r="1091" spans="2:17" ht="15" customHeight="1" x14ac:dyDescent="0.25">
      <c r="B1091" s="97">
        <v>46415</v>
      </c>
      <c r="C1091" s="98" t="str">
        <f t="shared" si="70"/>
        <v>Thursday</v>
      </c>
      <c r="D1091" s="99" t="str">
        <f t="shared" si="71"/>
        <v>B</v>
      </c>
      <c r="E1091" s="99" t="str">
        <f t="shared" si="71"/>
        <v>B</v>
      </c>
      <c r="F1091" s="99" t="str">
        <f t="shared" si="71"/>
        <v>B</v>
      </c>
      <c r="G1091" s="99" t="str">
        <f t="shared" si="71"/>
        <v>B</v>
      </c>
      <c r="H1091" s="99" t="str">
        <f t="shared" si="72"/>
        <v>B</v>
      </c>
      <c r="I1091" s="99">
        <f t="shared" si="73"/>
        <v>1</v>
      </c>
      <c r="J1091" s="109">
        <f>IF(H1091="B",0,MATCH("B",H1092:$H$3985,0))</f>
        <v>0</v>
      </c>
      <c r="K1091" s="84"/>
      <c r="L1091" s="97">
        <v>46967</v>
      </c>
      <c r="M1091" s="99" t="s">
        <v>69</v>
      </c>
      <c r="O1091" s="97">
        <v>46415</v>
      </c>
      <c r="P1091" s="97" cm="1">
        <f t="array" ref="P1091">INDEX($L$11:$L$2636,MATCH(B1091+J1091,$L$11:$L$2636,0)+30)</f>
        <v>46457</v>
      </c>
      <c r="Q1091" s="124" cm="1">
        <f t="array" ref="Q1091">INDEX($L$11:$L$2636,MATCH(B1091+J1091,$L$11:$L$2636,0)+12)-1</f>
        <v>46432</v>
      </c>
    </row>
    <row r="1092" spans="2:17" ht="15" customHeight="1" x14ac:dyDescent="0.25">
      <c r="B1092" s="97">
        <v>46416</v>
      </c>
      <c r="C1092" s="98" t="str">
        <f t="shared" si="70"/>
        <v>Friday</v>
      </c>
      <c r="D1092" s="99" t="str">
        <f t="shared" si="71"/>
        <v>B</v>
      </c>
      <c r="E1092" s="99" t="str">
        <f t="shared" si="71"/>
        <v>B</v>
      </c>
      <c r="F1092" s="99" t="str">
        <f t="shared" si="71"/>
        <v>B</v>
      </c>
      <c r="G1092" s="99" t="str">
        <f t="shared" si="71"/>
        <v>B</v>
      </c>
      <c r="H1092" s="99" t="str">
        <f t="shared" si="72"/>
        <v>B</v>
      </c>
      <c r="I1092" s="99">
        <f t="shared" si="73"/>
        <v>1</v>
      </c>
      <c r="J1092" s="109">
        <f>IF(H1092="B",0,MATCH("B",H1093:$H$3985,0))</f>
        <v>0</v>
      </c>
      <c r="K1092" s="84"/>
      <c r="L1092" s="97">
        <v>46968</v>
      </c>
      <c r="M1092" s="99" t="s">
        <v>69</v>
      </c>
      <c r="O1092" s="97">
        <v>46416</v>
      </c>
      <c r="P1092" s="97" cm="1">
        <f t="array" ref="P1092">INDEX($L$11:$L$2636,MATCH(B1092+J1092,$L$11:$L$2636,0)+30)</f>
        <v>46458</v>
      </c>
      <c r="Q1092" s="124" cm="1">
        <f t="array" ref="Q1092">INDEX($L$11:$L$2636,MATCH(B1092+J1092,$L$11:$L$2636,0)+12)-1</f>
        <v>46433</v>
      </c>
    </row>
    <row r="1093" spans="2:17" ht="15" customHeight="1" x14ac:dyDescent="0.25">
      <c r="B1093" s="97">
        <v>46417</v>
      </c>
      <c r="C1093" s="98" t="str">
        <f t="shared" si="70"/>
        <v>Saturday</v>
      </c>
      <c r="D1093" s="99" t="str">
        <f t="shared" si="71"/>
        <v>W</v>
      </c>
      <c r="E1093" s="99" t="str">
        <f t="shared" si="71"/>
        <v>W</v>
      </c>
      <c r="F1093" s="99" t="str">
        <f t="shared" si="71"/>
        <v>W</v>
      </c>
      <c r="G1093" s="99" t="str">
        <f t="shared" si="71"/>
        <v>W</v>
      </c>
      <c r="H1093" s="99" t="str">
        <f t="shared" si="72"/>
        <v>W</v>
      </c>
      <c r="I1093" s="99">
        <f t="shared" si="73"/>
        <v>0</v>
      </c>
      <c r="J1093" s="109">
        <f>IF(H1093="B",0,MATCH("B",H1094:$H$3985,0))</f>
        <v>2</v>
      </c>
      <c r="K1093" s="84"/>
      <c r="L1093" s="97">
        <v>46969</v>
      </c>
      <c r="M1093" s="99" t="s">
        <v>69</v>
      </c>
      <c r="O1093" s="97">
        <v>46417</v>
      </c>
      <c r="P1093" s="97" cm="1">
        <f t="array" ref="P1093">INDEX($L$11:$L$2636,MATCH(B1093+J1093,$L$11:$L$2636,0)+30)</f>
        <v>46461</v>
      </c>
      <c r="Q1093" s="124" cm="1">
        <f t="array" ref="Q1093">INDEX($L$11:$L$2636,MATCH(B1093+J1093,$L$11:$L$2636,0)+12)-1</f>
        <v>46434</v>
      </c>
    </row>
    <row r="1094" spans="2:17" ht="15" customHeight="1" x14ac:dyDescent="0.25">
      <c r="B1094" s="97">
        <v>46418</v>
      </c>
      <c r="C1094" s="98" t="str">
        <f t="shared" si="70"/>
        <v>Sunday</v>
      </c>
      <c r="D1094" s="99" t="str">
        <f t="shared" si="71"/>
        <v>W</v>
      </c>
      <c r="E1094" s="99" t="str">
        <f t="shared" si="71"/>
        <v>W</v>
      </c>
      <c r="F1094" s="99" t="str">
        <f t="shared" si="71"/>
        <v>W</v>
      </c>
      <c r="G1094" s="99" t="str">
        <f t="shared" si="71"/>
        <v>W</v>
      </c>
      <c r="H1094" s="99" t="str">
        <f t="shared" si="72"/>
        <v>W</v>
      </c>
      <c r="I1094" s="99">
        <f t="shared" si="73"/>
        <v>0</v>
      </c>
      <c r="J1094" s="109">
        <f>IF(H1094="B",0,MATCH("B",H1095:$H$3985,0))</f>
        <v>1</v>
      </c>
      <c r="K1094" s="84"/>
      <c r="L1094" s="97">
        <v>46972</v>
      </c>
      <c r="M1094" s="99" t="s">
        <v>69</v>
      </c>
      <c r="O1094" s="97">
        <v>46418</v>
      </c>
      <c r="P1094" s="97" cm="1">
        <f t="array" ref="P1094">INDEX($L$11:$L$2636,MATCH(B1094+J1094,$L$11:$L$2636,0)+30)</f>
        <v>46461</v>
      </c>
      <c r="Q1094" s="124" cm="1">
        <f t="array" ref="Q1094">INDEX($L$11:$L$2636,MATCH(B1094+J1094,$L$11:$L$2636,0)+12)-1</f>
        <v>46434</v>
      </c>
    </row>
    <row r="1095" spans="2:17" ht="15" customHeight="1" x14ac:dyDescent="0.25">
      <c r="B1095" s="97">
        <v>46419</v>
      </c>
      <c r="C1095" s="98" t="str">
        <f t="shared" si="70"/>
        <v>Monday</v>
      </c>
      <c r="D1095" s="99" t="str">
        <f t="shared" si="71"/>
        <v>B</v>
      </c>
      <c r="E1095" s="99" t="str">
        <f t="shared" si="71"/>
        <v>B</v>
      </c>
      <c r="F1095" s="99" t="str">
        <f t="shared" si="71"/>
        <v>B</v>
      </c>
      <c r="G1095" s="99" t="str">
        <f t="shared" si="71"/>
        <v>B</v>
      </c>
      <c r="H1095" s="99" t="str">
        <f t="shared" si="72"/>
        <v>B</v>
      </c>
      <c r="I1095" s="99">
        <f t="shared" si="73"/>
        <v>1</v>
      </c>
      <c r="J1095" s="109">
        <f>IF(H1095="B",0,MATCH("B",H1096:$H$3985,0))</f>
        <v>0</v>
      </c>
      <c r="K1095" s="84"/>
      <c r="L1095" s="97">
        <v>46973</v>
      </c>
      <c r="M1095" s="99" t="s">
        <v>69</v>
      </c>
      <c r="O1095" s="97">
        <v>46419</v>
      </c>
      <c r="P1095" s="97" cm="1">
        <f t="array" ref="P1095">INDEX($L$11:$L$2636,MATCH(B1095+J1095,$L$11:$L$2636,0)+30)</f>
        <v>46461</v>
      </c>
      <c r="Q1095" s="124" cm="1">
        <f t="array" ref="Q1095">INDEX($L$11:$L$2636,MATCH(B1095+J1095,$L$11:$L$2636,0)+12)-1</f>
        <v>46434</v>
      </c>
    </row>
    <row r="1096" spans="2:17" ht="15" customHeight="1" x14ac:dyDescent="0.25">
      <c r="B1096" s="97">
        <v>46420</v>
      </c>
      <c r="C1096" s="98" t="str">
        <f t="shared" si="70"/>
        <v>Tuesday</v>
      </c>
      <c r="D1096" s="99" t="str">
        <f t="shared" si="71"/>
        <v>B</v>
      </c>
      <c r="E1096" s="99" t="str">
        <f t="shared" si="71"/>
        <v>B</v>
      </c>
      <c r="F1096" s="99" t="str">
        <f t="shared" si="71"/>
        <v>B</v>
      </c>
      <c r="G1096" s="99" t="str">
        <f t="shared" si="71"/>
        <v>B</v>
      </c>
      <c r="H1096" s="99" t="str">
        <f t="shared" si="72"/>
        <v>B</v>
      </c>
      <c r="I1096" s="99">
        <f t="shared" si="73"/>
        <v>1</v>
      </c>
      <c r="J1096" s="109">
        <f>IF(H1096="B",0,MATCH("B",H1097:$H$3985,0))</f>
        <v>0</v>
      </c>
      <c r="K1096" s="84"/>
      <c r="L1096" s="97">
        <v>46974</v>
      </c>
      <c r="M1096" s="99" t="s">
        <v>69</v>
      </c>
      <c r="O1096" s="97">
        <v>46420</v>
      </c>
      <c r="P1096" s="97" cm="1">
        <f t="array" ref="P1096">INDEX($L$11:$L$2636,MATCH(B1096+J1096,$L$11:$L$2636,0)+30)</f>
        <v>46462</v>
      </c>
      <c r="Q1096" s="124" cm="1">
        <f t="array" ref="Q1096">INDEX($L$11:$L$2636,MATCH(B1096+J1096,$L$11:$L$2636,0)+12)-1</f>
        <v>46435</v>
      </c>
    </row>
    <row r="1097" spans="2:17" ht="15" customHeight="1" x14ac:dyDescent="0.25">
      <c r="B1097" s="97">
        <v>46421</v>
      </c>
      <c r="C1097" s="98" t="str">
        <f t="shared" si="70"/>
        <v>Wednesday</v>
      </c>
      <c r="D1097" s="99" t="str">
        <f t="shared" si="71"/>
        <v>B</v>
      </c>
      <c r="E1097" s="99" t="str">
        <f t="shared" si="71"/>
        <v>B</v>
      </c>
      <c r="F1097" s="99" t="str">
        <f t="shared" si="71"/>
        <v>B</v>
      </c>
      <c r="G1097" s="99" t="str">
        <f t="shared" si="71"/>
        <v>B</v>
      </c>
      <c r="H1097" s="99" t="str">
        <f t="shared" si="72"/>
        <v>B</v>
      </c>
      <c r="I1097" s="99">
        <f t="shared" si="73"/>
        <v>1</v>
      </c>
      <c r="J1097" s="109">
        <f>IF(H1097="B",0,MATCH("B",H1098:$H$3985,0))</f>
        <v>0</v>
      </c>
      <c r="K1097" s="84"/>
      <c r="L1097" s="97">
        <v>46975</v>
      </c>
      <c r="M1097" s="99" t="s">
        <v>69</v>
      </c>
      <c r="O1097" s="97">
        <v>46421</v>
      </c>
      <c r="P1097" s="97" cm="1">
        <f t="array" ref="P1097">INDEX($L$11:$L$2636,MATCH(B1097+J1097,$L$11:$L$2636,0)+30)</f>
        <v>46463</v>
      </c>
      <c r="Q1097" s="124" cm="1">
        <f t="array" ref="Q1097">INDEX($L$11:$L$2636,MATCH(B1097+J1097,$L$11:$L$2636,0)+12)-1</f>
        <v>46436</v>
      </c>
    </row>
    <row r="1098" spans="2:17" ht="15" customHeight="1" x14ac:dyDescent="0.25">
      <c r="B1098" s="97">
        <v>46422</v>
      </c>
      <c r="C1098" s="98" t="str">
        <f t="shared" si="70"/>
        <v>Thursday</v>
      </c>
      <c r="D1098" s="99" t="str">
        <f t="shared" si="71"/>
        <v>B</v>
      </c>
      <c r="E1098" s="99" t="str">
        <f t="shared" si="71"/>
        <v>B</v>
      </c>
      <c r="F1098" s="99" t="str">
        <f t="shared" si="71"/>
        <v>B</v>
      </c>
      <c r="G1098" s="99" t="str">
        <f t="shared" si="71"/>
        <v>B</v>
      </c>
      <c r="H1098" s="99" t="str">
        <f t="shared" si="72"/>
        <v>B</v>
      </c>
      <c r="I1098" s="99">
        <f t="shared" si="73"/>
        <v>1</v>
      </c>
      <c r="J1098" s="109">
        <f>IF(H1098="B",0,MATCH("B",H1099:$H$3985,0))</f>
        <v>0</v>
      </c>
      <c r="K1098" s="84"/>
      <c r="L1098" s="97">
        <v>46976</v>
      </c>
      <c r="M1098" s="99" t="s">
        <v>69</v>
      </c>
      <c r="O1098" s="97">
        <v>46422</v>
      </c>
      <c r="P1098" s="97" cm="1">
        <f t="array" ref="P1098">INDEX($L$11:$L$2636,MATCH(B1098+J1098,$L$11:$L$2636,0)+30)</f>
        <v>46464</v>
      </c>
      <c r="Q1098" s="124" cm="1">
        <f t="array" ref="Q1098">INDEX($L$11:$L$2636,MATCH(B1098+J1098,$L$11:$L$2636,0)+12)-1</f>
        <v>46439</v>
      </c>
    </row>
    <row r="1099" spans="2:17" ht="15" customHeight="1" x14ac:dyDescent="0.25">
      <c r="B1099" s="97">
        <v>46423</v>
      </c>
      <c r="C1099" s="98" t="str">
        <f t="shared" si="70"/>
        <v>Friday</v>
      </c>
      <c r="D1099" s="99" t="str">
        <f t="shared" si="71"/>
        <v>B</v>
      </c>
      <c r="E1099" s="99" t="str">
        <f t="shared" si="71"/>
        <v>B</v>
      </c>
      <c r="F1099" s="99" t="str">
        <f t="shared" si="71"/>
        <v>B</v>
      </c>
      <c r="G1099" s="99" t="str">
        <f t="shared" si="71"/>
        <v>B</v>
      </c>
      <c r="H1099" s="99" t="str">
        <f t="shared" si="72"/>
        <v>B</v>
      </c>
      <c r="I1099" s="99">
        <f t="shared" si="73"/>
        <v>1</v>
      </c>
      <c r="J1099" s="109">
        <f>IF(H1099="B",0,MATCH("B",H1100:$H$3985,0))</f>
        <v>0</v>
      </c>
      <c r="K1099" s="84"/>
      <c r="L1099" s="97">
        <v>46979</v>
      </c>
      <c r="M1099" s="99" t="s">
        <v>69</v>
      </c>
      <c r="O1099" s="97">
        <v>46423</v>
      </c>
      <c r="P1099" s="97" cm="1">
        <f t="array" ref="P1099">INDEX($L$11:$L$2636,MATCH(B1099+J1099,$L$11:$L$2636,0)+30)</f>
        <v>46465</v>
      </c>
      <c r="Q1099" s="124" cm="1">
        <f t="array" ref="Q1099">INDEX($L$11:$L$2636,MATCH(B1099+J1099,$L$11:$L$2636,0)+12)-1</f>
        <v>46440</v>
      </c>
    </row>
    <row r="1100" spans="2:17" ht="15" customHeight="1" x14ac:dyDescent="0.25">
      <c r="B1100" s="97">
        <v>46424</v>
      </c>
      <c r="C1100" s="98" t="str">
        <f t="shared" ref="C1100:C1163" si="74">TEXT(WEEKDAY(B1100),"dddd")</f>
        <v>Saturday</v>
      </c>
      <c r="D1100" s="99" t="str">
        <f t="shared" ref="D1100:G1163" si="75">IF(WEEKDAY($B1100,2)&lt;6,"B","W")</f>
        <v>W</v>
      </c>
      <c r="E1100" s="99" t="str">
        <f t="shared" si="75"/>
        <v>W</v>
      </c>
      <c r="F1100" s="99" t="str">
        <f t="shared" si="75"/>
        <v>W</v>
      </c>
      <c r="G1100" s="99" t="str">
        <f t="shared" si="75"/>
        <v>W</v>
      </c>
      <c r="H1100" s="99" t="str">
        <f t="shared" ref="H1100:H1163" si="76">IF(OR(D1100="P",E1100="P",F1100="P",G1100="P"),"P",D1100)</f>
        <v>W</v>
      </c>
      <c r="I1100" s="99">
        <f t="shared" ref="I1100:I1163" si="77">IF(H1100="B",1,0)</f>
        <v>0</v>
      </c>
      <c r="J1100" s="109">
        <f>IF(H1100="B",0,MATCH("B",H1101:$H$3985,0))</f>
        <v>2</v>
      </c>
      <c r="K1100" s="84"/>
      <c r="L1100" s="97">
        <v>46981</v>
      </c>
      <c r="M1100" s="99" t="s">
        <v>69</v>
      </c>
      <c r="O1100" s="97">
        <v>46424</v>
      </c>
      <c r="P1100" s="97" cm="1">
        <f t="array" ref="P1100">INDEX($L$11:$L$2636,MATCH(B1100+J1100,$L$11:$L$2636,0)+30)</f>
        <v>46468</v>
      </c>
      <c r="Q1100" s="124" cm="1">
        <f t="array" ref="Q1100">INDEX($L$11:$L$2636,MATCH(B1100+J1100,$L$11:$L$2636,0)+12)-1</f>
        <v>46441</v>
      </c>
    </row>
    <row r="1101" spans="2:17" ht="15" customHeight="1" x14ac:dyDescent="0.25">
      <c r="B1101" s="97">
        <v>46425</v>
      </c>
      <c r="C1101" s="98" t="str">
        <f t="shared" si="74"/>
        <v>Sunday</v>
      </c>
      <c r="D1101" s="99" t="str">
        <f t="shared" si="75"/>
        <v>W</v>
      </c>
      <c r="E1101" s="99" t="str">
        <f t="shared" si="75"/>
        <v>W</v>
      </c>
      <c r="F1101" s="99" t="str">
        <f t="shared" si="75"/>
        <v>W</v>
      </c>
      <c r="G1101" s="99" t="str">
        <f t="shared" si="75"/>
        <v>W</v>
      </c>
      <c r="H1101" s="99" t="str">
        <f t="shared" si="76"/>
        <v>W</v>
      </c>
      <c r="I1101" s="99">
        <f t="shared" si="77"/>
        <v>0</v>
      </c>
      <c r="J1101" s="109">
        <f>IF(H1101="B",0,MATCH("B",H1102:$H$3985,0))</f>
        <v>1</v>
      </c>
      <c r="K1101" s="84"/>
      <c r="L1101" s="97">
        <v>46982</v>
      </c>
      <c r="M1101" s="99" t="s">
        <v>69</v>
      </c>
      <c r="O1101" s="97">
        <v>46425</v>
      </c>
      <c r="P1101" s="97" cm="1">
        <f t="array" ref="P1101">INDEX($L$11:$L$2636,MATCH(B1101+J1101,$L$11:$L$2636,0)+30)</f>
        <v>46468</v>
      </c>
      <c r="Q1101" s="124" cm="1">
        <f t="array" ref="Q1101">INDEX($L$11:$L$2636,MATCH(B1101+J1101,$L$11:$L$2636,0)+12)-1</f>
        <v>46441</v>
      </c>
    </row>
    <row r="1102" spans="2:17" ht="15" customHeight="1" x14ac:dyDescent="0.25">
      <c r="B1102" s="97">
        <v>46426</v>
      </c>
      <c r="C1102" s="98" t="str">
        <f t="shared" si="74"/>
        <v>Monday</v>
      </c>
      <c r="D1102" s="99" t="str">
        <f t="shared" si="75"/>
        <v>B</v>
      </c>
      <c r="E1102" s="99" t="str">
        <f t="shared" si="75"/>
        <v>B</v>
      </c>
      <c r="F1102" s="99" t="str">
        <f t="shared" si="75"/>
        <v>B</v>
      </c>
      <c r="G1102" s="99" t="str">
        <f t="shared" si="75"/>
        <v>B</v>
      </c>
      <c r="H1102" s="99" t="str">
        <f t="shared" si="76"/>
        <v>B</v>
      </c>
      <c r="I1102" s="99">
        <f t="shared" si="77"/>
        <v>1</v>
      </c>
      <c r="J1102" s="109">
        <f>IF(H1102="B",0,MATCH("B",H1103:$H$3985,0))</f>
        <v>0</v>
      </c>
      <c r="K1102" s="84"/>
      <c r="L1102" s="97">
        <v>46983</v>
      </c>
      <c r="M1102" s="99" t="s">
        <v>69</v>
      </c>
      <c r="O1102" s="97">
        <v>46426</v>
      </c>
      <c r="P1102" s="97" cm="1">
        <f t="array" ref="P1102">INDEX($L$11:$L$2636,MATCH(B1102+J1102,$L$11:$L$2636,0)+30)</f>
        <v>46468</v>
      </c>
      <c r="Q1102" s="124" cm="1">
        <f t="array" ref="Q1102">INDEX($L$11:$L$2636,MATCH(B1102+J1102,$L$11:$L$2636,0)+12)-1</f>
        <v>46441</v>
      </c>
    </row>
    <row r="1103" spans="2:17" ht="15" customHeight="1" x14ac:dyDescent="0.25">
      <c r="B1103" s="97">
        <v>46427</v>
      </c>
      <c r="C1103" s="98" t="str">
        <f t="shared" si="74"/>
        <v>Tuesday</v>
      </c>
      <c r="D1103" s="99" t="str">
        <f t="shared" si="75"/>
        <v>B</v>
      </c>
      <c r="E1103" s="99" t="str">
        <f t="shared" si="75"/>
        <v>B</v>
      </c>
      <c r="F1103" s="99" t="str">
        <f t="shared" si="75"/>
        <v>B</v>
      </c>
      <c r="G1103" s="99" t="str">
        <f t="shared" si="75"/>
        <v>B</v>
      </c>
      <c r="H1103" s="99" t="str">
        <f t="shared" si="76"/>
        <v>B</v>
      </c>
      <c r="I1103" s="99">
        <f t="shared" si="77"/>
        <v>1</v>
      </c>
      <c r="J1103" s="109">
        <f>IF(H1103="B",0,MATCH("B",H1104:$H$3985,0))</f>
        <v>0</v>
      </c>
      <c r="K1103" s="84"/>
      <c r="L1103" s="97">
        <v>46986</v>
      </c>
      <c r="M1103" s="99" t="s">
        <v>69</v>
      </c>
      <c r="O1103" s="97">
        <v>46427</v>
      </c>
      <c r="P1103" s="97" cm="1">
        <f t="array" ref="P1103">INDEX($L$11:$L$2636,MATCH(B1103+J1103,$L$11:$L$2636,0)+30)</f>
        <v>46469</v>
      </c>
      <c r="Q1103" s="124" cm="1">
        <f t="array" ref="Q1103">INDEX($L$11:$L$2636,MATCH(B1103+J1103,$L$11:$L$2636,0)+12)-1</f>
        <v>46442</v>
      </c>
    </row>
    <row r="1104" spans="2:17" ht="15" customHeight="1" x14ac:dyDescent="0.25">
      <c r="B1104" s="97">
        <v>46428</v>
      </c>
      <c r="C1104" s="98" t="str">
        <f t="shared" si="74"/>
        <v>Wednesday</v>
      </c>
      <c r="D1104" s="99" t="str">
        <f t="shared" si="75"/>
        <v>B</v>
      </c>
      <c r="E1104" s="99" t="str">
        <f t="shared" si="75"/>
        <v>B</v>
      </c>
      <c r="F1104" s="99" t="str">
        <f t="shared" si="75"/>
        <v>B</v>
      </c>
      <c r="G1104" s="99" t="str">
        <f t="shared" si="75"/>
        <v>B</v>
      </c>
      <c r="H1104" s="99" t="str">
        <f t="shared" si="76"/>
        <v>B</v>
      </c>
      <c r="I1104" s="99">
        <f t="shared" si="77"/>
        <v>1</v>
      </c>
      <c r="J1104" s="109">
        <f>IF(H1104="B",0,MATCH("B",H1105:$H$3985,0))</f>
        <v>0</v>
      </c>
      <c r="K1104" s="84"/>
      <c r="L1104" s="97">
        <v>46987</v>
      </c>
      <c r="M1104" s="99" t="s">
        <v>69</v>
      </c>
      <c r="O1104" s="97">
        <v>46428</v>
      </c>
      <c r="P1104" s="97" cm="1">
        <f t="array" ref="P1104">INDEX($L$11:$L$2636,MATCH(B1104+J1104,$L$11:$L$2636,0)+30)</f>
        <v>46470</v>
      </c>
      <c r="Q1104" s="124" cm="1">
        <f t="array" ref="Q1104">INDEX($L$11:$L$2636,MATCH(B1104+J1104,$L$11:$L$2636,0)+12)-1</f>
        <v>46443</v>
      </c>
    </row>
    <row r="1105" spans="2:17" ht="15" customHeight="1" x14ac:dyDescent="0.25">
      <c r="B1105" s="97">
        <v>46429</v>
      </c>
      <c r="C1105" s="98" t="str">
        <f t="shared" si="74"/>
        <v>Thursday</v>
      </c>
      <c r="D1105" s="99" t="str">
        <f t="shared" si="75"/>
        <v>B</v>
      </c>
      <c r="E1105" s="99" t="str">
        <f t="shared" si="75"/>
        <v>B</v>
      </c>
      <c r="F1105" s="99" t="str">
        <f t="shared" si="75"/>
        <v>B</v>
      </c>
      <c r="G1105" s="99" t="str">
        <f t="shared" si="75"/>
        <v>B</v>
      </c>
      <c r="H1105" s="99" t="str">
        <f t="shared" si="76"/>
        <v>B</v>
      </c>
      <c r="I1105" s="99">
        <f t="shared" si="77"/>
        <v>1</v>
      </c>
      <c r="J1105" s="109">
        <f>IF(H1105="B",0,MATCH("B",H1106:$H$3985,0))</f>
        <v>0</v>
      </c>
      <c r="K1105" s="84"/>
      <c r="L1105" s="97">
        <v>46988</v>
      </c>
      <c r="M1105" s="99" t="s">
        <v>69</v>
      </c>
      <c r="O1105" s="97">
        <v>46429</v>
      </c>
      <c r="P1105" s="97" cm="1">
        <f t="array" ref="P1105">INDEX($L$11:$L$2636,MATCH(B1105+J1105,$L$11:$L$2636,0)+30)</f>
        <v>46476</v>
      </c>
      <c r="Q1105" s="124" cm="1">
        <f t="array" ref="Q1105">INDEX($L$11:$L$2636,MATCH(B1105+J1105,$L$11:$L$2636,0)+12)-1</f>
        <v>46446</v>
      </c>
    </row>
    <row r="1106" spans="2:17" ht="15" customHeight="1" x14ac:dyDescent="0.25">
      <c r="B1106" s="97">
        <v>46430</v>
      </c>
      <c r="C1106" s="98" t="str">
        <f t="shared" si="74"/>
        <v>Friday</v>
      </c>
      <c r="D1106" s="99" t="str">
        <f t="shared" si="75"/>
        <v>B</v>
      </c>
      <c r="E1106" s="99" t="str">
        <f t="shared" si="75"/>
        <v>B</v>
      </c>
      <c r="F1106" s="99" t="str">
        <f t="shared" si="75"/>
        <v>B</v>
      </c>
      <c r="G1106" s="99" t="str">
        <f t="shared" si="75"/>
        <v>B</v>
      </c>
      <c r="H1106" s="99" t="str">
        <f t="shared" si="76"/>
        <v>B</v>
      </c>
      <c r="I1106" s="99">
        <f t="shared" si="77"/>
        <v>1</v>
      </c>
      <c r="J1106" s="109">
        <f>IF(H1106="B",0,MATCH("B",H1107:$H$3985,0))</f>
        <v>0</v>
      </c>
      <c r="K1106" s="84"/>
      <c r="L1106" s="97">
        <v>46989</v>
      </c>
      <c r="M1106" s="99" t="s">
        <v>69</v>
      </c>
      <c r="O1106" s="97">
        <v>46430</v>
      </c>
      <c r="P1106" s="97" cm="1">
        <f t="array" ref="P1106">INDEX($L$11:$L$2636,MATCH(B1106+J1106,$L$11:$L$2636,0)+30)</f>
        <v>46477</v>
      </c>
      <c r="Q1106" s="124" cm="1">
        <f t="array" ref="Q1106">INDEX($L$11:$L$2636,MATCH(B1106+J1106,$L$11:$L$2636,0)+12)-1</f>
        <v>46447</v>
      </c>
    </row>
    <row r="1107" spans="2:17" ht="15" customHeight="1" x14ac:dyDescent="0.25">
      <c r="B1107" s="97">
        <v>46431</v>
      </c>
      <c r="C1107" s="98" t="str">
        <f t="shared" si="74"/>
        <v>Saturday</v>
      </c>
      <c r="D1107" s="99" t="str">
        <f t="shared" si="75"/>
        <v>W</v>
      </c>
      <c r="E1107" s="99" t="str">
        <f t="shared" si="75"/>
        <v>W</v>
      </c>
      <c r="F1107" s="99" t="str">
        <f t="shared" si="75"/>
        <v>W</v>
      </c>
      <c r="G1107" s="99" t="str">
        <f t="shared" si="75"/>
        <v>W</v>
      </c>
      <c r="H1107" s="99" t="str">
        <f t="shared" si="76"/>
        <v>W</v>
      </c>
      <c r="I1107" s="99">
        <f t="shared" si="77"/>
        <v>0</v>
      </c>
      <c r="J1107" s="109">
        <f>IF(H1107="B",0,MATCH("B",H1108:$H$3985,0))</f>
        <v>2</v>
      </c>
      <c r="K1107" s="84"/>
      <c r="L1107" s="97">
        <v>46990</v>
      </c>
      <c r="M1107" s="99" t="s">
        <v>69</v>
      </c>
      <c r="O1107" s="97">
        <v>46431</v>
      </c>
      <c r="P1107" s="97" cm="1">
        <f t="array" ref="P1107">INDEX($L$11:$L$2636,MATCH(B1107+J1107,$L$11:$L$2636,0)+30)</f>
        <v>46478</v>
      </c>
      <c r="Q1107" s="124" cm="1">
        <f t="array" ref="Q1107">INDEX($L$11:$L$2636,MATCH(B1107+J1107,$L$11:$L$2636,0)+12)-1</f>
        <v>46448</v>
      </c>
    </row>
    <row r="1108" spans="2:17" ht="15" customHeight="1" x14ac:dyDescent="0.25">
      <c r="B1108" s="97">
        <v>46432</v>
      </c>
      <c r="C1108" s="98" t="str">
        <f t="shared" si="74"/>
        <v>Sunday</v>
      </c>
      <c r="D1108" s="99" t="str">
        <f t="shared" si="75"/>
        <v>W</v>
      </c>
      <c r="E1108" s="99" t="str">
        <f t="shared" si="75"/>
        <v>W</v>
      </c>
      <c r="F1108" s="99" t="str">
        <f t="shared" si="75"/>
        <v>W</v>
      </c>
      <c r="G1108" s="99" t="str">
        <f t="shared" si="75"/>
        <v>W</v>
      </c>
      <c r="H1108" s="99" t="str">
        <f t="shared" si="76"/>
        <v>W</v>
      </c>
      <c r="I1108" s="99">
        <f t="shared" si="77"/>
        <v>0</v>
      </c>
      <c r="J1108" s="109">
        <f>IF(H1108="B",0,MATCH("B",H1109:$H$3985,0))</f>
        <v>1</v>
      </c>
      <c r="K1108" s="84"/>
      <c r="L1108" s="97">
        <v>46994</v>
      </c>
      <c r="M1108" s="99" t="s">
        <v>69</v>
      </c>
      <c r="O1108" s="97">
        <v>46432</v>
      </c>
      <c r="P1108" s="97" cm="1">
        <f t="array" ref="P1108">INDEX($L$11:$L$2636,MATCH(B1108+J1108,$L$11:$L$2636,0)+30)</f>
        <v>46478</v>
      </c>
      <c r="Q1108" s="124" cm="1">
        <f t="array" ref="Q1108">INDEX($L$11:$L$2636,MATCH(B1108+J1108,$L$11:$L$2636,0)+12)-1</f>
        <v>46448</v>
      </c>
    </row>
    <row r="1109" spans="2:17" ht="15" customHeight="1" x14ac:dyDescent="0.25">
      <c r="B1109" s="97">
        <v>46433</v>
      </c>
      <c r="C1109" s="98" t="str">
        <f t="shared" si="74"/>
        <v>Monday</v>
      </c>
      <c r="D1109" s="99" t="str">
        <f t="shared" si="75"/>
        <v>B</v>
      </c>
      <c r="E1109" s="99" t="str">
        <f t="shared" si="75"/>
        <v>B</v>
      </c>
      <c r="F1109" s="99" t="str">
        <f t="shared" si="75"/>
        <v>B</v>
      </c>
      <c r="G1109" s="99" t="str">
        <f t="shared" si="75"/>
        <v>B</v>
      </c>
      <c r="H1109" s="99" t="str">
        <f t="shared" si="76"/>
        <v>B</v>
      </c>
      <c r="I1109" s="99">
        <f t="shared" si="77"/>
        <v>1</v>
      </c>
      <c r="J1109" s="109">
        <f>IF(H1109="B",0,MATCH("B",H1110:$H$3985,0))</f>
        <v>0</v>
      </c>
      <c r="K1109" s="84"/>
      <c r="L1109" s="97">
        <v>46995</v>
      </c>
      <c r="M1109" s="99" t="s">
        <v>69</v>
      </c>
      <c r="O1109" s="97">
        <v>46433</v>
      </c>
      <c r="P1109" s="97" cm="1">
        <f t="array" ref="P1109">INDEX($L$11:$L$2636,MATCH(B1109+J1109,$L$11:$L$2636,0)+30)</f>
        <v>46478</v>
      </c>
      <c r="Q1109" s="124" cm="1">
        <f t="array" ref="Q1109">INDEX($L$11:$L$2636,MATCH(B1109+J1109,$L$11:$L$2636,0)+12)-1</f>
        <v>46448</v>
      </c>
    </row>
    <row r="1110" spans="2:17" ht="15" customHeight="1" x14ac:dyDescent="0.25">
      <c r="B1110" s="97">
        <v>46434</v>
      </c>
      <c r="C1110" s="98" t="str">
        <f t="shared" si="74"/>
        <v>Tuesday</v>
      </c>
      <c r="D1110" s="99" t="str">
        <f t="shared" si="75"/>
        <v>B</v>
      </c>
      <c r="E1110" s="99" t="str">
        <f t="shared" si="75"/>
        <v>B</v>
      </c>
      <c r="F1110" s="99" t="str">
        <f t="shared" si="75"/>
        <v>B</v>
      </c>
      <c r="G1110" s="99" t="str">
        <f t="shared" si="75"/>
        <v>B</v>
      </c>
      <c r="H1110" s="99" t="str">
        <f t="shared" si="76"/>
        <v>B</v>
      </c>
      <c r="I1110" s="99">
        <f t="shared" si="77"/>
        <v>1</v>
      </c>
      <c r="J1110" s="109">
        <f>IF(H1110="B",0,MATCH("B",H1111:$H$3985,0))</f>
        <v>0</v>
      </c>
      <c r="K1110" s="84"/>
      <c r="L1110" s="97">
        <v>46996</v>
      </c>
      <c r="M1110" s="99" t="s">
        <v>69</v>
      </c>
      <c r="O1110" s="97">
        <v>46434</v>
      </c>
      <c r="P1110" s="97" cm="1">
        <f t="array" ref="P1110">INDEX($L$11:$L$2636,MATCH(B1110+J1110,$L$11:$L$2636,0)+30)</f>
        <v>46479</v>
      </c>
      <c r="Q1110" s="124" cm="1">
        <f t="array" ref="Q1110">INDEX($L$11:$L$2636,MATCH(B1110+J1110,$L$11:$L$2636,0)+12)-1</f>
        <v>46449</v>
      </c>
    </row>
    <row r="1111" spans="2:17" ht="15" customHeight="1" x14ac:dyDescent="0.25">
      <c r="B1111" s="97">
        <v>46435</v>
      </c>
      <c r="C1111" s="98" t="str">
        <f t="shared" si="74"/>
        <v>Wednesday</v>
      </c>
      <c r="D1111" s="99" t="str">
        <f t="shared" si="75"/>
        <v>B</v>
      </c>
      <c r="E1111" s="99" t="str">
        <f t="shared" si="75"/>
        <v>B</v>
      </c>
      <c r="F1111" s="99" t="str">
        <f t="shared" si="75"/>
        <v>B</v>
      </c>
      <c r="G1111" s="99" t="str">
        <f t="shared" si="75"/>
        <v>B</v>
      </c>
      <c r="H1111" s="99" t="str">
        <f t="shared" si="76"/>
        <v>B</v>
      </c>
      <c r="I1111" s="99">
        <f t="shared" si="77"/>
        <v>1</v>
      </c>
      <c r="J1111" s="109">
        <f>IF(H1111="B",0,MATCH("B",H1112:$H$3985,0))</f>
        <v>0</v>
      </c>
      <c r="K1111" s="84"/>
      <c r="L1111" s="97">
        <v>46997</v>
      </c>
      <c r="M1111" s="99" t="s">
        <v>69</v>
      </c>
      <c r="O1111" s="97">
        <v>46435</v>
      </c>
      <c r="P1111" s="97" cm="1">
        <f t="array" ref="P1111">INDEX($L$11:$L$2636,MATCH(B1111+J1111,$L$11:$L$2636,0)+30)</f>
        <v>46482</v>
      </c>
      <c r="Q1111" s="124" cm="1">
        <f t="array" ref="Q1111">INDEX($L$11:$L$2636,MATCH(B1111+J1111,$L$11:$L$2636,0)+12)-1</f>
        <v>46450</v>
      </c>
    </row>
    <row r="1112" spans="2:17" ht="15" customHeight="1" x14ac:dyDescent="0.25">
      <c r="B1112" s="97">
        <v>46436</v>
      </c>
      <c r="C1112" s="98" t="str">
        <f t="shared" si="74"/>
        <v>Thursday</v>
      </c>
      <c r="D1112" s="99" t="str">
        <f t="shared" si="75"/>
        <v>B</v>
      </c>
      <c r="E1112" s="99" t="str">
        <f t="shared" si="75"/>
        <v>B</v>
      </c>
      <c r="F1112" s="99" t="str">
        <f t="shared" si="75"/>
        <v>B</v>
      </c>
      <c r="G1112" s="99" t="str">
        <f t="shared" si="75"/>
        <v>B</v>
      </c>
      <c r="H1112" s="99" t="str">
        <f t="shared" si="76"/>
        <v>B</v>
      </c>
      <c r="I1112" s="99">
        <f t="shared" si="77"/>
        <v>1</v>
      </c>
      <c r="J1112" s="109">
        <f>IF(H1112="B",0,MATCH("B",H1113:$H$3985,0))</f>
        <v>0</v>
      </c>
      <c r="K1112" s="84"/>
      <c r="L1112" s="97">
        <v>47000</v>
      </c>
      <c r="M1112" s="99" t="s">
        <v>69</v>
      </c>
      <c r="O1112" s="97">
        <v>46436</v>
      </c>
      <c r="P1112" s="97" cm="1">
        <f t="array" ref="P1112">INDEX($L$11:$L$2636,MATCH(B1112+J1112,$L$11:$L$2636,0)+30)</f>
        <v>46483</v>
      </c>
      <c r="Q1112" s="124" cm="1">
        <f t="array" ref="Q1112">INDEX($L$11:$L$2636,MATCH(B1112+J1112,$L$11:$L$2636,0)+12)-1</f>
        <v>46453</v>
      </c>
    </row>
    <row r="1113" spans="2:17" ht="15" customHeight="1" x14ac:dyDescent="0.25">
      <c r="B1113" s="97">
        <v>46437</v>
      </c>
      <c r="C1113" s="98" t="str">
        <f t="shared" si="74"/>
        <v>Friday</v>
      </c>
      <c r="D1113" s="99" t="str">
        <f t="shared" si="75"/>
        <v>B</v>
      </c>
      <c r="E1113" s="99" t="str">
        <f t="shared" si="75"/>
        <v>B</v>
      </c>
      <c r="F1113" s="99" t="str">
        <f t="shared" si="75"/>
        <v>B</v>
      </c>
      <c r="G1113" s="99" t="str">
        <f t="shared" si="75"/>
        <v>B</v>
      </c>
      <c r="H1113" s="99" t="str">
        <f t="shared" si="76"/>
        <v>B</v>
      </c>
      <c r="I1113" s="99">
        <f t="shared" si="77"/>
        <v>1</v>
      </c>
      <c r="J1113" s="109">
        <f>IF(H1113="B",0,MATCH("B",H1114:$H$3985,0))</f>
        <v>0</v>
      </c>
      <c r="K1113" s="84"/>
      <c r="L1113" s="97">
        <v>47001</v>
      </c>
      <c r="M1113" s="99" t="s">
        <v>69</v>
      </c>
      <c r="O1113" s="97">
        <v>46437</v>
      </c>
      <c r="P1113" s="97" cm="1">
        <f t="array" ref="P1113">INDEX($L$11:$L$2636,MATCH(B1113+J1113,$L$11:$L$2636,0)+30)</f>
        <v>46484</v>
      </c>
      <c r="Q1113" s="124" cm="1">
        <f t="array" ref="Q1113">INDEX($L$11:$L$2636,MATCH(B1113+J1113,$L$11:$L$2636,0)+12)-1</f>
        <v>46454</v>
      </c>
    </row>
    <row r="1114" spans="2:17" ht="15" customHeight="1" x14ac:dyDescent="0.25">
      <c r="B1114" s="97">
        <v>46438</v>
      </c>
      <c r="C1114" s="98" t="str">
        <f t="shared" si="74"/>
        <v>Saturday</v>
      </c>
      <c r="D1114" s="99" t="str">
        <f t="shared" si="75"/>
        <v>W</v>
      </c>
      <c r="E1114" s="99" t="str">
        <f t="shared" si="75"/>
        <v>W</v>
      </c>
      <c r="F1114" s="99" t="str">
        <f t="shared" si="75"/>
        <v>W</v>
      </c>
      <c r="G1114" s="99" t="str">
        <f t="shared" si="75"/>
        <v>W</v>
      </c>
      <c r="H1114" s="99" t="str">
        <f t="shared" si="76"/>
        <v>W</v>
      </c>
      <c r="I1114" s="99">
        <f t="shared" si="77"/>
        <v>0</v>
      </c>
      <c r="J1114" s="109">
        <f>IF(H1114="B",0,MATCH("B",H1115:$H$3985,0))</f>
        <v>2</v>
      </c>
      <c r="K1114" s="84"/>
      <c r="L1114" s="97">
        <v>47002</v>
      </c>
      <c r="M1114" s="99" t="s">
        <v>69</v>
      </c>
      <c r="O1114" s="97">
        <v>46438</v>
      </c>
      <c r="P1114" s="97" cm="1">
        <f t="array" ref="P1114">INDEX($L$11:$L$2636,MATCH(B1114+J1114,$L$11:$L$2636,0)+30)</f>
        <v>46485</v>
      </c>
      <c r="Q1114" s="124" cm="1">
        <f t="array" ref="Q1114">INDEX($L$11:$L$2636,MATCH(B1114+J1114,$L$11:$L$2636,0)+12)-1</f>
        <v>46455</v>
      </c>
    </row>
    <row r="1115" spans="2:17" ht="15" customHeight="1" x14ac:dyDescent="0.25">
      <c r="B1115" s="97">
        <v>46439</v>
      </c>
      <c r="C1115" s="98" t="str">
        <f t="shared" si="74"/>
        <v>Sunday</v>
      </c>
      <c r="D1115" s="99" t="str">
        <f t="shared" si="75"/>
        <v>W</v>
      </c>
      <c r="E1115" s="99" t="str">
        <f t="shared" si="75"/>
        <v>W</v>
      </c>
      <c r="F1115" s="99" t="str">
        <f t="shared" si="75"/>
        <v>W</v>
      </c>
      <c r="G1115" s="99" t="str">
        <f t="shared" si="75"/>
        <v>W</v>
      </c>
      <c r="H1115" s="99" t="str">
        <f t="shared" si="76"/>
        <v>W</v>
      </c>
      <c r="I1115" s="99">
        <f t="shared" si="77"/>
        <v>0</v>
      </c>
      <c r="J1115" s="109">
        <f>IF(H1115="B",0,MATCH("B",H1116:$H$3985,0))</f>
        <v>1</v>
      </c>
      <c r="K1115" s="84"/>
      <c r="L1115" s="97">
        <v>47003</v>
      </c>
      <c r="M1115" s="99" t="s">
        <v>69</v>
      </c>
      <c r="O1115" s="97">
        <v>46439</v>
      </c>
      <c r="P1115" s="97" cm="1">
        <f t="array" ref="P1115">INDEX($L$11:$L$2636,MATCH(B1115+J1115,$L$11:$L$2636,0)+30)</f>
        <v>46485</v>
      </c>
      <c r="Q1115" s="124" cm="1">
        <f t="array" ref="Q1115">INDEX($L$11:$L$2636,MATCH(B1115+J1115,$L$11:$L$2636,0)+12)-1</f>
        <v>46455</v>
      </c>
    </row>
    <row r="1116" spans="2:17" ht="15" customHeight="1" x14ac:dyDescent="0.25">
      <c r="B1116" s="97">
        <v>46440</v>
      </c>
      <c r="C1116" s="98" t="str">
        <f t="shared" si="74"/>
        <v>Monday</v>
      </c>
      <c r="D1116" s="99" t="str">
        <f t="shared" si="75"/>
        <v>B</v>
      </c>
      <c r="E1116" s="99" t="str">
        <f t="shared" si="75"/>
        <v>B</v>
      </c>
      <c r="F1116" s="99" t="str">
        <f t="shared" si="75"/>
        <v>B</v>
      </c>
      <c r="G1116" s="99" t="str">
        <f t="shared" si="75"/>
        <v>B</v>
      </c>
      <c r="H1116" s="99" t="str">
        <f t="shared" si="76"/>
        <v>B</v>
      </c>
      <c r="I1116" s="99">
        <f t="shared" si="77"/>
        <v>1</v>
      </c>
      <c r="J1116" s="109">
        <f>IF(H1116="B",0,MATCH("B",H1117:$H$3985,0))</f>
        <v>0</v>
      </c>
      <c r="K1116" s="84"/>
      <c r="L1116" s="97">
        <v>47004</v>
      </c>
      <c r="M1116" s="99" t="s">
        <v>69</v>
      </c>
      <c r="O1116" s="97">
        <v>46440</v>
      </c>
      <c r="P1116" s="97" cm="1">
        <f t="array" ref="P1116">INDEX($L$11:$L$2636,MATCH(B1116+J1116,$L$11:$L$2636,0)+30)</f>
        <v>46485</v>
      </c>
      <c r="Q1116" s="124" cm="1">
        <f t="array" ref="Q1116">INDEX($L$11:$L$2636,MATCH(B1116+J1116,$L$11:$L$2636,0)+12)-1</f>
        <v>46455</v>
      </c>
    </row>
    <row r="1117" spans="2:17" ht="15" customHeight="1" x14ac:dyDescent="0.25">
      <c r="B1117" s="97">
        <v>46441</v>
      </c>
      <c r="C1117" s="98" t="str">
        <f t="shared" si="74"/>
        <v>Tuesday</v>
      </c>
      <c r="D1117" s="99" t="str">
        <f t="shared" si="75"/>
        <v>B</v>
      </c>
      <c r="E1117" s="99" t="str">
        <f t="shared" si="75"/>
        <v>B</v>
      </c>
      <c r="F1117" s="99" t="str">
        <f t="shared" si="75"/>
        <v>B</v>
      </c>
      <c r="G1117" s="99" t="str">
        <f t="shared" si="75"/>
        <v>B</v>
      </c>
      <c r="H1117" s="99" t="str">
        <f t="shared" si="76"/>
        <v>B</v>
      </c>
      <c r="I1117" s="99">
        <f t="shared" si="77"/>
        <v>1</v>
      </c>
      <c r="J1117" s="109">
        <f>IF(H1117="B",0,MATCH("B",H1118:$H$3985,0))</f>
        <v>0</v>
      </c>
      <c r="K1117" s="84"/>
      <c r="L1117" s="97">
        <v>47008</v>
      </c>
      <c r="M1117" s="99" t="s">
        <v>69</v>
      </c>
      <c r="O1117" s="97">
        <v>46441</v>
      </c>
      <c r="P1117" s="97" cm="1">
        <f t="array" ref="P1117">INDEX($L$11:$L$2636,MATCH(B1117+J1117,$L$11:$L$2636,0)+30)</f>
        <v>46486</v>
      </c>
      <c r="Q1117" s="124" cm="1">
        <f t="array" ref="Q1117">INDEX($L$11:$L$2636,MATCH(B1117+J1117,$L$11:$L$2636,0)+12)-1</f>
        <v>46456</v>
      </c>
    </row>
    <row r="1118" spans="2:17" ht="15" customHeight="1" x14ac:dyDescent="0.25">
      <c r="B1118" s="97">
        <v>46442</v>
      </c>
      <c r="C1118" s="98" t="str">
        <f t="shared" si="74"/>
        <v>Wednesday</v>
      </c>
      <c r="D1118" s="99" t="str">
        <f t="shared" si="75"/>
        <v>B</v>
      </c>
      <c r="E1118" s="99" t="str">
        <f t="shared" si="75"/>
        <v>B</v>
      </c>
      <c r="F1118" s="99" t="str">
        <f t="shared" si="75"/>
        <v>B</v>
      </c>
      <c r="G1118" s="99" t="str">
        <f t="shared" si="75"/>
        <v>B</v>
      </c>
      <c r="H1118" s="99" t="str">
        <f t="shared" si="76"/>
        <v>B</v>
      </c>
      <c r="I1118" s="99">
        <f t="shared" si="77"/>
        <v>1</v>
      </c>
      <c r="J1118" s="109">
        <f>IF(H1118="B",0,MATCH("B",H1119:$H$3985,0))</f>
        <v>0</v>
      </c>
      <c r="K1118" s="84"/>
      <c r="L1118" s="97">
        <v>47009</v>
      </c>
      <c r="M1118" s="99" t="s">
        <v>69</v>
      </c>
      <c r="O1118" s="97">
        <v>46442</v>
      </c>
      <c r="P1118" s="97" cm="1">
        <f t="array" ref="P1118">INDEX($L$11:$L$2636,MATCH(B1118+J1118,$L$11:$L$2636,0)+30)</f>
        <v>46489</v>
      </c>
      <c r="Q1118" s="124" cm="1">
        <f t="array" ref="Q1118">INDEX($L$11:$L$2636,MATCH(B1118+J1118,$L$11:$L$2636,0)+12)-1</f>
        <v>46457</v>
      </c>
    </row>
    <row r="1119" spans="2:17" ht="15" customHeight="1" x14ac:dyDescent="0.25">
      <c r="B1119" s="97">
        <v>46443</v>
      </c>
      <c r="C1119" s="98" t="str">
        <f t="shared" si="74"/>
        <v>Thursday</v>
      </c>
      <c r="D1119" s="99" t="str">
        <f t="shared" si="75"/>
        <v>B</v>
      </c>
      <c r="E1119" s="99" t="str">
        <f t="shared" si="75"/>
        <v>B</v>
      </c>
      <c r="F1119" s="99" t="str">
        <f t="shared" si="75"/>
        <v>B</v>
      </c>
      <c r="G1119" s="99" t="str">
        <f t="shared" si="75"/>
        <v>B</v>
      </c>
      <c r="H1119" s="99" t="str">
        <f t="shared" si="76"/>
        <v>B</v>
      </c>
      <c r="I1119" s="99">
        <f t="shared" si="77"/>
        <v>1</v>
      </c>
      <c r="J1119" s="109">
        <f>IF(H1119="B",0,MATCH("B",H1120:$H$3985,0))</f>
        <v>0</v>
      </c>
      <c r="K1119" s="84"/>
      <c r="L1119" s="97">
        <v>47010</v>
      </c>
      <c r="M1119" s="99" t="s">
        <v>69</v>
      </c>
      <c r="O1119" s="97">
        <v>46443</v>
      </c>
      <c r="P1119" s="97" cm="1">
        <f t="array" ref="P1119">INDEX($L$11:$L$2636,MATCH(B1119+J1119,$L$11:$L$2636,0)+30)</f>
        <v>46490</v>
      </c>
      <c r="Q1119" s="124" cm="1">
        <f t="array" ref="Q1119">INDEX($L$11:$L$2636,MATCH(B1119+J1119,$L$11:$L$2636,0)+12)-1</f>
        <v>46460</v>
      </c>
    </row>
    <row r="1120" spans="2:17" ht="15" customHeight="1" x14ac:dyDescent="0.25">
      <c r="B1120" s="97">
        <v>46444</v>
      </c>
      <c r="C1120" s="98" t="str">
        <f t="shared" si="74"/>
        <v>Friday</v>
      </c>
      <c r="D1120" s="99" t="str">
        <f t="shared" si="75"/>
        <v>B</v>
      </c>
      <c r="E1120" s="99" t="str">
        <f t="shared" si="75"/>
        <v>B</v>
      </c>
      <c r="F1120" s="99" t="str">
        <f t="shared" si="75"/>
        <v>B</v>
      </c>
      <c r="G1120" s="99" t="str">
        <f t="shared" si="75"/>
        <v>B</v>
      </c>
      <c r="H1120" s="99" t="str">
        <f t="shared" si="76"/>
        <v>B</v>
      </c>
      <c r="I1120" s="99">
        <f t="shared" si="77"/>
        <v>1</v>
      </c>
      <c r="J1120" s="109">
        <f>IF(H1120="B",0,MATCH("B",H1121:$H$3985,0))</f>
        <v>0</v>
      </c>
      <c r="K1120" s="84"/>
      <c r="L1120" s="97">
        <v>47011</v>
      </c>
      <c r="M1120" s="99" t="s">
        <v>69</v>
      </c>
      <c r="O1120" s="97">
        <v>46444</v>
      </c>
      <c r="P1120" s="97" cm="1">
        <f t="array" ref="P1120">INDEX($L$11:$L$2636,MATCH(B1120+J1120,$L$11:$L$2636,0)+30)</f>
        <v>46491</v>
      </c>
      <c r="Q1120" s="124" cm="1">
        <f t="array" ref="Q1120">INDEX($L$11:$L$2636,MATCH(B1120+J1120,$L$11:$L$2636,0)+12)-1</f>
        <v>46461</v>
      </c>
    </row>
    <row r="1121" spans="2:17" ht="15" customHeight="1" x14ac:dyDescent="0.25">
      <c r="B1121" s="97">
        <v>46445</v>
      </c>
      <c r="C1121" s="98" t="str">
        <f t="shared" si="74"/>
        <v>Saturday</v>
      </c>
      <c r="D1121" s="99" t="str">
        <f t="shared" si="75"/>
        <v>W</v>
      </c>
      <c r="E1121" s="99" t="str">
        <f t="shared" si="75"/>
        <v>W</v>
      </c>
      <c r="F1121" s="99" t="str">
        <f t="shared" si="75"/>
        <v>W</v>
      </c>
      <c r="G1121" s="99" t="str">
        <f t="shared" si="75"/>
        <v>W</v>
      </c>
      <c r="H1121" s="99" t="str">
        <f t="shared" si="76"/>
        <v>W</v>
      </c>
      <c r="I1121" s="99">
        <f t="shared" si="77"/>
        <v>0</v>
      </c>
      <c r="J1121" s="109">
        <f>IF(H1121="B",0,MATCH("B",H1122:$H$3985,0))</f>
        <v>2</v>
      </c>
      <c r="K1121" s="84"/>
      <c r="L1121" s="97">
        <v>47014</v>
      </c>
      <c r="M1121" s="99" t="s">
        <v>69</v>
      </c>
      <c r="O1121" s="97">
        <v>46445</v>
      </c>
      <c r="P1121" s="97" cm="1">
        <f t="array" ref="P1121">INDEX($L$11:$L$2636,MATCH(B1121+J1121,$L$11:$L$2636,0)+30)</f>
        <v>46492</v>
      </c>
      <c r="Q1121" s="124" cm="1">
        <f t="array" ref="Q1121">INDEX($L$11:$L$2636,MATCH(B1121+J1121,$L$11:$L$2636,0)+12)-1</f>
        <v>46462</v>
      </c>
    </row>
    <row r="1122" spans="2:17" ht="15" customHeight="1" x14ac:dyDescent="0.25">
      <c r="B1122" s="97">
        <v>46446</v>
      </c>
      <c r="C1122" s="98" t="str">
        <f t="shared" si="74"/>
        <v>Sunday</v>
      </c>
      <c r="D1122" s="99" t="str">
        <f t="shared" si="75"/>
        <v>W</v>
      </c>
      <c r="E1122" s="99" t="str">
        <f t="shared" si="75"/>
        <v>W</v>
      </c>
      <c r="F1122" s="99" t="str">
        <f t="shared" si="75"/>
        <v>W</v>
      </c>
      <c r="G1122" s="99" t="str">
        <f t="shared" si="75"/>
        <v>W</v>
      </c>
      <c r="H1122" s="99" t="str">
        <f t="shared" si="76"/>
        <v>W</v>
      </c>
      <c r="I1122" s="99">
        <f t="shared" si="77"/>
        <v>0</v>
      </c>
      <c r="J1122" s="109">
        <f>IF(H1122="B",0,MATCH("B",H1123:$H$3985,0))</f>
        <v>1</v>
      </c>
      <c r="K1122" s="84"/>
      <c r="L1122" s="97">
        <v>47015</v>
      </c>
      <c r="M1122" s="99" t="s">
        <v>69</v>
      </c>
      <c r="O1122" s="97">
        <v>46446</v>
      </c>
      <c r="P1122" s="97" cm="1">
        <f t="array" ref="P1122">INDEX($L$11:$L$2636,MATCH(B1122+J1122,$L$11:$L$2636,0)+30)</f>
        <v>46492</v>
      </c>
      <c r="Q1122" s="124" cm="1">
        <f t="array" ref="Q1122">INDEX($L$11:$L$2636,MATCH(B1122+J1122,$L$11:$L$2636,0)+12)-1</f>
        <v>46462</v>
      </c>
    </row>
    <row r="1123" spans="2:17" ht="15" customHeight="1" x14ac:dyDescent="0.25">
      <c r="B1123" s="97">
        <v>46447</v>
      </c>
      <c r="C1123" s="98" t="str">
        <f t="shared" si="74"/>
        <v>Monday</v>
      </c>
      <c r="D1123" s="99" t="str">
        <f t="shared" si="75"/>
        <v>B</v>
      </c>
      <c r="E1123" s="99" t="str">
        <f t="shared" si="75"/>
        <v>B</v>
      </c>
      <c r="F1123" s="99" t="str">
        <f t="shared" si="75"/>
        <v>B</v>
      </c>
      <c r="G1123" s="99" t="str">
        <f t="shared" si="75"/>
        <v>B</v>
      </c>
      <c r="H1123" s="99" t="str">
        <f t="shared" si="76"/>
        <v>B</v>
      </c>
      <c r="I1123" s="99">
        <f t="shared" si="77"/>
        <v>1</v>
      </c>
      <c r="J1123" s="109">
        <f>IF(H1123="B",0,MATCH("B",H1124:$H$3985,0))</f>
        <v>0</v>
      </c>
      <c r="K1123" s="84"/>
      <c r="L1123" s="97">
        <v>47016</v>
      </c>
      <c r="M1123" s="99" t="s">
        <v>69</v>
      </c>
      <c r="O1123" s="97">
        <v>46447</v>
      </c>
      <c r="P1123" s="97" cm="1">
        <f t="array" ref="P1123">INDEX($L$11:$L$2636,MATCH(B1123+J1123,$L$11:$L$2636,0)+30)</f>
        <v>46492</v>
      </c>
      <c r="Q1123" s="124" cm="1">
        <f t="array" ref="Q1123">INDEX($L$11:$L$2636,MATCH(B1123+J1123,$L$11:$L$2636,0)+12)-1</f>
        <v>46462</v>
      </c>
    </row>
    <row r="1124" spans="2:17" ht="15" customHeight="1" x14ac:dyDescent="0.25">
      <c r="B1124" s="97">
        <v>46448</v>
      </c>
      <c r="C1124" s="98" t="str">
        <f t="shared" si="74"/>
        <v>Tuesday</v>
      </c>
      <c r="D1124" s="99" t="str">
        <f t="shared" si="75"/>
        <v>B</v>
      </c>
      <c r="E1124" s="99" t="str">
        <f t="shared" si="75"/>
        <v>B</v>
      </c>
      <c r="F1124" s="99" t="str">
        <f t="shared" si="75"/>
        <v>B</v>
      </c>
      <c r="G1124" s="99" t="str">
        <f t="shared" si="75"/>
        <v>B</v>
      </c>
      <c r="H1124" s="99" t="str">
        <f t="shared" si="76"/>
        <v>B</v>
      </c>
      <c r="I1124" s="99">
        <f t="shared" si="77"/>
        <v>1</v>
      </c>
      <c r="J1124" s="109">
        <f>IF(H1124="B",0,MATCH("B",H1125:$H$3985,0))</f>
        <v>0</v>
      </c>
      <c r="K1124" s="84"/>
      <c r="L1124" s="97">
        <v>47017</v>
      </c>
      <c r="M1124" s="99" t="s">
        <v>69</v>
      </c>
      <c r="O1124" s="97">
        <v>46448</v>
      </c>
      <c r="P1124" s="97" cm="1">
        <f t="array" ref="P1124">INDEX($L$11:$L$2636,MATCH(B1124+J1124,$L$11:$L$2636,0)+30)</f>
        <v>46493</v>
      </c>
      <c r="Q1124" s="124" cm="1">
        <f t="array" ref="Q1124">INDEX($L$11:$L$2636,MATCH(B1124+J1124,$L$11:$L$2636,0)+12)-1</f>
        <v>46463</v>
      </c>
    </row>
    <row r="1125" spans="2:17" ht="15" customHeight="1" x14ac:dyDescent="0.25">
      <c r="B1125" s="97">
        <v>46449</v>
      </c>
      <c r="C1125" s="98" t="str">
        <f t="shared" si="74"/>
        <v>Wednesday</v>
      </c>
      <c r="D1125" s="99" t="str">
        <f t="shared" si="75"/>
        <v>B</v>
      </c>
      <c r="E1125" s="99" t="str">
        <f t="shared" si="75"/>
        <v>B</v>
      </c>
      <c r="F1125" s="99" t="str">
        <f t="shared" si="75"/>
        <v>B</v>
      </c>
      <c r="G1125" s="99" t="str">
        <f t="shared" si="75"/>
        <v>B</v>
      </c>
      <c r="H1125" s="99" t="str">
        <f t="shared" si="76"/>
        <v>B</v>
      </c>
      <c r="I1125" s="99">
        <f t="shared" si="77"/>
        <v>1</v>
      </c>
      <c r="J1125" s="109">
        <f>IF(H1125="B",0,MATCH("B",H1126:$H$3985,0))</f>
        <v>0</v>
      </c>
      <c r="K1125" s="84"/>
      <c r="L1125" s="97">
        <v>47018</v>
      </c>
      <c r="M1125" s="99" t="s">
        <v>69</v>
      </c>
      <c r="O1125" s="97">
        <v>46449</v>
      </c>
      <c r="P1125" s="97" cm="1">
        <f t="array" ref="P1125">INDEX($L$11:$L$2636,MATCH(B1125+J1125,$L$11:$L$2636,0)+30)</f>
        <v>46496</v>
      </c>
      <c r="Q1125" s="124" cm="1">
        <f t="array" ref="Q1125">INDEX($L$11:$L$2636,MATCH(B1125+J1125,$L$11:$L$2636,0)+12)-1</f>
        <v>46464</v>
      </c>
    </row>
    <row r="1126" spans="2:17" ht="15" customHeight="1" x14ac:dyDescent="0.25">
      <c r="B1126" s="97">
        <v>46450</v>
      </c>
      <c r="C1126" s="98" t="str">
        <f t="shared" si="74"/>
        <v>Thursday</v>
      </c>
      <c r="D1126" s="99" t="str">
        <f t="shared" si="75"/>
        <v>B</v>
      </c>
      <c r="E1126" s="99" t="str">
        <f t="shared" si="75"/>
        <v>B</v>
      </c>
      <c r="F1126" s="99" t="str">
        <f t="shared" si="75"/>
        <v>B</v>
      </c>
      <c r="G1126" s="99" t="str">
        <f t="shared" si="75"/>
        <v>B</v>
      </c>
      <c r="H1126" s="99" t="str">
        <f t="shared" si="76"/>
        <v>B</v>
      </c>
      <c r="I1126" s="99">
        <f t="shared" si="77"/>
        <v>1</v>
      </c>
      <c r="J1126" s="109">
        <f>IF(H1126="B",0,MATCH("B",H1127:$H$3985,0))</f>
        <v>0</v>
      </c>
      <c r="K1126" s="84"/>
      <c r="L1126" s="97">
        <v>47021</v>
      </c>
      <c r="M1126" s="99" t="s">
        <v>69</v>
      </c>
      <c r="O1126" s="97">
        <v>46450</v>
      </c>
      <c r="P1126" s="97" cm="1">
        <f t="array" ref="P1126">INDEX($L$11:$L$2636,MATCH(B1126+J1126,$L$11:$L$2636,0)+30)</f>
        <v>46497</v>
      </c>
      <c r="Q1126" s="124" cm="1">
        <f t="array" ref="Q1126">INDEX($L$11:$L$2636,MATCH(B1126+J1126,$L$11:$L$2636,0)+12)-1</f>
        <v>46467</v>
      </c>
    </row>
    <row r="1127" spans="2:17" ht="15" customHeight="1" x14ac:dyDescent="0.25">
      <c r="B1127" s="97">
        <v>46451</v>
      </c>
      <c r="C1127" s="98" t="str">
        <f t="shared" si="74"/>
        <v>Friday</v>
      </c>
      <c r="D1127" s="99" t="str">
        <f t="shared" si="75"/>
        <v>B</v>
      </c>
      <c r="E1127" s="99" t="str">
        <f t="shared" si="75"/>
        <v>B</v>
      </c>
      <c r="F1127" s="99" t="str">
        <f t="shared" si="75"/>
        <v>B</v>
      </c>
      <c r="G1127" s="99" t="str">
        <f t="shared" si="75"/>
        <v>B</v>
      </c>
      <c r="H1127" s="99" t="str">
        <f t="shared" si="76"/>
        <v>B</v>
      </c>
      <c r="I1127" s="99">
        <f t="shared" si="77"/>
        <v>1</v>
      </c>
      <c r="J1127" s="109">
        <f>IF(H1127="B",0,MATCH("B",H1128:$H$3985,0))</f>
        <v>0</v>
      </c>
      <c r="K1127" s="84"/>
      <c r="L1127" s="97">
        <v>47022</v>
      </c>
      <c r="M1127" s="99" t="s">
        <v>69</v>
      </c>
      <c r="O1127" s="97">
        <v>46451</v>
      </c>
      <c r="P1127" s="97" cm="1">
        <f t="array" ref="P1127">INDEX($L$11:$L$2636,MATCH(B1127+J1127,$L$11:$L$2636,0)+30)</f>
        <v>46498</v>
      </c>
      <c r="Q1127" s="124" cm="1">
        <f t="array" ref="Q1127">INDEX($L$11:$L$2636,MATCH(B1127+J1127,$L$11:$L$2636,0)+12)-1</f>
        <v>46468</v>
      </c>
    </row>
    <row r="1128" spans="2:17" ht="15" customHeight="1" x14ac:dyDescent="0.25">
      <c r="B1128" s="97">
        <v>46452</v>
      </c>
      <c r="C1128" s="98" t="str">
        <f t="shared" si="74"/>
        <v>Saturday</v>
      </c>
      <c r="D1128" s="99" t="str">
        <f t="shared" si="75"/>
        <v>W</v>
      </c>
      <c r="E1128" s="99" t="str">
        <f t="shared" si="75"/>
        <v>W</v>
      </c>
      <c r="F1128" s="99" t="str">
        <f t="shared" si="75"/>
        <v>W</v>
      </c>
      <c r="G1128" s="99" t="str">
        <f t="shared" si="75"/>
        <v>W</v>
      </c>
      <c r="H1128" s="99" t="str">
        <f t="shared" si="76"/>
        <v>W</v>
      </c>
      <c r="I1128" s="99">
        <f t="shared" si="77"/>
        <v>0</v>
      </c>
      <c r="J1128" s="109">
        <f>IF(H1128="B",0,MATCH("B",H1129:$H$3985,0))</f>
        <v>2</v>
      </c>
      <c r="K1128" s="84"/>
      <c r="L1128" s="97">
        <v>47023</v>
      </c>
      <c r="M1128" s="99" t="s">
        <v>69</v>
      </c>
      <c r="O1128" s="97">
        <v>46452</v>
      </c>
      <c r="P1128" s="97" cm="1">
        <f t="array" ref="P1128">INDEX($L$11:$L$2636,MATCH(B1128+J1128,$L$11:$L$2636,0)+30)</f>
        <v>46499</v>
      </c>
      <c r="Q1128" s="124" cm="1">
        <f t="array" ref="Q1128">INDEX($L$11:$L$2636,MATCH(B1128+J1128,$L$11:$L$2636,0)+12)-1</f>
        <v>46469</v>
      </c>
    </row>
    <row r="1129" spans="2:17" ht="15" customHeight="1" x14ac:dyDescent="0.25">
      <c r="B1129" s="97">
        <v>46453</v>
      </c>
      <c r="C1129" s="98" t="str">
        <f t="shared" si="74"/>
        <v>Sunday</v>
      </c>
      <c r="D1129" s="99" t="str">
        <f t="shared" si="75"/>
        <v>W</v>
      </c>
      <c r="E1129" s="99" t="str">
        <f t="shared" si="75"/>
        <v>W</v>
      </c>
      <c r="F1129" s="99" t="str">
        <f t="shared" si="75"/>
        <v>W</v>
      </c>
      <c r="G1129" s="99" t="str">
        <f t="shared" si="75"/>
        <v>W</v>
      </c>
      <c r="H1129" s="99" t="str">
        <f t="shared" si="76"/>
        <v>W</v>
      </c>
      <c r="I1129" s="99">
        <f t="shared" si="77"/>
        <v>0</v>
      </c>
      <c r="J1129" s="109">
        <f>IF(H1129="B",0,MATCH("B",H1130:$H$3985,0))</f>
        <v>1</v>
      </c>
      <c r="K1129" s="84"/>
      <c r="L1129" s="97">
        <v>47024</v>
      </c>
      <c r="M1129" s="99" t="s">
        <v>69</v>
      </c>
      <c r="O1129" s="97">
        <v>46453</v>
      </c>
      <c r="P1129" s="97" cm="1">
        <f t="array" ref="P1129">INDEX($L$11:$L$2636,MATCH(B1129+J1129,$L$11:$L$2636,0)+30)</f>
        <v>46499</v>
      </c>
      <c r="Q1129" s="124" cm="1">
        <f t="array" ref="Q1129">INDEX($L$11:$L$2636,MATCH(B1129+J1129,$L$11:$L$2636,0)+12)-1</f>
        <v>46469</v>
      </c>
    </row>
    <row r="1130" spans="2:17" ht="15" customHeight="1" x14ac:dyDescent="0.25">
      <c r="B1130" s="97">
        <v>46454</v>
      </c>
      <c r="C1130" s="98" t="str">
        <f t="shared" si="74"/>
        <v>Monday</v>
      </c>
      <c r="D1130" s="99" t="str">
        <f t="shared" si="75"/>
        <v>B</v>
      </c>
      <c r="E1130" s="99" t="str">
        <f t="shared" si="75"/>
        <v>B</v>
      </c>
      <c r="F1130" s="99" t="str">
        <f t="shared" si="75"/>
        <v>B</v>
      </c>
      <c r="G1130" s="99" t="str">
        <f t="shared" si="75"/>
        <v>B</v>
      </c>
      <c r="H1130" s="99" t="str">
        <f t="shared" si="76"/>
        <v>B</v>
      </c>
      <c r="I1130" s="99">
        <f t="shared" si="77"/>
        <v>1</v>
      </c>
      <c r="J1130" s="109">
        <f>IF(H1130="B",0,MATCH("B",H1131:$H$3985,0))</f>
        <v>0</v>
      </c>
      <c r="K1130" s="84"/>
      <c r="L1130" s="97">
        <v>47025</v>
      </c>
      <c r="M1130" s="99" t="s">
        <v>69</v>
      </c>
      <c r="O1130" s="97">
        <v>46454</v>
      </c>
      <c r="P1130" s="97" cm="1">
        <f t="array" ref="P1130">INDEX($L$11:$L$2636,MATCH(B1130+J1130,$L$11:$L$2636,0)+30)</f>
        <v>46499</v>
      </c>
      <c r="Q1130" s="124" cm="1">
        <f t="array" ref="Q1130">INDEX($L$11:$L$2636,MATCH(B1130+J1130,$L$11:$L$2636,0)+12)-1</f>
        <v>46469</v>
      </c>
    </row>
    <row r="1131" spans="2:17" ht="15" customHeight="1" x14ac:dyDescent="0.25">
      <c r="B1131" s="97">
        <v>46455</v>
      </c>
      <c r="C1131" s="98" t="str">
        <f t="shared" si="74"/>
        <v>Tuesday</v>
      </c>
      <c r="D1131" s="99" t="str">
        <f t="shared" si="75"/>
        <v>B</v>
      </c>
      <c r="E1131" s="99" t="str">
        <f t="shared" si="75"/>
        <v>B</v>
      </c>
      <c r="F1131" s="99" t="str">
        <f t="shared" si="75"/>
        <v>B</v>
      </c>
      <c r="G1131" s="99" t="str">
        <f t="shared" si="75"/>
        <v>B</v>
      </c>
      <c r="H1131" s="99" t="str">
        <f t="shared" si="76"/>
        <v>B</v>
      </c>
      <c r="I1131" s="99">
        <f t="shared" si="77"/>
        <v>1</v>
      </c>
      <c r="J1131" s="109">
        <f>IF(H1131="B",0,MATCH("B",H1132:$H$3985,0))</f>
        <v>0</v>
      </c>
      <c r="K1131" s="84"/>
      <c r="L1131" s="97">
        <v>47028</v>
      </c>
      <c r="M1131" s="99" t="s">
        <v>69</v>
      </c>
      <c r="O1131" s="97">
        <v>46455</v>
      </c>
      <c r="P1131" s="97" cm="1">
        <f t="array" ref="P1131">INDEX($L$11:$L$2636,MATCH(B1131+J1131,$L$11:$L$2636,0)+30)</f>
        <v>46500</v>
      </c>
      <c r="Q1131" s="124" cm="1">
        <f t="array" ref="Q1131">INDEX($L$11:$L$2636,MATCH(B1131+J1131,$L$11:$L$2636,0)+12)-1</f>
        <v>46475</v>
      </c>
    </row>
    <row r="1132" spans="2:17" ht="15" customHeight="1" x14ac:dyDescent="0.25">
      <c r="B1132" s="97">
        <v>46456</v>
      </c>
      <c r="C1132" s="98" t="str">
        <f t="shared" si="74"/>
        <v>Wednesday</v>
      </c>
      <c r="D1132" s="99" t="str">
        <f t="shared" si="75"/>
        <v>B</v>
      </c>
      <c r="E1132" s="99" t="str">
        <f t="shared" si="75"/>
        <v>B</v>
      </c>
      <c r="F1132" s="99" t="str">
        <f t="shared" si="75"/>
        <v>B</v>
      </c>
      <c r="G1132" s="99" t="str">
        <f t="shared" si="75"/>
        <v>B</v>
      </c>
      <c r="H1132" s="99" t="str">
        <f t="shared" si="76"/>
        <v>B</v>
      </c>
      <c r="I1132" s="99">
        <f t="shared" si="77"/>
        <v>1</v>
      </c>
      <c r="J1132" s="109">
        <f>IF(H1132="B",0,MATCH("B",H1133:$H$3985,0))</f>
        <v>0</v>
      </c>
      <c r="K1132" s="84"/>
      <c r="L1132" s="97">
        <v>47029</v>
      </c>
      <c r="M1132" s="99" t="s">
        <v>69</v>
      </c>
      <c r="O1132" s="97">
        <v>46456</v>
      </c>
      <c r="P1132" s="97" cm="1">
        <f t="array" ref="P1132">INDEX($L$11:$L$2636,MATCH(B1132+J1132,$L$11:$L$2636,0)+30)</f>
        <v>46503</v>
      </c>
      <c r="Q1132" s="124" cm="1">
        <f t="array" ref="Q1132">INDEX($L$11:$L$2636,MATCH(B1132+J1132,$L$11:$L$2636,0)+12)-1</f>
        <v>46476</v>
      </c>
    </row>
    <row r="1133" spans="2:17" ht="15" customHeight="1" x14ac:dyDescent="0.25">
      <c r="B1133" s="97">
        <v>46457</v>
      </c>
      <c r="C1133" s="98" t="str">
        <f t="shared" si="74"/>
        <v>Thursday</v>
      </c>
      <c r="D1133" s="99" t="str">
        <f t="shared" si="75"/>
        <v>B</v>
      </c>
      <c r="E1133" s="99" t="str">
        <f t="shared" si="75"/>
        <v>B</v>
      </c>
      <c r="F1133" s="99" t="str">
        <f t="shared" si="75"/>
        <v>B</v>
      </c>
      <c r="G1133" s="99" t="str">
        <f t="shared" si="75"/>
        <v>B</v>
      </c>
      <c r="H1133" s="99" t="str">
        <f t="shared" si="76"/>
        <v>B</v>
      </c>
      <c r="I1133" s="99">
        <f t="shared" si="77"/>
        <v>1</v>
      </c>
      <c r="J1133" s="109">
        <f>IF(H1133="B",0,MATCH("B",H1134:$H$3985,0))</f>
        <v>0</v>
      </c>
      <c r="K1133" s="84"/>
      <c r="L1133" s="97">
        <v>47030</v>
      </c>
      <c r="M1133" s="99" t="s">
        <v>69</v>
      </c>
      <c r="O1133" s="97">
        <v>46457</v>
      </c>
      <c r="P1133" s="97" cm="1">
        <f t="array" ref="P1133">INDEX($L$11:$L$2636,MATCH(B1133+J1133,$L$11:$L$2636,0)+30)</f>
        <v>46504</v>
      </c>
      <c r="Q1133" s="124" cm="1">
        <f t="array" ref="Q1133">INDEX($L$11:$L$2636,MATCH(B1133+J1133,$L$11:$L$2636,0)+12)-1</f>
        <v>46477</v>
      </c>
    </row>
    <row r="1134" spans="2:17" ht="15" customHeight="1" x14ac:dyDescent="0.25">
      <c r="B1134" s="97">
        <v>46458</v>
      </c>
      <c r="C1134" s="98" t="str">
        <f t="shared" si="74"/>
        <v>Friday</v>
      </c>
      <c r="D1134" s="99" t="str">
        <f t="shared" si="75"/>
        <v>B</v>
      </c>
      <c r="E1134" s="99" t="str">
        <f t="shared" si="75"/>
        <v>B</v>
      </c>
      <c r="F1134" s="99" t="str">
        <f t="shared" si="75"/>
        <v>B</v>
      </c>
      <c r="G1134" s="99" t="str">
        <f t="shared" si="75"/>
        <v>B</v>
      </c>
      <c r="H1134" s="99" t="str">
        <f t="shared" si="76"/>
        <v>B</v>
      </c>
      <c r="I1134" s="99">
        <f t="shared" si="77"/>
        <v>1</v>
      </c>
      <c r="J1134" s="109">
        <f>IF(H1134="B",0,MATCH("B",H1135:$H$3985,0))</f>
        <v>0</v>
      </c>
      <c r="K1134" s="84"/>
      <c r="L1134" s="97">
        <v>47031</v>
      </c>
      <c r="M1134" s="99" t="s">
        <v>69</v>
      </c>
      <c r="O1134" s="97">
        <v>46458</v>
      </c>
      <c r="P1134" s="97" cm="1">
        <f t="array" ref="P1134">INDEX($L$11:$L$2636,MATCH(B1134+J1134,$L$11:$L$2636,0)+30)</f>
        <v>46505</v>
      </c>
      <c r="Q1134" s="124" cm="1">
        <f t="array" ref="Q1134">INDEX($L$11:$L$2636,MATCH(B1134+J1134,$L$11:$L$2636,0)+12)-1</f>
        <v>46478</v>
      </c>
    </row>
    <row r="1135" spans="2:17" ht="15" customHeight="1" x14ac:dyDescent="0.25">
      <c r="B1135" s="97">
        <v>46459</v>
      </c>
      <c r="C1135" s="98" t="str">
        <f t="shared" si="74"/>
        <v>Saturday</v>
      </c>
      <c r="D1135" s="99" t="str">
        <f t="shared" si="75"/>
        <v>W</v>
      </c>
      <c r="E1135" s="99" t="str">
        <f t="shared" si="75"/>
        <v>W</v>
      </c>
      <c r="F1135" s="99" t="str">
        <f t="shared" si="75"/>
        <v>W</v>
      </c>
      <c r="G1135" s="99" t="str">
        <f t="shared" si="75"/>
        <v>W</v>
      </c>
      <c r="H1135" s="99" t="str">
        <f t="shared" si="76"/>
        <v>W</v>
      </c>
      <c r="I1135" s="99">
        <f t="shared" si="77"/>
        <v>0</v>
      </c>
      <c r="J1135" s="109">
        <f>IF(H1135="B",0,MATCH("B",H1136:$H$3985,0))</f>
        <v>2</v>
      </c>
      <c r="K1135" s="84"/>
      <c r="L1135" s="97">
        <v>47032</v>
      </c>
      <c r="M1135" s="99" t="s">
        <v>69</v>
      </c>
      <c r="O1135" s="97">
        <v>46459</v>
      </c>
      <c r="P1135" s="97" cm="1">
        <f t="array" ref="P1135">INDEX($L$11:$L$2636,MATCH(B1135+J1135,$L$11:$L$2636,0)+30)</f>
        <v>46506</v>
      </c>
      <c r="Q1135" s="124" cm="1">
        <f t="array" ref="Q1135">INDEX($L$11:$L$2636,MATCH(B1135+J1135,$L$11:$L$2636,0)+12)-1</f>
        <v>46481</v>
      </c>
    </row>
    <row r="1136" spans="2:17" ht="15" customHeight="1" x14ac:dyDescent="0.25">
      <c r="B1136" s="97">
        <v>46460</v>
      </c>
      <c r="C1136" s="98" t="str">
        <f t="shared" si="74"/>
        <v>Sunday</v>
      </c>
      <c r="D1136" s="99" t="str">
        <f t="shared" si="75"/>
        <v>W</v>
      </c>
      <c r="E1136" s="99" t="str">
        <f t="shared" si="75"/>
        <v>W</v>
      </c>
      <c r="F1136" s="99" t="str">
        <f t="shared" si="75"/>
        <v>W</v>
      </c>
      <c r="G1136" s="99" t="str">
        <f t="shared" si="75"/>
        <v>W</v>
      </c>
      <c r="H1136" s="99" t="str">
        <f t="shared" si="76"/>
        <v>W</v>
      </c>
      <c r="I1136" s="99">
        <f t="shared" si="77"/>
        <v>0</v>
      </c>
      <c r="J1136" s="109">
        <f>IF(H1136="B",0,MATCH("B",H1137:$H$3985,0))</f>
        <v>1</v>
      </c>
      <c r="K1136" s="84"/>
      <c r="L1136" s="97">
        <v>47035</v>
      </c>
      <c r="M1136" s="99" t="s">
        <v>69</v>
      </c>
      <c r="O1136" s="97">
        <v>46460</v>
      </c>
      <c r="P1136" s="97" cm="1">
        <f t="array" ref="P1136">INDEX($L$11:$L$2636,MATCH(B1136+J1136,$L$11:$L$2636,0)+30)</f>
        <v>46506</v>
      </c>
      <c r="Q1136" s="124" cm="1">
        <f t="array" ref="Q1136">INDEX($L$11:$L$2636,MATCH(B1136+J1136,$L$11:$L$2636,0)+12)-1</f>
        <v>46481</v>
      </c>
    </row>
    <row r="1137" spans="2:17" ht="15" customHeight="1" x14ac:dyDescent="0.25">
      <c r="B1137" s="97">
        <v>46461</v>
      </c>
      <c r="C1137" s="98" t="str">
        <f t="shared" si="74"/>
        <v>Monday</v>
      </c>
      <c r="D1137" s="99" t="str">
        <f t="shared" si="75"/>
        <v>B</v>
      </c>
      <c r="E1137" s="99" t="str">
        <f t="shared" si="75"/>
        <v>B</v>
      </c>
      <c r="F1137" s="99" t="str">
        <f t="shared" si="75"/>
        <v>B</v>
      </c>
      <c r="G1137" s="99" t="str">
        <f t="shared" si="75"/>
        <v>B</v>
      </c>
      <c r="H1137" s="99" t="str">
        <f t="shared" si="76"/>
        <v>B</v>
      </c>
      <c r="I1137" s="99">
        <f t="shared" si="77"/>
        <v>1</v>
      </c>
      <c r="J1137" s="109">
        <f>IF(H1137="B",0,MATCH("B",H1138:$H$3985,0))</f>
        <v>0</v>
      </c>
      <c r="K1137" s="84"/>
      <c r="L1137" s="97">
        <v>47036</v>
      </c>
      <c r="M1137" s="99" t="s">
        <v>69</v>
      </c>
      <c r="O1137" s="97">
        <v>46461</v>
      </c>
      <c r="P1137" s="97" cm="1">
        <f t="array" ref="P1137">INDEX($L$11:$L$2636,MATCH(B1137+J1137,$L$11:$L$2636,0)+30)</f>
        <v>46506</v>
      </c>
      <c r="Q1137" s="124" cm="1">
        <f t="array" ref="Q1137">INDEX($L$11:$L$2636,MATCH(B1137+J1137,$L$11:$L$2636,0)+12)-1</f>
        <v>46481</v>
      </c>
    </row>
    <row r="1138" spans="2:17" ht="15" customHeight="1" x14ac:dyDescent="0.25">
      <c r="B1138" s="97">
        <v>46462</v>
      </c>
      <c r="C1138" s="98" t="str">
        <f t="shared" si="74"/>
        <v>Tuesday</v>
      </c>
      <c r="D1138" s="99" t="str">
        <f t="shared" si="75"/>
        <v>B</v>
      </c>
      <c r="E1138" s="99" t="str">
        <f t="shared" si="75"/>
        <v>B</v>
      </c>
      <c r="F1138" s="99" t="str">
        <f t="shared" si="75"/>
        <v>B</v>
      </c>
      <c r="G1138" s="99" t="str">
        <f t="shared" si="75"/>
        <v>B</v>
      </c>
      <c r="H1138" s="99" t="str">
        <f t="shared" si="76"/>
        <v>B</v>
      </c>
      <c r="I1138" s="99">
        <f t="shared" si="77"/>
        <v>1</v>
      </c>
      <c r="J1138" s="109">
        <f>IF(H1138="B",0,MATCH("B",H1139:$H$3985,0))</f>
        <v>0</v>
      </c>
      <c r="K1138" s="84"/>
      <c r="L1138" s="97">
        <v>47037</v>
      </c>
      <c r="M1138" s="99" t="s">
        <v>69</v>
      </c>
      <c r="O1138" s="97">
        <v>46462</v>
      </c>
      <c r="P1138" s="97" cm="1">
        <f t="array" ref="P1138">INDEX($L$11:$L$2636,MATCH(B1138+J1138,$L$11:$L$2636,0)+30)</f>
        <v>46507</v>
      </c>
      <c r="Q1138" s="124" cm="1">
        <f t="array" ref="Q1138">INDEX($L$11:$L$2636,MATCH(B1138+J1138,$L$11:$L$2636,0)+12)-1</f>
        <v>46482</v>
      </c>
    </row>
    <row r="1139" spans="2:17" ht="15" customHeight="1" x14ac:dyDescent="0.25">
      <c r="B1139" s="97">
        <v>46463</v>
      </c>
      <c r="C1139" s="98" t="str">
        <f t="shared" si="74"/>
        <v>Wednesday</v>
      </c>
      <c r="D1139" s="99" t="str">
        <f t="shared" si="75"/>
        <v>B</v>
      </c>
      <c r="E1139" s="99" t="str">
        <f t="shared" si="75"/>
        <v>B</v>
      </c>
      <c r="F1139" s="99" t="str">
        <f t="shared" si="75"/>
        <v>B</v>
      </c>
      <c r="G1139" s="99" t="str">
        <f t="shared" si="75"/>
        <v>B</v>
      </c>
      <c r="H1139" s="99" t="str">
        <f t="shared" si="76"/>
        <v>B</v>
      </c>
      <c r="I1139" s="99">
        <f t="shared" si="77"/>
        <v>1</v>
      </c>
      <c r="J1139" s="109">
        <f>IF(H1139="B",0,MATCH("B",H1140:$H$3985,0))</f>
        <v>0</v>
      </c>
      <c r="K1139" s="84"/>
      <c r="L1139" s="97">
        <v>47039</v>
      </c>
      <c r="M1139" s="99" t="s">
        <v>69</v>
      </c>
      <c r="O1139" s="97">
        <v>46463</v>
      </c>
      <c r="P1139" s="97" cm="1">
        <f t="array" ref="P1139">INDEX($L$11:$L$2636,MATCH(B1139+J1139,$L$11:$L$2636,0)+30)</f>
        <v>46511</v>
      </c>
      <c r="Q1139" s="124" cm="1">
        <f t="array" ref="Q1139">INDEX($L$11:$L$2636,MATCH(B1139+J1139,$L$11:$L$2636,0)+12)-1</f>
        <v>46483</v>
      </c>
    </row>
    <row r="1140" spans="2:17" ht="15" customHeight="1" x14ac:dyDescent="0.25">
      <c r="B1140" s="97">
        <v>46464</v>
      </c>
      <c r="C1140" s="98" t="str">
        <f t="shared" si="74"/>
        <v>Thursday</v>
      </c>
      <c r="D1140" s="99" t="str">
        <f t="shared" si="75"/>
        <v>B</v>
      </c>
      <c r="E1140" s="99" t="str">
        <f t="shared" si="75"/>
        <v>B</v>
      </c>
      <c r="F1140" s="99" t="str">
        <f t="shared" si="75"/>
        <v>B</v>
      </c>
      <c r="G1140" s="99" t="str">
        <f t="shared" si="75"/>
        <v>B</v>
      </c>
      <c r="H1140" s="99" t="str">
        <f t="shared" si="76"/>
        <v>B</v>
      </c>
      <c r="I1140" s="99">
        <f t="shared" si="77"/>
        <v>1</v>
      </c>
      <c r="J1140" s="109">
        <f>IF(H1140="B",0,MATCH("B",H1141:$H$3985,0))</f>
        <v>0</v>
      </c>
      <c r="K1140" s="84"/>
      <c r="L1140" s="97">
        <v>47042</v>
      </c>
      <c r="M1140" s="99" t="s">
        <v>69</v>
      </c>
      <c r="O1140" s="97">
        <v>46464</v>
      </c>
      <c r="P1140" s="97" cm="1">
        <f t="array" ref="P1140">INDEX($L$11:$L$2636,MATCH(B1140+J1140,$L$11:$L$2636,0)+30)</f>
        <v>46512</v>
      </c>
      <c r="Q1140" s="124" cm="1">
        <f t="array" ref="Q1140">INDEX($L$11:$L$2636,MATCH(B1140+J1140,$L$11:$L$2636,0)+12)-1</f>
        <v>46484</v>
      </c>
    </row>
    <row r="1141" spans="2:17" ht="15" customHeight="1" x14ac:dyDescent="0.25">
      <c r="B1141" s="97">
        <v>46465</v>
      </c>
      <c r="C1141" s="98" t="str">
        <f t="shared" si="74"/>
        <v>Friday</v>
      </c>
      <c r="D1141" s="99" t="str">
        <f t="shared" si="75"/>
        <v>B</v>
      </c>
      <c r="E1141" s="99" t="str">
        <f t="shared" si="75"/>
        <v>B</v>
      </c>
      <c r="F1141" s="99" t="str">
        <f t="shared" si="75"/>
        <v>B</v>
      </c>
      <c r="G1141" s="99" t="str">
        <f t="shared" si="75"/>
        <v>B</v>
      </c>
      <c r="H1141" s="99" t="str">
        <f t="shared" si="76"/>
        <v>B</v>
      </c>
      <c r="I1141" s="99">
        <f t="shared" si="77"/>
        <v>1</v>
      </c>
      <c r="J1141" s="109">
        <f>IF(H1141="B",0,MATCH("B",H1142:$H$3985,0))</f>
        <v>0</v>
      </c>
      <c r="K1141" s="84"/>
      <c r="L1141" s="97">
        <v>47043</v>
      </c>
      <c r="M1141" s="99" t="s">
        <v>69</v>
      </c>
      <c r="O1141" s="97">
        <v>46465</v>
      </c>
      <c r="P1141" s="97" cm="1">
        <f t="array" ref="P1141">INDEX($L$11:$L$2636,MATCH(B1141+J1141,$L$11:$L$2636,0)+30)</f>
        <v>46513</v>
      </c>
      <c r="Q1141" s="124" cm="1">
        <f t="array" ref="Q1141">INDEX($L$11:$L$2636,MATCH(B1141+J1141,$L$11:$L$2636,0)+12)-1</f>
        <v>46485</v>
      </c>
    </row>
    <row r="1142" spans="2:17" ht="15" customHeight="1" x14ac:dyDescent="0.25">
      <c r="B1142" s="97">
        <v>46466</v>
      </c>
      <c r="C1142" s="98" t="str">
        <f t="shared" si="74"/>
        <v>Saturday</v>
      </c>
      <c r="D1142" s="99" t="str">
        <f t="shared" si="75"/>
        <v>W</v>
      </c>
      <c r="E1142" s="99" t="str">
        <f t="shared" si="75"/>
        <v>W</v>
      </c>
      <c r="F1142" s="99" t="str">
        <f t="shared" si="75"/>
        <v>W</v>
      </c>
      <c r="G1142" s="99" t="str">
        <f t="shared" si="75"/>
        <v>W</v>
      </c>
      <c r="H1142" s="99" t="str">
        <f t="shared" si="76"/>
        <v>W</v>
      </c>
      <c r="I1142" s="99">
        <f t="shared" si="77"/>
        <v>0</v>
      </c>
      <c r="J1142" s="109">
        <f>IF(H1142="B",0,MATCH("B",H1143:$H$3985,0))</f>
        <v>2</v>
      </c>
      <c r="K1142" s="84"/>
      <c r="L1142" s="97">
        <v>47044</v>
      </c>
      <c r="M1142" s="99" t="s">
        <v>69</v>
      </c>
      <c r="O1142" s="97">
        <v>46466</v>
      </c>
      <c r="P1142" s="97" cm="1">
        <f t="array" ref="P1142">INDEX($L$11:$L$2636,MATCH(B1142+J1142,$L$11:$L$2636,0)+30)</f>
        <v>46514</v>
      </c>
      <c r="Q1142" s="124" cm="1">
        <f t="array" ref="Q1142">INDEX($L$11:$L$2636,MATCH(B1142+J1142,$L$11:$L$2636,0)+12)-1</f>
        <v>46488</v>
      </c>
    </row>
    <row r="1143" spans="2:17" ht="15" customHeight="1" x14ac:dyDescent="0.25">
      <c r="B1143" s="97">
        <v>46467</v>
      </c>
      <c r="C1143" s="98" t="str">
        <f t="shared" si="74"/>
        <v>Sunday</v>
      </c>
      <c r="D1143" s="99" t="str">
        <f t="shared" si="75"/>
        <v>W</v>
      </c>
      <c r="E1143" s="99" t="str">
        <f t="shared" si="75"/>
        <v>W</v>
      </c>
      <c r="F1143" s="99" t="str">
        <f t="shared" si="75"/>
        <v>W</v>
      </c>
      <c r="G1143" s="99" t="str">
        <f t="shared" si="75"/>
        <v>W</v>
      </c>
      <c r="H1143" s="99" t="str">
        <f t="shared" si="76"/>
        <v>W</v>
      </c>
      <c r="I1143" s="99">
        <f t="shared" si="77"/>
        <v>0</v>
      </c>
      <c r="J1143" s="109">
        <f>IF(H1143="B",0,MATCH("B",H1144:$H$3985,0))</f>
        <v>1</v>
      </c>
      <c r="K1143" s="84"/>
      <c r="L1143" s="97">
        <v>47045</v>
      </c>
      <c r="M1143" s="99" t="s">
        <v>69</v>
      </c>
      <c r="O1143" s="97">
        <v>46467</v>
      </c>
      <c r="P1143" s="97" cm="1">
        <f t="array" ref="P1143">INDEX($L$11:$L$2636,MATCH(B1143+J1143,$L$11:$L$2636,0)+30)</f>
        <v>46514</v>
      </c>
      <c r="Q1143" s="124" cm="1">
        <f t="array" ref="Q1143">INDEX($L$11:$L$2636,MATCH(B1143+J1143,$L$11:$L$2636,0)+12)-1</f>
        <v>46488</v>
      </c>
    </row>
    <row r="1144" spans="2:17" ht="15" customHeight="1" x14ac:dyDescent="0.25">
      <c r="B1144" s="97">
        <v>46468</v>
      </c>
      <c r="C1144" s="98" t="str">
        <f t="shared" si="74"/>
        <v>Monday</v>
      </c>
      <c r="D1144" s="99" t="str">
        <f t="shared" si="75"/>
        <v>B</v>
      </c>
      <c r="E1144" s="99" t="str">
        <f t="shared" si="75"/>
        <v>B</v>
      </c>
      <c r="F1144" s="99" t="str">
        <f t="shared" si="75"/>
        <v>B</v>
      </c>
      <c r="G1144" s="99" t="str">
        <f t="shared" si="75"/>
        <v>B</v>
      </c>
      <c r="H1144" s="99" t="str">
        <f t="shared" si="76"/>
        <v>B</v>
      </c>
      <c r="I1144" s="99">
        <f t="shared" si="77"/>
        <v>1</v>
      </c>
      <c r="J1144" s="109">
        <f>IF(H1144="B",0,MATCH("B",H1145:$H$3985,0))</f>
        <v>0</v>
      </c>
      <c r="K1144" s="84"/>
      <c r="L1144" s="97">
        <v>47046</v>
      </c>
      <c r="M1144" s="99" t="s">
        <v>69</v>
      </c>
      <c r="O1144" s="97">
        <v>46468</v>
      </c>
      <c r="P1144" s="97" cm="1">
        <f t="array" ref="P1144">INDEX($L$11:$L$2636,MATCH(B1144+J1144,$L$11:$L$2636,0)+30)</f>
        <v>46514</v>
      </c>
      <c r="Q1144" s="124" cm="1">
        <f t="array" ref="Q1144">INDEX($L$11:$L$2636,MATCH(B1144+J1144,$L$11:$L$2636,0)+12)-1</f>
        <v>46488</v>
      </c>
    </row>
    <row r="1145" spans="2:17" ht="15" customHeight="1" x14ac:dyDescent="0.25">
      <c r="B1145" s="97">
        <v>46469</v>
      </c>
      <c r="C1145" s="98" t="str">
        <f t="shared" si="74"/>
        <v>Tuesday</v>
      </c>
      <c r="D1145" s="99" t="str">
        <f t="shared" si="75"/>
        <v>B</v>
      </c>
      <c r="E1145" s="99" t="str">
        <f t="shared" si="75"/>
        <v>B</v>
      </c>
      <c r="F1145" s="99" t="str">
        <f t="shared" si="75"/>
        <v>B</v>
      </c>
      <c r="G1145" s="99" t="str">
        <f t="shared" si="75"/>
        <v>B</v>
      </c>
      <c r="H1145" s="99" t="str">
        <f t="shared" si="76"/>
        <v>B</v>
      </c>
      <c r="I1145" s="99">
        <f t="shared" si="77"/>
        <v>1</v>
      </c>
      <c r="J1145" s="109">
        <f>IF(H1145="B",0,MATCH("B",H1146:$H$3985,0))</f>
        <v>0</v>
      </c>
      <c r="K1145" s="84"/>
      <c r="L1145" s="97">
        <v>47049</v>
      </c>
      <c r="M1145" s="99" t="s">
        <v>69</v>
      </c>
      <c r="O1145" s="97">
        <v>46469</v>
      </c>
      <c r="P1145" s="97" cm="1">
        <f t="array" ref="P1145">INDEX($L$11:$L$2636,MATCH(B1145+J1145,$L$11:$L$2636,0)+30)</f>
        <v>46517</v>
      </c>
      <c r="Q1145" s="124" cm="1">
        <f t="array" ref="Q1145">INDEX($L$11:$L$2636,MATCH(B1145+J1145,$L$11:$L$2636,0)+12)-1</f>
        <v>46489</v>
      </c>
    </row>
    <row r="1146" spans="2:17" ht="15" customHeight="1" x14ac:dyDescent="0.25">
      <c r="B1146" s="97">
        <v>46470</v>
      </c>
      <c r="C1146" s="98" t="str">
        <f t="shared" si="74"/>
        <v>Wednesday</v>
      </c>
      <c r="D1146" s="99" t="str">
        <f t="shared" si="75"/>
        <v>B</v>
      </c>
      <c r="E1146" s="99" t="str">
        <f t="shared" si="75"/>
        <v>B</v>
      </c>
      <c r="F1146" s="99" t="str">
        <f t="shared" si="75"/>
        <v>B</v>
      </c>
      <c r="G1146" s="99" t="str">
        <f t="shared" si="75"/>
        <v>B</v>
      </c>
      <c r="H1146" s="99" t="str">
        <f t="shared" si="76"/>
        <v>B</v>
      </c>
      <c r="I1146" s="99">
        <f t="shared" si="77"/>
        <v>1</v>
      </c>
      <c r="J1146" s="109">
        <f>IF(H1146="B",0,MATCH("B",H1147:$H$3985,0))</f>
        <v>0</v>
      </c>
      <c r="K1146" s="84"/>
      <c r="L1146" s="97">
        <v>47050</v>
      </c>
      <c r="M1146" s="99" t="s">
        <v>69</v>
      </c>
      <c r="O1146" s="97">
        <v>46470</v>
      </c>
      <c r="P1146" s="97" cm="1">
        <f t="array" ref="P1146">INDEX($L$11:$L$2636,MATCH(B1146+J1146,$L$11:$L$2636,0)+30)</f>
        <v>46518</v>
      </c>
      <c r="Q1146" s="124" cm="1">
        <f t="array" ref="Q1146">INDEX($L$11:$L$2636,MATCH(B1146+J1146,$L$11:$L$2636,0)+12)-1</f>
        <v>46490</v>
      </c>
    </row>
    <row r="1147" spans="2:17" ht="15" customHeight="1" x14ac:dyDescent="0.25">
      <c r="B1147" s="97">
        <v>46471</v>
      </c>
      <c r="C1147" s="98" t="str">
        <f t="shared" si="74"/>
        <v>Thursday</v>
      </c>
      <c r="D1147" s="99" t="str">
        <f t="shared" si="75"/>
        <v>B</v>
      </c>
      <c r="E1147" s="99" t="str">
        <f t="shared" si="75"/>
        <v>B</v>
      </c>
      <c r="F1147" s="99" t="s">
        <v>71</v>
      </c>
      <c r="G1147" s="99" t="str">
        <f t="shared" si="75"/>
        <v>B</v>
      </c>
      <c r="H1147" s="99" t="str">
        <f t="shared" si="76"/>
        <v>P</v>
      </c>
      <c r="I1147" s="99">
        <f t="shared" si="77"/>
        <v>0</v>
      </c>
      <c r="J1147" s="109">
        <f>IF(H1147="B",0,MATCH("B",H1148:$H$3985,0))</f>
        <v>5</v>
      </c>
      <c r="K1147" s="84"/>
      <c r="L1147" s="97">
        <v>47051</v>
      </c>
      <c r="M1147" s="99" t="s">
        <v>69</v>
      </c>
      <c r="O1147" s="97">
        <v>46471</v>
      </c>
      <c r="P1147" s="97" cm="1">
        <f t="array" ref="P1147">INDEX($L$11:$L$2636,MATCH(B1147+J1147,$L$11:$L$2636,0)+30)</f>
        <v>46519</v>
      </c>
      <c r="Q1147" s="124" cm="1">
        <f t="array" ref="Q1147">INDEX($L$11:$L$2636,MATCH(B1147+J1147,$L$11:$L$2636,0)+12)-1</f>
        <v>46491</v>
      </c>
    </row>
    <row r="1148" spans="2:17" ht="15" customHeight="1" x14ac:dyDescent="0.25">
      <c r="B1148" s="97">
        <v>46472</v>
      </c>
      <c r="C1148" s="98" t="str">
        <f t="shared" si="74"/>
        <v>Friday</v>
      </c>
      <c r="D1148" s="99" t="s">
        <v>71</v>
      </c>
      <c r="E1148" s="99" t="s">
        <v>71</v>
      </c>
      <c r="F1148" s="99" t="s">
        <v>71</v>
      </c>
      <c r="G1148" s="99" t="str">
        <f t="shared" si="75"/>
        <v>B</v>
      </c>
      <c r="H1148" s="99" t="str">
        <f t="shared" si="76"/>
        <v>P</v>
      </c>
      <c r="I1148" s="99">
        <f t="shared" si="77"/>
        <v>0</v>
      </c>
      <c r="J1148" s="109">
        <f>IF(H1148="B",0,MATCH("B",H1149:$H$3985,0))</f>
        <v>4</v>
      </c>
      <c r="K1148" s="84"/>
      <c r="L1148" s="97">
        <v>47052</v>
      </c>
      <c r="M1148" s="99" t="s">
        <v>69</v>
      </c>
      <c r="O1148" s="97">
        <v>46472</v>
      </c>
      <c r="P1148" s="97" cm="1">
        <f t="array" ref="P1148">INDEX($L$11:$L$2636,MATCH(B1148+J1148,$L$11:$L$2636,0)+30)</f>
        <v>46519</v>
      </c>
      <c r="Q1148" s="124" cm="1">
        <f t="array" ref="Q1148">INDEX($L$11:$L$2636,MATCH(B1148+J1148,$L$11:$L$2636,0)+12)-1</f>
        <v>46491</v>
      </c>
    </row>
    <row r="1149" spans="2:17" ht="15" customHeight="1" x14ac:dyDescent="0.25">
      <c r="B1149" s="97">
        <v>46473</v>
      </c>
      <c r="C1149" s="98" t="str">
        <f t="shared" si="74"/>
        <v>Saturday</v>
      </c>
      <c r="D1149" s="99" t="str">
        <f t="shared" si="75"/>
        <v>W</v>
      </c>
      <c r="E1149" s="99" t="str">
        <f t="shared" si="75"/>
        <v>W</v>
      </c>
      <c r="F1149" s="99" t="str">
        <f t="shared" si="75"/>
        <v>W</v>
      </c>
      <c r="G1149" s="99" t="str">
        <f t="shared" si="75"/>
        <v>W</v>
      </c>
      <c r="H1149" s="99" t="str">
        <f t="shared" si="76"/>
        <v>W</v>
      </c>
      <c r="I1149" s="99">
        <f t="shared" si="77"/>
        <v>0</v>
      </c>
      <c r="J1149" s="109">
        <f>IF(H1149="B",0,MATCH("B",H1150:$H$3985,0))</f>
        <v>3</v>
      </c>
      <c r="K1149" s="84"/>
      <c r="L1149" s="97">
        <v>47053</v>
      </c>
      <c r="M1149" s="99" t="s">
        <v>69</v>
      </c>
      <c r="O1149" s="97">
        <v>46473</v>
      </c>
      <c r="P1149" s="97" cm="1">
        <f t="array" ref="P1149">INDEX($L$11:$L$2636,MATCH(B1149+J1149,$L$11:$L$2636,0)+30)</f>
        <v>46519</v>
      </c>
      <c r="Q1149" s="124" cm="1">
        <f t="array" ref="Q1149">INDEX($L$11:$L$2636,MATCH(B1149+J1149,$L$11:$L$2636,0)+12)-1</f>
        <v>46491</v>
      </c>
    </row>
    <row r="1150" spans="2:17" ht="15" customHeight="1" x14ac:dyDescent="0.25">
      <c r="B1150" s="97">
        <v>46474</v>
      </c>
      <c r="C1150" s="98" t="str">
        <f t="shared" si="74"/>
        <v>Sunday</v>
      </c>
      <c r="D1150" s="99" t="str">
        <f t="shared" si="75"/>
        <v>W</v>
      </c>
      <c r="E1150" s="99" t="str">
        <f t="shared" si="75"/>
        <v>W</v>
      </c>
      <c r="F1150" s="99" t="str">
        <f t="shared" si="75"/>
        <v>W</v>
      </c>
      <c r="G1150" s="99" t="str">
        <f t="shared" si="75"/>
        <v>W</v>
      </c>
      <c r="H1150" s="99" t="str">
        <f t="shared" si="76"/>
        <v>W</v>
      </c>
      <c r="I1150" s="99">
        <f t="shared" si="77"/>
        <v>0</v>
      </c>
      <c r="J1150" s="109">
        <f>IF(H1150="B",0,MATCH("B",H1151:$H$3985,0))</f>
        <v>2</v>
      </c>
      <c r="K1150" s="84"/>
      <c r="L1150" s="97">
        <v>47056</v>
      </c>
      <c r="M1150" s="99" t="s">
        <v>69</v>
      </c>
      <c r="O1150" s="97">
        <v>46474</v>
      </c>
      <c r="P1150" s="97" cm="1">
        <f t="array" ref="P1150">INDEX($L$11:$L$2636,MATCH(B1150+J1150,$L$11:$L$2636,0)+30)</f>
        <v>46519</v>
      </c>
      <c r="Q1150" s="124" cm="1">
        <f t="array" ref="Q1150">INDEX($L$11:$L$2636,MATCH(B1150+J1150,$L$11:$L$2636,0)+12)-1</f>
        <v>46491</v>
      </c>
    </row>
    <row r="1151" spans="2:17" ht="15" customHeight="1" x14ac:dyDescent="0.25">
      <c r="B1151" s="97">
        <v>46475</v>
      </c>
      <c r="C1151" s="98" t="str">
        <f t="shared" si="74"/>
        <v>Monday</v>
      </c>
      <c r="D1151" s="99" t="s">
        <v>71</v>
      </c>
      <c r="E1151" s="99" t="s">
        <v>71</v>
      </c>
      <c r="F1151" s="99" t="str">
        <f t="shared" si="75"/>
        <v>B</v>
      </c>
      <c r="G1151" s="99" t="str">
        <f t="shared" si="75"/>
        <v>B</v>
      </c>
      <c r="H1151" s="99" t="str">
        <f t="shared" si="76"/>
        <v>P</v>
      </c>
      <c r="I1151" s="99">
        <f t="shared" si="77"/>
        <v>0</v>
      </c>
      <c r="J1151" s="109">
        <f>IF(H1151="B",0,MATCH("B",H1152:$H$3985,0))</f>
        <v>1</v>
      </c>
      <c r="K1151" s="84"/>
      <c r="L1151" s="97">
        <v>47057</v>
      </c>
      <c r="M1151" s="99" t="s">
        <v>69</v>
      </c>
      <c r="O1151" s="97">
        <v>46475</v>
      </c>
      <c r="P1151" s="97" cm="1">
        <f t="array" ref="P1151">INDEX($L$11:$L$2636,MATCH(B1151+J1151,$L$11:$L$2636,0)+30)</f>
        <v>46519</v>
      </c>
      <c r="Q1151" s="124" cm="1">
        <f t="array" ref="Q1151">INDEX($L$11:$L$2636,MATCH(B1151+J1151,$L$11:$L$2636,0)+12)-1</f>
        <v>46491</v>
      </c>
    </row>
    <row r="1152" spans="2:17" ht="15" customHeight="1" x14ac:dyDescent="0.25">
      <c r="B1152" s="97">
        <v>46476</v>
      </c>
      <c r="C1152" s="98" t="str">
        <f t="shared" si="74"/>
        <v>Tuesday</v>
      </c>
      <c r="D1152" s="99" t="str">
        <f t="shared" si="75"/>
        <v>B</v>
      </c>
      <c r="E1152" s="99" t="str">
        <f t="shared" si="75"/>
        <v>B</v>
      </c>
      <c r="F1152" s="99" t="str">
        <f t="shared" si="75"/>
        <v>B</v>
      </c>
      <c r="G1152" s="99" t="str">
        <f t="shared" si="75"/>
        <v>B</v>
      </c>
      <c r="H1152" s="99" t="str">
        <f t="shared" si="76"/>
        <v>B</v>
      </c>
      <c r="I1152" s="99">
        <f t="shared" si="77"/>
        <v>1</v>
      </c>
      <c r="J1152" s="109">
        <f>IF(H1152="B",0,MATCH("B",H1153:$H$3985,0))</f>
        <v>0</v>
      </c>
      <c r="K1152" s="84"/>
      <c r="L1152" s="97">
        <v>47059</v>
      </c>
      <c r="M1152" s="99" t="s">
        <v>69</v>
      </c>
      <c r="O1152" s="97">
        <v>46476</v>
      </c>
      <c r="P1152" s="97" cm="1">
        <f t="array" ref="P1152">INDEX($L$11:$L$2636,MATCH(B1152+J1152,$L$11:$L$2636,0)+30)</f>
        <v>46519</v>
      </c>
      <c r="Q1152" s="124" cm="1">
        <f t="array" ref="Q1152">INDEX($L$11:$L$2636,MATCH(B1152+J1152,$L$11:$L$2636,0)+12)-1</f>
        <v>46491</v>
      </c>
    </row>
    <row r="1153" spans="2:17" ht="15" customHeight="1" x14ac:dyDescent="0.25">
      <c r="B1153" s="97">
        <v>46477</v>
      </c>
      <c r="C1153" s="98" t="str">
        <f t="shared" si="74"/>
        <v>Wednesday</v>
      </c>
      <c r="D1153" s="99" t="str">
        <f t="shared" si="75"/>
        <v>B</v>
      </c>
      <c r="E1153" s="99" t="str">
        <f t="shared" si="75"/>
        <v>B</v>
      </c>
      <c r="F1153" s="99" t="str">
        <f t="shared" si="75"/>
        <v>B</v>
      </c>
      <c r="G1153" s="99" t="str">
        <f t="shared" si="75"/>
        <v>B</v>
      </c>
      <c r="H1153" s="99" t="str">
        <f t="shared" si="76"/>
        <v>B</v>
      </c>
      <c r="I1153" s="99">
        <f t="shared" si="77"/>
        <v>1</v>
      </c>
      <c r="J1153" s="109">
        <f>IF(H1153="B",0,MATCH("B",H1154:$H$3985,0))</f>
        <v>0</v>
      </c>
      <c r="K1153" s="84"/>
      <c r="L1153" s="97">
        <v>47060</v>
      </c>
      <c r="M1153" s="99" t="s">
        <v>69</v>
      </c>
      <c r="O1153" s="97">
        <v>46477</v>
      </c>
      <c r="P1153" s="97" cm="1">
        <f t="array" ref="P1153">INDEX($L$11:$L$2636,MATCH(B1153+J1153,$L$11:$L$2636,0)+30)</f>
        <v>46520</v>
      </c>
      <c r="Q1153" s="124" cm="1">
        <f t="array" ref="Q1153">INDEX($L$11:$L$2636,MATCH(B1153+J1153,$L$11:$L$2636,0)+12)-1</f>
        <v>46492</v>
      </c>
    </row>
    <row r="1154" spans="2:17" ht="15" customHeight="1" x14ac:dyDescent="0.25">
      <c r="B1154" s="97">
        <v>46478</v>
      </c>
      <c r="C1154" s="98" t="str">
        <f t="shared" si="74"/>
        <v>Thursday</v>
      </c>
      <c r="D1154" s="99" t="str">
        <f t="shared" si="75"/>
        <v>B</v>
      </c>
      <c r="E1154" s="99" t="str">
        <f t="shared" si="75"/>
        <v>B</v>
      </c>
      <c r="F1154" s="99" t="str">
        <f t="shared" si="75"/>
        <v>B</v>
      </c>
      <c r="G1154" s="99" t="str">
        <f t="shared" si="75"/>
        <v>B</v>
      </c>
      <c r="H1154" s="99" t="str">
        <f t="shared" si="76"/>
        <v>B</v>
      </c>
      <c r="I1154" s="99">
        <f t="shared" si="77"/>
        <v>1</v>
      </c>
      <c r="J1154" s="109">
        <f>IF(H1154="B",0,MATCH("B",H1155:$H$3985,0))</f>
        <v>0</v>
      </c>
      <c r="K1154" s="84"/>
      <c r="L1154" s="97">
        <v>47063</v>
      </c>
      <c r="M1154" s="99" t="s">
        <v>69</v>
      </c>
      <c r="O1154" s="97">
        <v>46478</v>
      </c>
      <c r="P1154" s="97" cm="1">
        <f t="array" ref="P1154">INDEX($L$11:$L$2636,MATCH(B1154+J1154,$L$11:$L$2636,0)+30)</f>
        <v>46521</v>
      </c>
      <c r="Q1154" s="124" cm="1">
        <f t="array" ref="Q1154">INDEX($L$11:$L$2636,MATCH(B1154+J1154,$L$11:$L$2636,0)+12)-1</f>
        <v>46495</v>
      </c>
    </row>
    <row r="1155" spans="2:17" ht="15" customHeight="1" x14ac:dyDescent="0.25">
      <c r="B1155" s="97">
        <v>46479</v>
      </c>
      <c r="C1155" s="98" t="str">
        <f t="shared" si="74"/>
        <v>Friday</v>
      </c>
      <c r="D1155" s="99" t="str">
        <f t="shared" si="75"/>
        <v>B</v>
      </c>
      <c r="E1155" s="99" t="str">
        <f t="shared" si="75"/>
        <v>B</v>
      </c>
      <c r="F1155" s="99" t="str">
        <f t="shared" si="75"/>
        <v>B</v>
      </c>
      <c r="G1155" s="99" t="str">
        <f t="shared" si="75"/>
        <v>B</v>
      </c>
      <c r="H1155" s="99" t="str">
        <f t="shared" si="76"/>
        <v>B</v>
      </c>
      <c r="I1155" s="99">
        <f t="shared" si="77"/>
        <v>1</v>
      </c>
      <c r="J1155" s="109">
        <f>IF(H1155="B",0,MATCH("B",H1156:$H$3985,0))</f>
        <v>0</v>
      </c>
      <c r="K1155" s="84"/>
      <c r="L1155" s="97">
        <v>47064</v>
      </c>
      <c r="M1155" s="99" t="s">
        <v>69</v>
      </c>
      <c r="O1155" s="97">
        <v>46479</v>
      </c>
      <c r="P1155" s="97" cm="1">
        <f t="array" ref="P1155">INDEX($L$11:$L$2636,MATCH(B1155+J1155,$L$11:$L$2636,0)+30)</f>
        <v>46524</v>
      </c>
      <c r="Q1155" s="124" cm="1">
        <f t="array" ref="Q1155">INDEX($L$11:$L$2636,MATCH(B1155+J1155,$L$11:$L$2636,0)+12)-1</f>
        <v>46496</v>
      </c>
    </row>
    <row r="1156" spans="2:17" ht="15" customHeight="1" x14ac:dyDescent="0.25">
      <c r="B1156" s="97">
        <v>46480</v>
      </c>
      <c r="C1156" s="98" t="str">
        <f t="shared" si="74"/>
        <v>Saturday</v>
      </c>
      <c r="D1156" s="99" t="str">
        <f t="shared" si="75"/>
        <v>W</v>
      </c>
      <c r="E1156" s="99" t="str">
        <f t="shared" si="75"/>
        <v>W</v>
      </c>
      <c r="F1156" s="99" t="str">
        <f t="shared" si="75"/>
        <v>W</v>
      </c>
      <c r="G1156" s="99" t="str">
        <f t="shared" si="75"/>
        <v>W</v>
      </c>
      <c r="H1156" s="99" t="str">
        <f t="shared" si="76"/>
        <v>W</v>
      </c>
      <c r="I1156" s="99">
        <f t="shared" si="77"/>
        <v>0</v>
      </c>
      <c r="J1156" s="109">
        <f>IF(H1156="B",0,MATCH("B",H1157:$H$3985,0))</f>
        <v>2</v>
      </c>
      <c r="K1156" s="84"/>
      <c r="L1156" s="97">
        <v>47065</v>
      </c>
      <c r="M1156" s="99" t="s">
        <v>69</v>
      </c>
      <c r="O1156" s="97">
        <v>46480</v>
      </c>
      <c r="P1156" s="97" cm="1">
        <f t="array" ref="P1156">INDEX($L$11:$L$2636,MATCH(B1156+J1156,$L$11:$L$2636,0)+30)</f>
        <v>46525</v>
      </c>
      <c r="Q1156" s="124" cm="1">
        <f t="array" ref="Q1156">INDEX($L$11:$L$2636,MATCH(B1156+J1156,$L$11:$L$2636,0)+12)-1</f>
        <v>46497</v>
      </c>
    </row>
    <row r="1157" spans="2:17" ht="15" customHeight="1" x14ac:dyDescent="0.25">
      <c r="B1157" s="97">
        <v>46481</v>
      </c>
      <c r="C1157" s="98" t="str">
        <f t="shared" si="74"/>
        <v>Sunday</v>
      </c>
      <c r="D1157" s="99" t="str">
        <f t="shared" si="75"/>
        <v>W</v>
      </c>
      <c r="E1157" s="99" t="str">
        <f t="shared" si="75"/>
        <v>W</v>
      </c>
      <c r="F1157" s="99" t="str">
        <f t="shared" si="75"/>
        <v>W</v>
      </c>
      <c r="G1157" s="99" t="str">
        <f t="shared" si="75"/>
        <v>W</v>
      </c>
      <c r="H1157" s="99" t="str">
        <f t="shared" si="76"/>
        <v>W</v>
      </c>
      <c r="I1157" s="99">
        <f t="shared" si="77"/>
        <v>0</v>
      </c>
      <c r="J1157" s="109">
        <f>IF(H1157="B",0,MATCH("B",H1158:$H$3985,0))</f>
        <v>1</v>
      </c>
      <c r="K1157" s="84"/>
      <c r="L1157" s="97">
        <v>47067</v>
      </c>
      <c r="M1157" s="99" t="s">
        <v>69</v>
      </c>
      <c r="O1157" s="97">
        <v>46481</v>
      </c>
      <c r="P1157" s="97" cm="1">
        <f t="array" ref="P1157">INDEX($L$11:$L$2636,MATCH(B1157+J1157,$L$11:$L$2636,0)+30)</f>
        <v>46525</v>
      </c>
      <c r="Q1157" s="124" cm="1">
        <f t="array" ref="Q1157">INDEX($L$11:$L$2636,MATCH(B1157+J1157,$L$11:$L$2636,0)+12)-1</f>
        <v>46497</v>
      </c>
    </row>
    <row r="1158" spans="2:17" ht="15" customHeight="1" x14ac:dyDescent="0.25">
      <c r="B1158" s="97">
        <v>46482</v>
      </c>
      <c r="C1158" s="98" t="str">
        <f t="shared" si="74"/>
        <v>Monday</v>
      </c>
      <c r="D1158" s="99" t="str">
        <f t="shared" si="75"/>
        <v>B</v>
      </c>
      <c r="E1158" s="99" t="str">
        <f t="shared" si="75"/>
        <v>B</v>
      </c>
      <c r="F1158" s="99" t="str">
        <f t="shared" si="75"/>
        <v>B</v>
      </c>
      <c r="G1158" s="99" t="str">
        <f t="shared" si="75"/>
        <v>B</v>
      </c>
      <c r="H1158" s="99" t="str">
        <f t="shared" si="76"/>
        <v>B</v>
      </c>
      <c r="I1158" s="99">
        <f t="shared" si="77"/>
        <v>1</v>
      </c>
      <c r="J1158" s="109">
        <f>IF(H1158="B",0,MATCH("B",H1159:$H$3985,0))</f>
        <v>0</v>
      </c>
      <c r="K1158" s="84"/>
      <c r="L1158" s="97">
        <v>47070</v>
      </c>
      <c r="M1158" s="99" t="s">
        <v>69</v>
      </c>
      <c r="O1158" s="97">
        <v>46482</v>
      </c>
      <c r="P1158" s="97" cm="1">
        <f t="array" ref="P1158">INDEX($L$11:$L$2636,MATCH(B1158+J1158,$L$11:$L$2636,0)+30)</f>
        <v>46525</v>
      </c>
      <c r="Q1158" s="124" cm="1">
        <f t="array" ref="Q1158">INDEX($L$11:$L$2636,MATCH(B1158+J1158,$L$11:$L$2636,0)+12)-1</f>
        <v>46497</v>
      </c>
    </row>
    <row r="1159" spans="2:17" ht="15" customHeight="1" x14ac:dyDescent="0.25">
      <c r="B1159" s="97">
        <v>46483</v>
      </c>
      <c r="C1159" s="98" t="str">
        <f t="shared" si="74"/>
        <v>Tuesday</v>
      </c>
      <c r="D1159" s="99" t="str">
        <f t="shared" si="75"/>
        <v>B</v>
      </c>
      <c r="E1159" s="99" t="str">
        <f t="shared" si="75"/>
        <v>B</v>
      </c>
      <c r="F1159" s="99" t="str">
        <f t="shared" si="75"/>
        <v>B</v>
      </c>
      <c r="G1159" s="99" t="str">
        <f t="shared" si="75"/>
        <v>B</v>
      </c>
      <c r="H1159" s="99" t="str">
        <f t="shared" si="76"/>
        <v>B</v>
      </c>
      <c r="I1159" s="99">
        <f t="shared" si="77"/>
        <v>1</v>
      </c>
      <c r="J1159" s="109">
        <f>IF(H1159="B",0,MATCH("B",H1160:$H$3985,0))</f>
        <v>0</v>
      </c>
      <c r="K1159" s="84"/>
      <c r="L1159" s="97">
        <v>47071</v>
      </c>
      <c r="M1159" s="99" t="s">
        <v>69</v>
      </c>
      <c r="O1159" s="97">
        <v>46483</v>
      </c>
      <c r="P1159" s="97" cm="1">
        <f t="array" ref="P1159">INDEX($L$11:$L$2636,MATCH(B1159+J1159,$L$11:$L$2636,0)+30)</f>
        <v>46526</v>
      </c>
      <c r="Q1159" s="124" cm="1">
        <f t="array" ref="Q1159">INDEX($L$11:$L$2636,MATCH(B1159+J1159,$L$11:$L$2636,0)+12)-1</f>
        <v>46498</v>
      </c>
    </row>
    <row r="1160" spans="2:17" ht="15" customHeight="1" x14ac:dyDescent="0.25">
      <c r="B1160" s="97">
        <v>46484</v>
      </c>
      <c r="C1160" s="98" t="str">
        <f t="shared" si="74"/>
        <v>Wednesday</v>
      </c>
      <c r="D1160" s="99" t="str">
        <f t="shared" si="75"/>
        <v>B</v>
      </c>
      <c r="E1160" s="99" t="str">
        <f t="shared" si="75"/>
        <v>B</v>
      </c>
      <c r="F1160" s="99" t="str">
        <f t="shared" si="75"/>
        <v>B</v>
      </c>
      <c r="G1160" s="99" t="str">
        <f t="shared" si="75"/>
        <v>B</v>
      </c>
      <c r="H1160" s="99" t="str">
        <f t="shared" si="76"/>
        <v>B</v>
      </c>
      <c r="I1160" s="99">
        <f t="shared" si="77"/>
        <v>1</v>
      </c>
      <c r="J1160" s="109">
        <f>IF(H1160="B",0,MATCH("B",H1161:$H$3985,0))</f>
        <v>0</v>
      </c>
      <c r="K1160" s="84"/>
      <c r="L1160" s="97">
        <v>47072</v>
      </c>
      <c r="M1160" s="99" t="s">
        <v>69</v>
      </c>
      <c r="O1160" s="97">
        <v>46484</v>
      </c>
      <c r="P1160" s="97" cm="1">
        <f t="array" ref="P1160">INDEX($L$11:$L$2636,MATCH(B1160+J1160,$L$11:$L$2636,0)+30)</f>
        <v>46527</v>
      </c>
      <c r="Q1160" s="124" cm="1">
        <f t="array" ref="Q1160">INDEX($L$11:$L$2636,MATCH(B1160+J1160,$L$11:$L$2636,0)+12)-1</f>
        <v>46499</v>
      </c>
    </row>
    <row r="1161" spans="2:17" ht="15" customHeight="1" x14ac:dyDescent="0.25">
      <c r="B1161" s="97">
        <v>46485</v>
      </c>
      <c r="C1161" s="98" t="str">
        <f t="shared" si="74"/>
        <v>Thursday</v>
      </c>
      <c r="D1161" s="99" t="str">
        <f t="shared" si="75"/>
        <v>B</v>
      </c>
      <c r="E1161" s="99" t="str">
        <f t="shared" si="75"/>
        <v>B</v>
      </c>
      <c r="F1161" s="99" t="str">
        <f t="shared" si="75"/>
        <v>B</v>
      </c>
      <c r="G1161" s="99" t="str">
        <f t="shared" si="75"/>
        <v>B</v>
      </c>
      <c r="H1161" s="99" t="str">
        <f t="shared" si="76"/>
        <v>B</v>
      </c>
      <c r="I1161" s="99">
        <f t="shared" si="77"/>
        <v>1</v>
      </c>
      <c r="J1161" s="109">
        <f>IF(H1161="B",0,MATCH("B",H1162:$H$3985,0))</f>
        <v>0</v>
      </c>
      <c r="K1161" s="84"/>
      <c r="L1161" s="97">
        <v>47073</v>
      </c>
      <c r="M1161" s="99" t="s">
        <v>69</v>
      </c>
      <c r="O1161" s="97">
        <v>46485</v>
      </c>
      <c r="P1161" s="97" cm="1">
        <f t="array" ref="P1161">INDEX($L$11:$L$2636,MATCH(B1161+J1161,$L$11:$L$2636,0)+30)</f>
        <v>46528</v>
      </c>
      <c r="Q1161" s="124" cm="1">
        <f t="array" ref="Q1161">INDEX($L$11:$L$2636,MATCH(B1161+J1161,$L$11:$L$2636,0)+12)-1</f>
        <v>46502</v>
      </c>
    </row>
    <row r="1162" spans="2:17" ht="15" customHeight="1" x14ac:dyDescent="0.25">
      <c r="B1162" s="97">
        <v>46486</v>
      </c>
      <c r="C1162" s="98" t="str">
        <f t="shared" si="74"/>
        <v>Friday</v>
      </c>
      <c r="D1162" s="99" t="str">
        <f t="shared" si="75"/>
        <v>B</v>
      </c>
      <c r="E1162" s="99" t="str">
        <f t="shared" si="75"/>
        <v>B</v>
      </c>
      <c r="F1162" s="99" t="str">
        <f t="shared" si="75"/>
        <v>B</v>
      </c>
      <c r="G1162" s="99" t="str">
        <f t="shared" si="75"/>
        <v>B</v>
      </c>
      <c r="H1162" s="99" t="str">
        <f t="shared" si="76"/>
        <v>B</v>
      </c>
      <c r="I1162" s="99">
        <f t="shared" si="77"/>
        <v>1</v>
      </c>
      <c r="J1162" s="109">
        <f>IF(H1162="B",0,MATCH("B",H1163:$H$3985,0))</f>
        <v>0</v>
      </c>
      <c r="K1162" s="84"/>
      <c r="L1162" s="97">
        <v>47074</v>
      </c>
      <c r="M1162" s="99" t="s">
        <v>69</v>
      </c>
      <c r="O1162" s="97">
        <v>46486</v>
      </c>
      <c r="P1162" s="97" cm="1">
        <f t="array" ref="P1162">INDEX($L$11:$L$2636,MATCH(B1162+J1162,$L$11:$L$2636,0)+30)</f>
        <v>46531</v>
      </c>
      <c r="Q1162" s="124" cm="1">
        <f t="array" ref="Q1162">INDEX($L$11:$L$2636,MATCH(B1162+J1162,$L$11:$L$2636,0)+12)-1</f>
        <v>46503</v>
      </c>
    </row>
    <row r="1163" spans="2:17" ht="15" customHeight="1" x14ac:dyDescent="0.25">
      <c r="B1163" s="97">
        <v>46487</v>
      </c>
      <c r="C1163" s="98" t="str">
        <f t="shared" si="74"/>
        <v>Saturday</v>
      </c>
      <c r="D1163" s="99" t="str">
        <f t="shared" si="75"/>
        <v>W</v>
      </c>
      <c r="E1163" s="99" t="str">
        <f t="shared" si="75"/>
        <v>W</v>
      </c>
      <c r="F1163" s="99" t="str">
        <f t="shared" si="75"/>
        <v>W</v>
      </c>
      <c r="G1163" s="99" t="str">
        <f t="shared" si="75"/>
        <v>W</v>
      </c>
      <c r="H1163" s="99" t="str">
        <f t="shared" si="76"/>
        <v>W</v>
      </c>
      <c r="I1163" s="99">
        <f t="shared" si="77"/>
        <v>0</v>
      </c>
      <c r="J1163" s="109">
        <f>IF(H1163="B",0,MATCH("B",H1164:$H$3985,0))</f>
        <v>2</v>
      </c>
      <c r="K1163" s="84"/>
      <c r="L1163" s="97">
        <v>47077</v>
      </c>
      <c r="M1163" s="99" t="s">
        <v>69</v>
      </c>
      <c r="O1163" s="97">
        <v>46487</v>
      </c>
      <c r="P1163" s="97" cm="1">
        <f t="array" ref="P1163">INDEX($L$11:$L$2636,MATCH(B1163+J1163,$L$11:$L$2636,0)+30)</f>
        <v>46532</v>
      </c>
      <c r="Q1163" s="124" cm="1">
        <f t="array" ref="Q1163">INDEX($L$11:$L$2636,MATCH(B1163+J1163,$L$11:$L$2636,0)+12)-1</f>
        <v>46504</v>
      </c>
    </row>
    <row r="1164" spans="2:17" ht="15" customHeight="1" x14ac:dyDescent="0.25">
      <c r="B1164" s="97">
        <v>46488</v>
      </c>
      <c r="C1164" s="98" t="str">
        <f t="shared" ref="C1164:C1227" si="78">TEXT(WEEKDAY(B1164),"dddd")</f>
        <v>Sunday</v>
      </c>
      <c r="D1164" s="99" t="str">
        <f t="shared" ref="D1164:G1227" si="79">IF(WEEKDAY($B1164,2)&lt;6,"B","W")</f>
        <v>W</v>
      </c>
      <c r="E1164" s="99" t="str">
        <f t="shared" si="79"/>
        <v>W</v>
      </c>
      <c r="F1164" s="99" t="str">
        <f t="shared" si="79"/>
        <v>W</v>
      </c>
      <c r="G1164" s="99" t="str">
        <f t="shared" si="79"/>
        <v>W</v>
      </c>
      <c r="H1164" s="99" t="str">
        <f t="shared" ref="H1164:H1227" si="80">IF(OR(D1164="P",E1164="P",F1164="P",G1164="P"),"P",D1164)</f>
        <v>W</v>
      </c>
      <c r="I1164" s="99">
        <f t="shared" ref="I1164:I1227" si="81">IF(H1164="B",1,0)</f>
        <v>0</v>
      </c>
      <c r="J1164" s="109">
        <f>IF(H1164="B",0,MATCH("B",H1165:$H$3985,0))</f>
        <v>1</v>
      </c>
      <c r="K1164" s="84"/>
      <c r="L1164" s="97">
        <v>47078</v>
      </c>
      <c r="M1164" s="99" t="s">
        <v>69</v>
      </c>
      <c r="O1164" s="97">
        <v>46488</v>
      </c>
      <c r="P1164" s="97" cm="1">
        <f t="array" ref="P1164">INDEX($L$11:$L$2636,MATCH(B1164+J1164,$L$11:$L$2636,0)+30)</f>
        <v>46532</v>
      </c>
      <c r="Q1164" s="124" cm="1">
        <f t="array" ref="Q1164">INDEX($L$11:$L$2636,MATCH(B1164+J1164,$L$11:$L$2636,0)+12)-1</f>
        <v>46504</v>
      </c>
    </row>
    <row r="1165" spans="2:17" ht="15" customHeight="1" x14ac:dyDescent="0.25">
      <c r="B1165" s="97">
        <v>46489</v>
      </c>
      <c r="C1165" s="98" t="str">
        <f t="shared" si="78"/>
        <v>Monday</v>
      </c>
      <c r="D1165" s="99" t="str">
        <f t="shared" si="79"/>
        <v>B</v>
      </c>
      <c r="E1165" s="99" t="str">
        <f t="shared" si="79"/>
        <v>B</v>
      </c>
      <c r="F1165" s="99" t="str">
        <f t="shared" si="79"/>
        <v>B</v>
      </c>
      <c r="G1165" s="99" t="str">
        <f t="shared" si="79"/>
        <v>B</v>
      </c>
      <c r="H1165" s="99" t="str">
        <f t="shared" si="80"/>
        <v>B</v>
      </c>
      <c r="I1165" s="99">
        <f t="shared" si="81"/>
        <v>1</v>
      </c>
      <c r="J1165" s="109">
        <f>IF(H1165="B",0,MATCH("B",H1166:$H$3985,0))</f>
        <v>0</v>
      </c>
      <c r="K1165" s="84"/>
      <c r="L1165" s="97">
        <v>47079</v>
      </c>
      <c r="M1165" s="99" t="s">
        <v>69</v>
      </c>
      <c r="O1165" s="97">
        <v>46489</v>
      </c>
      <c r="P1165" s="97" cm="1">
        <f t="array" ref="P1165">INDEX($L$11:$L$2636,MATCH(B1165+J1165,$L$11:$L$2636,0)+30)</f>
        <v>46532</v>
      </c>
      <c r="Q1165" s="124" cm="1">
        <f t="array" ref="Q1165">INDEX($L$11:$L$2636,MATCH(B1165+J1165,$L$11:$L$2636,0)+12)-1</f>
        <v>46504</v>
      </c>
    </row>
    <row r="1166" spans="2:17" ht="15" customHeight="1" x14ac:dyDescent="0.25">
      <c r="B1166" s="97">
        <v>46490</v>
      </c>
      <c r="C1166" s="98" t="str">
        <f t="shared" si="78"/>
        <v>Tuesday</v>
      </c>
      <c r="D1166" s="99" t="str">
        <f t="shared" si="79"/>
        <v>B</v>
      </c>
      <c r="E1166" s="99" t="str">
        <f t="shared" si="79"/>
        <v>B</v>
      </c>
      <c r="F1166" s="99" t="str">
        <f t="shared" si="79"/>
        <v>B</v>
      </c>
      <c r="G1166" s="99" t="str">
        <f t="shared" si="79"/>
        <v>B</v>
      </c>
      <c r="H1166" s="99" t="str">
        <f t="shared" si="80"/>
        <v>B</v>
      </c>
      <c r="I1166" s="99">
        <f t="shared" si="81"/>
        <v>1</v>
      </c>
      <c r="J1166" s="109">
        <f>IF(H1166="B",0,MATCH("B",H1167:$H$3985,0))</f>
        <v>0</v>
      </c>
      <c r="K1166" s="84"/>
      <c r="L1166" s="97">
        <v>47080</v>
      </c>
      <c r="M1166" s="99" t="s">
        <v>69</v>
      </c>
      <c r="O1166" s="97">
        <v>46490</v>
      </c>
      <c r="P1166" s="97" cm="1">
        <f t="array" ref="P1166">INDEX($L$11:$L$2636,MATCH(B1166+J1166,$L$11:$L$2636,0)+30)</f>
        <v>46533</v>
      </c>
      <c r="Q1166" s="124" cm="1">
        <f t="array" ref="Q1166">INDEX($L$11:$L$2636,MATCH(B1166+J1166,$L$11:$L$2636,0)+12)-1</f>
        <v>46505</v>
      </c>
    </row>
    <row r="1167" spans="2:17" ht="15" customHeight="1" x14ac:dyDescent="0.25">
      <c r="B1167" s="97">
        <v>46491</v>
      </c>
      <c r="C1167" s="98" t="str">
        <f t="shared" si="78"/>
        <v>Wednesday</v>
      </c>
      <c r="D1167" s="99" t="str">
        <f t="shared" si="79"/>
        <v>B</v>
      </c>
      <c r="E1167" s="99" t="str">
        <f t="shared" si="79"/>
        <v>B</v>
      </c>
      <c r="F1167" s="99" t="str">
        <f t="shared" si="79"/>
        <v>B</v>
      </c>
      <c r="G1167" s="99" t="str">
        <f t="shared" si="79"/>
        <v>B</v>
      </c>
      <c r="H1167" s="99" t="str">
        <f t="shared" si="80"/>
        <v>B</v>
      </c>
      <c r="I1167" s="99">
        <f t="shared" si="81"/>
        <v>1</v>
      </c>
      <c r="J1167" s="109">
        <f>IF(H1167="B",0,MATCH("B",H1168:$H$3985,0))</f>
        <v>0</v>
      </c>
      <c r="K1167" s="84"/>
      <c r="L1167" s="97">
        <v>47081</v>
      </c>
      <c r="M1167" s="99" t="s">
        <v>69</v>
      </c>
      <c r="O1167" s="97">
        <v>46491</v>
      </c>
      <c r="P1167" s="97" cm="1">
        <f t="array" ref="P1167">INDEX($L$11:$L$2636,MATCH(B1167+J1167,$L$11:$L$2636,0)+30)</f>
        <v>46535</v>
      </c>
      <c r="Q1167" s="124" cm="1">
        <f t="array" ref="Q1167">INDEX($L$11:$L$2636,MATCH(B1167+J1167,$L$11:$L$2636,0)+12)-1</f>
        <v>46506</v>
      </c>
    </row>
    <row r="1168" spans="2:17" ht="15" customHeight="1" x14ac:dyDescent="0.25">
      <c r="B1168" s="97">
        <v>46492</v>
      </c>
      <c r="C1168" s="98" t="str">
        <f t="shared" si="78"/>
        <v>Thursday</v>
      </c>
      <c r="D1168" s="99" t="str">
        <f t="shared" si="79"/>
        <v>B</v>
      </c>
      <c r="E1168" s="99" t="str">
        <f t="shared" si="79"/>
        <v>B</v>
      </c>
      <c r="F1168" s="99" t="str">
        <f t="shared" si="79"/>
        <v>B</v>
      </c>
      <c r="G1168" s="99" t="str">
        <f t="shared" si="79"/>
        <v>B</v>
      </c>
      <c r="H1168" s="99" t="str">
        <f t="shared" si="80"/>
        <v>B</v>
      </c>
      <c r="I1168" s="99">
        <f t="shared" si="81"/>
        <v>1</v>
      </c>
      <c r="J1168" s="109">
        <f>IF(H1168="B",0,MATCH("B",H1169:$H$3985,0))</f>
        <v>0</v>
      </c>
      <c r="K1168" s="84"/>
      <c r="L1168" s="97">
        <v>47084</v>
      </c>
      <c r="M1168" s="99" t="s">
        <v>69</v>
      </c>
      <c r="O1168" s="97">
        <v>46492</v>
      </c>
      <c r="P1168" s="97" cm="1">
        <f t="array" ref="P1168">INDEX($L$11:$L$2636,MATCH(B1168+J1168,$L$11:$L$2636,0)+30)</f>
        <v>46539</v>
      </c>
      <c r="Q1168" s="124" cm="1">
        <f t="array" ref="Q1168">INDEX($L$11:$L$2636,MATCH(B1168+J1168,$L$11:$L$2636,0)+12)-1</f>
        <v>46510</v>
      </c>
    </row>
    <row r="1169" spans="2:17" ht="15" customHeight="1" x14ac:dyDescent="0.25">
      <c r="B1169" s="97">
        <v>46493</v>
      </c>
      <c r="C1169" s="98" t="str">
        <f t="shared" si="78"/>
        <v>Friday</v>
      </c>
      <c r="D1169" s="99" t="str">
        <f t="shared" si="79"/>
        <v>B</v>
      </c>
      <c r="E1169" s="99" t="str">
        <f t="shared" si="79"/>
        <v>B</v>
      </c>
      <c r="F1169" s="99" t="str">
        <f t="shared" si="79"/>
        <v>B</v>
      </c>
      <c r="G1169" s="99" t="str">
        <f t="shared" si="79"/>
        <v>B</v>
      </c>
      <c r="H1169" s="99" t="str">
        <f t="shared" si="80"/>
        <v>B</v>
      </c>
      <c r="I1169" s="99">
        <f t="shared" si="81"/>
        <v>1</v>
      </c>
      <c r="J1169" s="109">
        <f>IF(H1169="B",0,MATCH("B",H1170:$H$3985,0))</f>
        <v>0</v>
      </c>
      <c r="K1169" s="84"/>
      <c r="L1169" s="97">
        <v>47085</v>
      </c>
      <c r="M1169" s="99" t="s">
        <v>69</v>
      </c>
      <c r="O1169" s="97">
        <v>46493</v>
      </c>
      <c r="P1169" s="97" cm="1">
        <f t="array" ref="P1169">INDEX($L$11:$L$2636,MATCH(B1169+J1169,$L$11:$L$2636,0)+30)</f>
        <v>46540</v>
      </c>
      <c r="Q1169" s="124" cm="1">
        <f t="array" ref="Q1169">INDEX($L$11:$L$2636,MATCH(B1169+J1169,$L$11:$L$2636,0)+12)-1</f>
        <v>46511</v>
      </c>
    </row>
    <row r="1170" spans="2:17" ht="15" customHeight="1" x14ac:dyDescent="0.25">
      <c r="B1170" s="97">
        <v>46494</v>
      </c>
      <c r="C1170" s="98" t="str">
        <f t="shared" si="78"/>
        <v>Saturday</v>
      </c>
      <c r="D1170" s="99" t="str">
        <f t="shared" si="79"/>
        <v>W</v>
      </c>
      <c r="E1170" s="99" t="str">
        <f t="shared" si="79"/>
        <v>W</v>
      </c>
      <c r="F1170" s="99" t="str">
        <f t="shared" si="79"/>
        <v>W</v>
      </c>
      <c r="G1170" s="99" t="str">
        <f t="shared" si="79"/>
        <v>W</v>
      </c>
      <c r="H1170" s="99" t="str">
        <f t="shared" si="80"/>
        <v>W</v>
      </c>
      <c r="I1170" s="99">
        <f t="shared" si="81"/>
        <v>0</v>
      </c>
      <c r="J1170" s="109">
        <f>IF(H1170="B",0,MATCH("B",H1171:$H$3985,0))</f>
        <v>2</v>
      </c>
      <c r="K1170" s="84"/>
      <c r="L1170" s="97">
        <v>47086</v>
      </c>
      <c r="M1170" s="99" t="s">
        <v>69</v>
      </c>
      <c r="O1170" s="97">
        <v>46494</v>
      </c>
      <c r="P1170" s="97" cm="1">
        <f t="array" ref="P1170">INDEX($L$11:$L$2636,MATCH(B1170+J1170,$L$11:$L$2636,0)+30)</f>
        <v>46541</v>
      </c>
      <c r="Q1170" s="124" cm="1">
        <f t="array" ref="Q1170">INDEX($L$11:$L$2636,MATCH(B1170+J1170,$L$11:$L$2636,0)+12)-1</f>
        <v>46512</v>
      </c>
    </row>
    <row r="1171" spans="2:17" ht="15" customHeight="1" x14ac:dyDescent="0.25">
      <c r="B1171" s="97">
        <v>46495</v>
      </c>
      <c r="C1171" s="98" t="str">
        <f t="shared" si="78"/>
        <v>Sunday</v>
      </c>
      <c r="D1171" s="99" t="str">
        <f t="shared" si="79"/>
        <v>W</v>
      </c>
      <c r="E1171" s="99" t="str">
        <f t="shared" si="79"/>
        <v>W</v>
      </c>
      <c r="F1171" s="99" t="str">
        <f t="shared" si="79"/>
        <v>W</v>
      </c>
      <c r="G1171" s="99" t="str">
        <f t="shared" si="79"/>
        <v>W</v>
      </c>
      <c r="H1171" s="99" t="str">
        <f t="shared" si="80"/>
        <v>W</v>
      </c>
      <c r="I1171" s="99">
        <f t="shared" si="81"/>
        <v>0</v>
      </c>
      <c r="J1171" s="109">
        <f>IF(H1171="B",0,MATCH("B",H1172:$H$3985,0))</f>
        <v>1</v>
      </c>
      <c r="K1171" s="84"/>
      <c r="L1171" s="97">
        <v>47087</v>
      </c>
      <c r="M1171" s="99" t="s">
        <v>69</v>
      </c>
      <c r="O1171" s="97">
        <v>46495</v>
      </c>
      <c r="P1171" s="97" cm="1">
        <f t="array" ref="P1171">INDEX($L$11:$L$2636,MATCH(B1171+J1171,$L$11:$L$2636,0)+30)</f>
        <v>46541</v>
      </c>
      <c r="Q1171" s="124" cm="1">
        <f t="array" ref="Q1171">INDEX($L$11:$L$2636,MATCH(B1171+J1171,$L$11:$L$2636,0)+12)-1</f>
        <v>46512</v>
      </c>
    </row>
    <row r="1172" spans="2:17" ht="15" customHeight="1" x14ac:dyDescent="0.25">
      <c r="B1172" s="97">
        <v>46496</v>
      </c>
      <c r="C1172" s="98" t="str">
        <f t="shared" si="78"/>
        <v>Monday</v>
      </c>
      <c r="D1172" s="99" t="str">
        <f t="shared" si="79"/>
        <v>B</v>
      </c>
      <c r="E1172" s="99" t="str">
        <f t="shared" si="79"/>
        <v>B</v>
      </c>
      <c r="F1172" s="99" t="str">
        <f t="shared" si="79"/>
        <v>B</v>
      </c>
      <c r="G1172" s="99" t="str">
        <f t="shared" si="79"/>
        <v>B</v>
      </c>
      <c r="H1172" s="99" t="str">
        <f t="shared" si="80"/>
        <v>B</v>
      </c>
      <c r="I1172" s="99">
        <f t="shared" si="81"/>
        <v>1</v>
      </c>
      <c r="J1172" s="109">
        <f>IF(H1172="B",0,MATCH("B",H1173:$H$3985,0))</f>
        <v>0</v>
      </c>
      <c r="K1172" s="84"/>
      <c r="L1172" s="97">
        <v>47088</v>
      </c>
      <c r="M1172" s="99" t="s">
        <v>69</v>
      </c>
      <c r="O1172" s="97">
        <v>46496</v>
      </c>
      <c r="P1172" s="97" cm="1">
        <f t="array" ref="P1172">INDEX($L$11:$L$2636,MATCH(B1172+J1172,$L$11:$L$2636,0)+30)</f>
        <v>46541</v>
      </c>
      <c r="Q1172" s="124" cm="1">
        <f t="array" ref="Q1172">INDEX($L$11:$L$2636,MATCH(B1172+J1172,$L$11:$L$2636,0)+12)-1</f>
        <v>46512</v>
      </c>
    </row>
    <row r="1173" spans="2:17" ht="15" customHeight="1" x14ac:dyDescent="0.25">
      <c r="B1173" s="97">
        <v>46497</v>
      </c>
      <c r="C1173" s="98" t="str">
        <f t="shared" si="78"/>
        <v>Tuesday</v>
      </c>
      <c r="D1173" s="99" t="str">
        <f t="shared" si="79"/>
        <v>B</v>
      </c>
      <c r="E1173" s="99" t="str">
        <f t="shared" si="79"/>
        <v>B</v>
      </c>
      <c r="F1173" s="99" t="str">
        <f t="shared" si="79"/>
        <v>B</v>
      </c>
      <c r="G1173" s="99" t="str">
        <f t="shared" si="79"/>
        <v>B</v>
      </c>
      <c r="H1173" s="99" t="str">
        <f t="shared" si="80"/>
        <v>B</v>
      </c>
      <c r="I1173" s="99">
        <f t="shared" si="81"/>
        <v>1</v>
      </c>
      <c r="J1173" s="109">
        <f>IF(H1173="B",0,MATCH("B",H1174:$H$3985,0))</f>
        <v>0</v>
      </c>
      <c r="K1173" s="84"/>
      <c r="L1173" s="97">
        <v>47091</v>
      </c>
      <c r="M1173" s="99" t="s">
        <v>69</v>
      </c>
      <c r="O1173" s="97">
        <v>46497</v>
      </c>
      <c r="P1173" s="97" cm="1">
        <f t="array" ref="P1173">INDEX($L$11:$L$2636,MATCH(B1173+J1173,$L$11:$L$2636,0)+30)</f>
        <v>46542</v>
      </c>
      <c r="Q1173" s="124" cm="1">
        <f t="array" ref="Q1173">INDEX($L$11:$L$2636,MATCH(B1173+J1173,$L$11:$L$2636,0)+12)-1</f>
        <v>46513</v>
      </c>
    </row>
    <row r="1174" spans="2:17" ht="15" customHeight="1" x14ac:dyDescent="0.25">
      <c r="B1174" s="97">
        <v>46498</v>
      </c>
      <c r="C1174" s="98" t="str">
        <f t="shared" si="78"/>
        <v>Wednesday</v>
      </c>
      <c r="D1174" s="99" t="str">
        <f t="shared" si="79"/>
        <v>B</v>
      </c>
      <c r="E1174" s="99" t="str">
        <f t="shared" si="79"/>
        <v>B</v>
      </c>
      <c r="F1174" s="99" t="str">
        <f t="shared" si="79"/>
        <v>B</v>
      </c>
      <c r="G1174" s="99" t="str">
        <f t="shared" si="79"/>
        <v>B</v>
      </c>
      <c r="H1174" s="99" t="str">
        <f t="shared" si="80"/>
        <v>B</v>
      </c>
      <c r="I1174" s="99">
        <f t="shared" si="81"/>
        <v>1</v>
      </c>
      <c r="J1174" s="109">
        <f>IF(H1174="B",0,MATCH("B",H1175:$H$3985,0))</f>
        <v>0</v>
      </c>
      <c r="K1174" s="84"/>
      <c r="L1174" s="97">
        <v>47092</v>
      </c>
      <c r="M1174" s="99" t="s">
        <v>69</v>
      </c>
      <c r="O1174" s="97">
        <v>46498</v>
      </c>
      <c r="P1174" s="97" cm="1">
        <f t="array" ref="P1174">INDEX($L$11:$L$2636,MATCH(B1174+J1174,$L$11:$L$2636,0)+30)</f>
        <v>46545</v>
      </c>
      <c r="Q1174" s="124" cm="1">
        <f t="array" ref="Q1174">INDEX($L$11:$L$2636,MATCH(B1174+J1174,$L$11:$L$2636,0)+12)-1</f>
        <v>46516</v>
      </c>
    </row>
    <row r="1175" spans="2:17" ht="15" customHeight="1" x14ac:dyDescent="0.25">
      <c r="B1175" s="97">
        <v>46499</v>
      </c>
      <c r="C1175" s="98" t="str">
        <f t="shared" si="78"/>
        <v>Thursday</v>
      </c>
      <c r="D1175" s="99" t="str">
        <f t="shared" si="79"/>
        <v>B</v>
      </c>
      <c r="E1175" s="99" t="str">
        <f t="shared" si="79"/>
        <v>B</v>
      </c>
      <c r="F1175" s="99" t="str">
        <f t="shared" si="79"/>
        <v>B</v>
      </c>
      <c r="G1175" s="99" t="str">
        <f t="shared" si="79"/>
        <v>B</v>
      </c>
      <c r="H1175" s="99" t="str">
        <f t="shared" si="80"/>
        <v>B</v>
      </c>
      <c r="I1175" s="99">
        <f t="shared" si="81"/>
        <v>1</v>
      </c>
      <c r="J1175" s="109">
        <f>IF(H1175="B",0,MATCH("B",H1176:$H$3985,0))</f>
        <v>0</v>
      </c>
      <c r="K1175" s="84"/>
      <c r="L1175" s="97">
        <v>47094</v>
      </c>
      <c r="M1175" s="99" t="s">
        <v>69</v>
      </c>
      <c r="O1175" s="97">
        <v>46499</v>
      </c>
      <c r="P1175" s="97" cm="1">
        <f t="array" ref="P1175">INDEX($L$11:$L$2636,MATCH(B1175+J1175,$L$11:$L$2636,0)+30)</f>
        <v>46546</v>
      </c>
      <c r="Q1175" s="124" cm="1">
        <f t="array" ref="Q1175">INDEX($L$11:$L$2636,MATCH(B1175+J1175,$L$11:$L$2636,0)+12)-1</f>
        <v>46517</v>
      </c>
    </row>
    <row r="1176" spans="2:17" ht="15" customHeight="1" x14ac:dyDescent="0.25">
      <c r="B1176" s="97">
        <v>46500</v>
      </c>
      <c r="C1176" s="98" t="str">
        <f t="shared" si="78"/>
        <v>Friday</v>
      </c>
      <c r="D1176" s="99" t="str">
        <f t="shared" si="79"/>
        <v>B</v>
      </c>
      <c r="E1176" s="99" t="str">
        <f t="shared" si="79"/>
        <v>B</v>
      </c>
      <c r="F1176" s="99" t="str">
        <f t="shared" si="79"/>
        <v>B</v>
      </c>
      <c r="G1176" s="99" t="str">
        <f t="shared" si="79"/>
        <v>B</v>
      </c>
      <c r="H1176" s="99" t="str">
        <f t="shared" si="80"/>
        <v>B</v>
      </c>
      <c r="I1176" s="99">
        <f t="shared" si="81"/>
        <v>1</v>
      </c>
      <c r="J1176" s="109">
        <f>IF(H1176="B",0,MATCH("B",H1177:$H$3985,0))</f>
        <v>0</v>
      </c>
      <c r="K1176" s="84"/>
      <c r="L1176" s="97">
        <v>47098</v>
      </c>
      <c r="M1176" s="99" t="s">
        <v>69</v>
      </c>
      <c r="O1176" s="97">
        <v>46500</v>
      </c>
      <c r="P1176" s="97" cm="1">
        <f t="array" ref="P1176">INDEX($L$11:$L$2636,MATCH(B1176+J1176,$L$11:$L$2636,0)+30)</f>
        <v>46547</v>
      </c>
      <c r="Q1176" s="124" cm="1">
        <f t="array" ref="Q1176">INDEX($L$11:$L$2636,MATCH(B1176+J1176,$L$11:$L$2636,0)+12)-1</f>
        <v>46518</v>
      </c>
    </row>
    <row r="1177" spans="2:17" ht="15" customHeight="1" x14ac:dyDescent="0.25">
      <c r="B1177" s="97">
        <v>46501</v>
      </c>
      <c r="C1177" s="98" t="str">
        <f t="shared" si="78"/>
        <v>Saturday</v>
      </c>
      <c r="D1177" s="99" t="str">
        <f t="shared" si="79"/>
        <v>W</v>
      </c>
      <c r="E1177" s="99" t="str">
        <f t="shared" si="79"/>
        <v>W</v>
      </c>
      <c r="F1177" s="99" t="str">
        <f t="shared" si="79"/>
        <v>W</v>
      </c>
      <c r="G1177" s="99" t="str">
        <f t="shared" si="79"/>
        <v>W</v>
      </c>
      <c r="H1177" s="99" t="str">
        <f t="shared" si="80"/>
        <v>W</v>
      </c>
      <c r="I1177" s="99">
        <f t="shared" si="81"/>
        <v>0</v>
      </c>
      <c r="J1177" s="109">
        <f>IF(H1177="B",0,MATCH("B",H1178:$H$3985,0))</f>
        <v>2</v>
      </c>
      <c r="K1177" s="84"/>
      <c r="L1177" s="97">
        <v>47099</v>
      </c>
      <c r="M1177" s="99" t="s">
        <v>69</v>
      </c>
      <c r="O1177" s="97">
        <v>46501</v>
      </c>
      <c r="P1177" s="97" cm="1">
        <f t="array" ref="P1177">INDEX($L$11:$L$2636,MATCH(B1177+J1177,$L$11:$L$2636,0)+30)</f>
        <v>46548</v>
      </c>
      <c r="Q1177" s="124" cm="1">
        <f t="array" ref="Q1177">INDEX($L$11:$L$2636,MATCH(B1177+J1177,$L$11:$L$2636,0)+12)-1</f>
        <v>46519</v>
      </c>
    </row>
    <row r="1178" spans="2:17" ht="15" customHeight="1" x14ac:dyDescent="0.25">
      <c r="B1178" s="97">
        <v>46502</v>
      </c>
      <c r="C1178" s="98" t="str">
        <f t="shared" si="78"/>
        <v>Sunday</v>
      </c>
      <c r="D1178" s="99" t="str">
        <f t="shared" si="79"/>
        <v>W</v>
      </c>
      <c r="E1178" s="99" t="str">
        <f t="shared" si="79"/>
        <v>W</v>
      </c>
      <c r="F1178" s="99" t="str">
        <f t="shared" si="79"/>
        <v>W</v>
      </c>
      <c r="G1178" s="99" t="str">
        <f t="shared" si="79"/>
        <v>W</v>
      </c>
      <c r="H1178" s="99" t="str">
        <f t="shared" si="80"/>
        <v>W</v>
      </c>
      <c r="I1178" s="99">
        <f t="shared" si="81"/>
        <v>0</v>
      </c>
      <c r="J1178" s="109">
        <f>IF(H1178="B",0,MATCH("B",H1179:$H$3985,0))</f>
        <v>1</v>
      </c>
      <c r="K1178" s="84"/>
      <c r="L1178" s="97">
        <v>47100</v>
      </c>
      <c r="M1178" s="99" t="s">
        <v>69</v>
      </c>
      <c r="O1178" s="97">
        <v>46502</v>
      </c>
      <c r="P1178" s="97" cm="1">
        <f t="array" ref="P1178">INDEX($L$11:$L$2636,MATCH(B1178+J1178,$L$11:$L$2636,0)+30)</f>
        <v>46548</v>
      </c>
      <c r="Q1178" s="124" cm="1">
        <f t="array" ref="Q1178">INDEX($L$11:$L$2636,MATCH(B1178+J1178,$L$11:$L$2636,0)+12)-1</f>
        <v>46519</v>
      </c>
    </row>
    <row r="1179" spans="2:17" ht="15" customHeight="1" x14ac:dyDescent="0.25">
      <c r="B1179" s="97">
        <v>46503</v>
      </c>
      <c r="C1179" s="98" t="str">
        <f t="shared" si="78"/>
        <v>Monday</v>
      </c>
      <c r="D1179" s="99" t="str">
        <f t="shared" si="79"/>
        <v>B</v>
      </c>
      <c r="E1179" s="99" t="str">
        <f t="shared" si="79"/>
        <v>B</v>
      </c>
      <c r="F1179" s="99" t="str">
        <f t="shared" si="79"/>
        <v>B</v>
      </c>
      <c r="G1179" s="99" t="str">
        <f t="shared" si="79"/>
        <v>B</v>
      </c>
      <c r="H1179" s="99" t="str">
        <f t="shared" si="80"/>
        <v>B</v>
      </c>
      <c r="I1179" s="99">
        <f t="shared" si="81"/>
        <v>1</v>
      </c>
      <c r="J1179" s="109">
        <f>IF(H1179="B",0,MATCH("B",H1180:$H$3985,0))</f>
        <v>0</v>
      </c>
      <c r="K1179" s="84"/>
      <c r="L1179" s="97">
        <v>47101</v>
      </c>
      <c r="M1179" s="99" t="s">
        <v>69</v>
      </c>
      <c r="O1179" s="97">
        <v>46503</v>
      </c>
      <c r="P1179" s="97" cm="1">
        <f t="array" ref="P1179">INDEX($L$11:$L$2636,MATCH(B1179+J1179,$L$11:$L$2636,0)+30)</f>
        <v>46548</v>
      </c>
      <c r="Q1179" s="124" cm="1">
        <f t="array" ref="Q1179">INDEX($L$11:$L$2636,MATCH(B1179+J1179,$L$11:$L$2636,0)+12)-1</f>
        <v>46519</v>
      </c>
    </row>
    <row r="1180" spans="2:17" ht="15" customHeight="1" x14ac:dyDescent="0.25">
      <c r="B1180" s="97">
        <v>46504</v>
      </c>
      <c r="C1180" s="98" t="str">
        <f t="shared" si="78"/>
        <v>Tuesday</v>
      </c>
      <c r="D1180" s="99" t="str">
        <f t="shared" si="79"/>
        <v>B</v>
      </c>
      <c r="E1180" s="99" t="str">
        <f t="shared" si="79"/>
        <v>B</v>
      </c>
      <c r="F1180" s="99" t="str">
        <f t="shared" si="79"/>
        <v>B</v>
      </c>
      <c r="G1180" s="99" t="str">
        <f t="shared" si="79"/>
        <v>B</v>
      </c>
      <c r="H1180" s="99" t="str">
        <f t="shared" si="80"/>
        <v>B</v>
      </c>
      <c r="I1180" s="99">
        <f t="shared" si="81"/>
        <v>1</v>
      </c>
      <c r="J1180" s="109">
        <f>IF(H1180="B",0,MATCH("B",H1181:$H$3985,0))</f>
        <v>0</v>
      </c>
      <c r="K1180" s="84"/>
      <c r="L1180" s="97">
        <v>47102</v>
      </c>
      <c r="M1180" s="99" t="s">
        <v>69</v>
      </c>
      <c r="O1180" s="97">
        <v>46504</v>
      </c>
      <c r="P1180" s="97" cm="1">
        <f t="array" ref="P1180">INDEX($L$11:$L$2636,MATCH(B1180+J1180,$L$11:$L$2636,0)+30)</f>
        <v>46549</v>
      </c>
      <c r="Q1180" s="124" cm="1">
        <f t="array" ref="Q1180">INDEX($L$11:$L$2636,MATCH(B1180+J1180,$L$11:$L$2636,0)+12)-1</f>
        <v>46520</v>
      </c>
    </row>
    <row r="1181" spans="2:17" ht="15" customHeight="1" x14ac:dyDescent="0.25">
      <c r="B1181" s="97">
        <v>46505</v>
      </c>
      <c r="C1181" s="98" t="str">
        <f t="shared" si="78"/>
        <v>Wednesday</v>
      </c>
      <c r="D1181" s="99" t="str">
        <f t="shared" si="79"/>
        <v>B</v>
      </c>
      <c r="E1181" s="99" t="str">
        <f t="shared" si="79"/>
        <v>B</v>
      </c>
      <c r="F1181" s="99" t="str">
        <f t="shared" si="79"/>
        <v>B</v>
      </c>
      <c r="G1181" s="99" t="str">
        <f t="shared" si="79"/>
        <v>B</v>
      </c>
      <c r="H1181" s="99" t="str">
        <f t="shared" si="80"/>
        <v>B</v>
      </c>
      <c r="I1181" s="99">
        <f t="shared" si="81"/>
        <v>1</v>
      </c>
      <c r="J1181" s="109">
        <f>IF(H1181="B",0,MATCH("B",H1182:$H$3985,0))</f>
        <v>0</v>
      </c>
      <c r="K1181" s="84"/>
      <c r="L1181" s="97">
        <v>47105</v>
      </c>
      <c r="M1181" s="99" t="s">
        <v>69</v>
      </c>
      <c r="O1181" s="97">
        <v>46505</v>
      </c>
      <c r="P1181" s="97" cm="1">
        <f t="array" ref="P1181">INDEX($L$11:$L$2636,MATCH(B1181+J1181,$L$11:$L$2636,0)+30)</f>
        <v>46552</v>
      </c>
      <c r="Q1181" s="124" cm="1">
        <f t="array" ref="Q1181">INDEX($L$11:$L$2636,MATCH(B1181+J1181,$L$11:$L$2636,0)+12)-1</f>
        <v>46523</v>
      </c>
    </row>
    <row r="1182" spans="2:17" ht="15" customHeight="1" x14ac:dyDescent="0.25">
      <c r="B1182" s="97">
        <v>46506</v>
      </c>
      <c r="C1182" s="98" t="str">
        <f t="shared" si="78"/>
        <v>Thursday</v>
      </c>
      <c r="D1182" s="99" t="str">
        <f t="shared" si="79"/>
        <v>B</v>
      </c>
      <c r="E1182" s="99" t="str">
        <f t="shared" si="79"/>
        <v>B</v>
      </c>
      <c r="F1182" s="99" t="str">
        <f t="shared" si="79"/>
        <v>B</v>
      </c>
      <c r="G1182" s="99" t="str">
        <f t="shared" si="79"/>
        <v>B</v>
      </c>
      <c r="H1182" s="99" t="str">
        <f t="shared" si="80"/>
        <v>B</v>
      </c>
      <c r="I1182" s="99">
        <f t="shared" si="81"/>
        <v>1</v>
      </c>
      <c r="J1182" s="109">
        <f>IF(H1182="B",0,MATCH("B",H1183:$H$3985,0))</f>
        <v>0</v>
      </c>
      <c r="K1182" s="84"/>
      <c r="L1182" s="97">
        <v>47106</v>
      </c>
      <c r="M1182" s="99" t="s">
        <v>69</v>
      </c>
      <c r="O1182" s="97">
        <v>46506</v>
      </c>
      <c r="P1182" s="97" cm="1">
        <f t="array" ref="P1182">INDEX($L$11:$L$2636,MATCH(B1182+J1182,$L$11:$L$2636,0)+30)</f>
        <v>46553</v>
      </c>
      <c r="Q1182" s="124" cm="1">
        <f t="array" ref="Q1182">INDEX($L$11:$L$2636,MATCH(B1182+J1182,$L$11:$L$2636,0)+12)-1</f>
        <v>46524</v>
      </c>
    </row>
    <row r="1183" spans="2:17" ht="15" customHeight="1" x14ac:dyDescent="0.25">
      <c r="B1183" s="97">
        <v>46507</v>
      </c>
      <c r="C1183" s="98" t="str">
        <f t="shared" si="78"/>
        <v>Friday</v>
      </c>
      <c r="D1183" s="99" t="str">
        <f t="shared" si="79"/>
        <v>B</v>
      </c>
      <c r="E1183" s="99" t="str">
        <f t="shared" si="79"/>
        <v>B</v>
      </c>
      <c r="F1183" s="99" t="str">
        <f t="shared" si="79"/>
        <v>B</v>
      </c>
      <c r="G1183" s="99" t="str">
        <f t="shared" si="79"/>
        <v>B</v>
      </c>
      <c r="H1183" s="99" t="str">
        <f t="shared" si="80"/>
        <v>B</v>
      </c>
      <c r="I1183" s="99">
        <f t="shared" si="81"/>
        <v>1</v>
      </c>
      <c r="J1183" s="109">
        <f>IF(H1183="B",0,MATCH("B",H1184:$H$3985,0))</f>
        <v>0</v>
      </c>
      <c r="K1183" s="84"/>
      <c r="L1183" s="97">
        <v>47107</v>
      </c>
      <c r="M1183" s="99" t="s">
        <v>69</v>
      </c>
      <c r="O1183" s="97">
        <v>46507</v>
      </c>
      <c r="P1183" s="97" cm="1">
        <f t="array" ref="P1183">INDEX($L$11:$L$2636,MATCH(B1183+J1183,$L$11:$L$2636,0)+30)</f>
        <v>46554</v>
      </c>
      <c r="Q1183" s="124" cm="1">
        <f t="array" ref="Q1183">INDEX($L$11:$L$2636,MATCH(B1183+J1183,$L$11:$L$2636,0)+12)-1</f>
        <v>46525</v>
      </c>
    </row>
    <row r="1184" spans="2:17" ht="15" customHeight="1" x14ac:dyDescent="0.25">
      <c r="B1184" s="97">
        <v>46508</v>
      </c>
      <c r="C1184" s="98" t="str">
        <f t="shared" si="78"/>
        <v>Saturday</v>
      </c>
      <c r="D1184" s="99" t="str">
        <f t="shared" si="79"/>
        <v>W</v>
      </c>
      <c r="E1184" s="99" t="s">
        <v>71</v>
      </c>
      <c r="F1184" s="99" t="s">
        <v>71</v>
      </c>
      <c r="G1184" s="99" t="str">
        <f t="shared" si="79"/>
        <v>W</v>
      </c>
      <c r="H1184" s="99" t="str">
        <f t="shared" si="80"/>
        <v>P</v>
      </c>
      <c r="I1184" s="99">
        <f t="shared" si="81"/>
        <v>0</v>
      </c>
      <c r="J1184" s="109">
        <f>IF(H1184="B",0,MATCH("B",H1185:$H$3985,0))</f>
        <v>3</v>
      </c>
      <c r="K1184" s="84"/>
      <c r="L1184" s="97">
        <v>47108</v>
      </c>
      <c r="M1184" s="99" t="s">
        <v>69</v>
      </c>
      <c r="O1184" s="97">
        <v>46508</v>
      </c>
      <c r="P1184" s="97" cm="1">
        <f t="array" ref="P1184">INDEX($L$11:$L$2636,MATCH(B1184+J1184,$L$11:$L$2636,0)+30)</f>
        <v>46555</v>
      </c>
      <c r="Q1184" s="124" cm="1">
        <f t="array" ref="Q1184">INDEX($L$11:$L$2636,MATCH(B1184+J1184,$L$11:$L$2636,0)+12)-1</f>
        <v>46526</v>
      </c>
    </row>
    <row r="1185" spans="2:17" ht="15" customHeight="1" x14ac:dyDescent="0.25">
      <c r="B1185" s="97">
        <v>46509</v>
      </c>
      <c r="C1185" s="98" t="str">
        <f t="shared" si="78"/>
        <v>Sunday</v>
      </c>
      <c r="D1185" s="99" t="str">
        <f t="shared" si="79"/>
        <v>W</v>
      </c>
      <c r="E1185" s="99" t="str">
        <f t="shared" si="79"/>
        <v>W</v>
      </c>
      <c r="F1185" s="99" t="s">
        <v>71</v>
      </c>
      <c r="G1185" s="99" t="str">
        <f t="shared" si="79"/>
        <v>W</v>
      </c>
      <c r="H1185" s="99" t="str">
        <f t="shared" si="80"/>
        <v>P</v>
      </c>
      <c r="I1185" s="99">
        <f t="shared" si="81"/>
        <v>0</v>
      </c>
      <c r="J1185" s="109">
        <f>IF(H1185="B",0,MATCH("B",H1186:$H$3985,0))</f>
        <v>2</v>
      </c>
      <c r="K1185" s="84"/>
      <c r="L1185" s="97">
        <v>47109</v>
      </c>
      <c r="M1185" s="99" t="s">
        <v>69</v>
      </c>
      <c r="O1185" s="97">
        <v>46509</v>
      </c>
      <c r="P1185" s="97" cm="1">
        <f t="array" ref="P1185">INDEX($L$11:$L$2636,MATCH(B1185+J1185,$L$11:$L$2636,0)+30)</f>
        <v>46555</v>
      </c>
      <c r="Q1185" s="124" cm="1">
        <f t="array" ref="Q1185">INDEX($L$11:$L$2636,MATCH(B1185+J1185,$L$11:$L$2636,0)+12)-1</f>
        <v>46526</v>
      </c>
    </row>
    <row r="1186" spans="2:17" ht="15" customHeight="1" x14ac:dyDescent="0.25">
      <c r="B1186" s="97">
        <v>46510</v>
      </c>
      <c r="C1186" s="98" t="str">
        <f t="shared" si="78"/>
        <v>Monday</v>
      </c>
      <c r="D1186" s="99" t="s">
        <v>71</v>
      </c>
      <c r="E1186" s="99" t="str">
        <f t="shared" si="79"/>
        <v>B</v>
      </c>
      <c r="F1186" s="99" t="str">
        <f t="shared" si="79"/>
        <v>B</v>
      </c>
      <c r="G1186" s="99" t="str">
        <f t="shared" si="79"/>
        <v>B</v>
      </c>
      <c r="H1186" s="99" t="str">
        <f t="shared" si="80"/>
        <v>P</v>
      </c>
      <c r="I1186" s="99">
        <f t="shared" si="81"/>
        <v>0</v>
      </c>
      <c r="J1186" s="109">
        <f>IF(H1186="B",0,MATCH("B",H1187:$H$3985,0))</f>
        <v>1</v>
      </c>
      <c r="K1186" s="84"/>
      <c r="L1186" s="97">
        <v>47114</v>
      </c>
      <c r="M1186" s="99" t="s">
        <v>69</v>
      </c>
      <c r="O1186" s="97">
        <v>46510</v>
      </c>
      <c r="P1186" s="97" cm="1">
        <f t="array" ref="P1186">INDEX($L$11:$L$2636,MATCH(B1186+J1186,$L$11:$L$2636,0)+30)</f>
        <v>46555</v>
      </c>
      <c r="Q1186" s="124" cm="1">
        <f t="array" ref="Q1186">INDEX($L$11:$L$2636,MATCH(B1186+J1186,$L$11:$L$2636,0)+12)-1</f>
        <v>46526</v>
      </c>
    </row>
    <row r="1187" spans="2:17" ht="15" customHeight="1" x14ac:dyDescent="0.25">
      <c r="B1187" s="97">
        <v>46511</v>
      </c>
      <c r="C1187" s="98" t="str">
        <f t="shared" si="78"/>
        <v>Tuesday</v>
      </c>
      <c r="D1187" s="99" t="str">
        <f t="shared" si="79"/>
        <v>B</v>
      </c>
      <c r="E1187" s="99" t="str">
        <f t="shared" si="79"/>
        <v>B</v>
      </c>
      <c r="F1187" s="99" t="str">
        <f t="shared" si="79"/>
        <v>B</v>
      </c>
      <c r="G1187" s="99" t="str">
        <f t="shared" si="79"/>
        <v>B</v>
      </c>
      <c r="H1187" s="99" t="str">
        <f t="shared" si="80"/>
        <v>B</v>
      </c>
      <c r="I1187" s="99">
        <f t="shared" si="81"/>
        <v>1</v>
      </c>
      <c r="J1187" s="109">
        <f>IF(H1187="B",0,MATCH("B",H1188:$H$3985,0))</f>
        <v>0</v>
      </c>
      <c r="K1187" s="84"/>
      <c r="L1187" s="97">
        <v>47115</v>
      </c>
      <c r="M1187" s="99" t="s">
        <v>69</v>
      </c>
      <c r="O1187" s="97">
        <v>46511</v>
      </c>
      <c r="P1187" s="97" cm="1">
        <f t="array" ref="P1187">INDEX($L$11:$L$2636,MATCH(B1187+J1187,$L$11:$L$2636,0)+30)</f>
        <v>46555</v>
      </c>
      <c r="Q1187" s="124" cm="1">
        <f t="array" ref="Q1187">INDEX($L$11:$L$2636,MATCH(B1187+J1187,$L$11:$L$2636,0)+12)-1</f>
        <v>46526</v>
      </c>
    </row>
    <row r="1188" spans="2:17" ht="15" customHeight="1" x14ac:dyDescent="0.25">
      <c r="B1188" s="97">
        <v>46512</v>
      </c>
      <c r="C1188" s="98" t="str">
        <f t="shared" si="78"/>
        <v>Wednesday</v>
      </c>
      <c r="D1188" s="99" t="str">
        <f t="shared" si="79"/>
        <v>B</v>
      </c>
      <c r="E1188" s="99" t="str">
        <f t="shared" si="79"/>
        <v>B</v>
      </c>
      <c r="F1188" s="99" t="str">
        <f t="shared" si="79"/>
        <v>B</v>
      </c>
      <c r="G1188" s="99" t="str">
        <f t="shared" si="79"/>
        <v>B</v>
      </c>
      <c r="H1188" s="99" t="str">
        <f t="shared" si="80"/>
        <v>B</v>
      </c>
      <c r="I1188" s="99">
        <f t="shared" si="81"/>
        <v>1</v>
      </c>
      <c r="J1188" s="109">
        <f>IF(H1188="B",0,MATCH("B",H1189:$H$3985,0))</f>
        <v>0</v>
      </c>
      <c r="K1188" s="84"/>
      <c r="L1188" s="97">
        <v>47116</v>
      </c>
      <c r="M1188" s="99" t="s">
        <v>69</v>
      </c>
      <c r="O1188" s="97">
        <v>46512</v>
      </c>
      <c r="P1188" s="97" cm="1">
        <f t="array" ref="P1188">INDEX($L$11:$L$2636,MATCH(B1188+J1188,$L$11:$L$2636,0)+30)</f>
        <v>46556</v>
      </c>
      <c r="Q1188" s="124" cm="1">
        <f t="array" ref="Q1188">INDEX($L$11:$L$2636,MATCH(B1188+J1188,$L$11:$L$2636,0)+12)-1</f>
        <v>46527</v>
      </c>
    </row>
    <row r="1189" spans="2:17" ht="15" customHeight="1" x14ac:dyDescent="0.25">
      <c r="B1189" s="97">
        <v>46513</v>
      </c>
      <c r="C1189" s="98" t="str">
        <f t="shared" si="78"/>
        <v>Thursday</v>
      </c>
      <c r="D1189" s="99" t="str">
        <f t="shared" si="79"/>
        <v>B</v>
      </c>
      <c r="E1189" s="99" t="str">
        <f t="shared" si="79"/>
        <v>B</v>
      </c>
      <c r="F1189" s="99" t="str">
        <f t="shared" si="79"/>
        <v>B</v>
      </c>
      <c r="G1189" s="99" t="str">
        <f t="shared" si="79"/>
        <v>B</v>
      </c>
      <c r="H1189" s="99" t="str">
        <f t="shared" si="80"/>
        <v>B</v>
      </c>
      <c r="I1189" s="99">
        <f t="shared" si="81"/>
        <v>1</v>
      </c>
      <c r="J1189" s="109">
        <f>IF(H1189="B",0,MATCH("B",H1190:$H$3985,0))</f>
        <v>0</v>
      </c>
      <c r="K1189" s="84"/>
      <c r="L1189" s="97">
        <v>47120</v>
      </c>
      <c r="M1189" s="99" t="s">
        <v>69</v>
      </c>
      <c r="O1189" s="97">
        <v>46513</v>
      </c>
      <c r="P1189" s="97" cm="1">
        <f t="array" ref="P1189">INDEX($L$11:$L$2636,MATCH(B1189+J1189,$L$11:$L$2636,0)+30)</f>
        <v>46559</v>
      </c>
      <c r="Q1189" s="124" cm="1">
        <f t="array" ref="Q1189">INDEX($L$11:$L$2636,MATCH(B1189+J1189,$L$11:$L$2636,0)+12)-1</f>
        <v>46530</v>
      </c>
    </row>
    <row r="1190" spans="2:17" ht="15" customHeight="1" x14ac:dyDescent="0.25">
      <c r="B1190" s="97">
        <v>46514</v>
      </c>
      <c r="C1190" s="98" t="str">
        <f t="shared" si="78"/>
        <v>Friday</v>
      </c>
      <c r="D1190" s="99" t="str">
        <f t="shared" si="79"/>
        <v>B</v>
      </c>
      <c r="E1190" s="99" t="str">
        <f t="shared" si="79"/>
        <v>B</v>
      </c>
      <c r="F1190" s="99" t="str">
        <f t="shared" si="79"/>
        <v>B</v>
      </c>
      <c r="G1190" s="99" t="str">
        <f t="shared" si="79"/>
        <v>B</v>
      </c>
      <c r="H1190" s="99" t="str">
        <f t="shared" si="80"/>
        <v>B</v>
      </c>
      <c r="I1190" s="99">
        <f t="shared" si="81"/>
        <v>1</v>
      </c>
      <c r="J1190" s="109">
        <f>IF(H1190="B",0,MATCH("B",H1191:$H$3985,0))</f>
        <v>0</v>
      </c>
      <c r="K1190" s="84"/>
      <c r="L1190" s="97">
        <v>47121</v>
      </c>
      <c r="M1190" s="99" t="s">
        <v>69</v>
      </c>
      <c r="O1190" s="97">
        <v>46514</v>
      </c>
      <c r="P1190" s="97" cm="1">
        <f t="array" ref="P1190">INDEX($L$11:$L$2636,MATCH(B1190+J1190,$L$11:$L$2636,0)+30)</f>
        <v>46560</v>
      </c>
      <c r="Q1190" s="124" cm="1">
        <f t="array" ref="Q1190">INDEX($L$11:$L$2636,MATCH(B1190+J1190,$L$11:$L$2636,0)+12)-1</f>
        <v>46531</v>
      </c>
    </row>
    <row r="1191" spans="2:17" ht="15" customHeight="1" x14ac:dyDescent="0.25">
      <c r="B1191" s="97">
        <v>46515</v>
      </c>
      <c r="C1191" s="98" t="str">
        <f t="shared" si="78"/>
        <v>Saturday</v>
      </c>
      <c r="D1191" s="99" t="str">
        <f t="shared" si="79"/>
        <v>W</v>
      </c>
      <c r="E1191" s="99" t="str">
        <f t="shared" si="79"/>
        <v>W</v>
      </c>
      <c r="F1191" s="99" t="str">
        <f t="shared" si="79"/>
        <v>W</v>
      </c>
      <c r="G1191" s="99" t="str">
        <f t="shared" si="79"/>
        <v>W</v>
      </c>
      <c r="H1191" s="99" t="str">
        <f t="shared" si="80"/>
        <v>W</v>
      </c>
      <c r="I1191" s="99">
        <f t="shared" si="81"/>
        <v>0</v>
      </c>
      <c r="J1191" s="109">
        <f>IF(H1191="B",0,MATCH("B",H1192:$H$3985,0))</f>
        <v>2</v>
      </c>
      <c r="K1191" s="84"/>
      <c r="L1191" s="97">
        <v>47122</v>
      </c>
      <c r="M1191" s="99" t="s">
        <v>69</v>
      </c>
      <c r="O1191" s="97">
        <v>46515</v>
      </c>
      <c r="P1191" s="97" cm="1">
        <f t="array" ref="P1191">INDEX($L$11:$L$2636,MATCH(B1191+J1191,$L$11:$L$2636,0)+30)</f>
        <v>46561</v>
      </c>
      <c r="Q1191" s="124" cm="1">
        <f t="array" ref="Q1191">INDEX($L$11:$L$2636,MATCH(B1191+J1191,$L$11:$L$2636,0)+12)-1</f>
        <v>46532</v>
      </c>
    </row>
    <row r="1192" spans="2:17" ht="15" customHeight="1" x14ac:dyDescent="0.25">
      <c r="B1192" s="97">
        <v>46516</v>
      </c>
      <c r="C1192" s="98" t="str">
        <f t="shared" si="78"/>
        <v>Sunday</v>
      </c>
      <c r="D1192" s="99" t="str">
        <f t="shared" si="79"/>
        <v>W</v>
      </c>
      <c r="E1192" s="99" t="str">
        <f t="shared" si="79"/>
        <v>W</v>
      </c>
      <c r="F1192" s="99" t="str">
        <f t="shared" si="79"/>
        <v>W</v>
      </c>
      <c r="G1192" s="99" t="str">
        <f t="shared" si="79"/>
        <v>W</v>
      </c>
      <c r="H1192" s="99" t="str">
        <f t="shared" si="80"/>
        <v>W</v>
      </c>
      <c r="I1192" s="99">
        <f t="shared" si="81"/>
        <v>0</v>
      </c>
      <c r="J1192" s="109">
        <f>IF(H1192="B",0,MATCH("B",H1193:$H$3985,0))</f>
        <v>1</v>
      </c>
      <c r="K1192" s="84"/>
      <c r="L1192" s="97">
        <v>47123</v>
      </c>
      <c r="M1192" s="99" t="s">
        <v>69</v>
      </c>
      <c r="O1192" s="97">
        <v>46516</v>
      </c>
      <c r="P1192" s="97" cm="1">
        <f t="array" ref="P1192">INDEX($L$11:$L$2636,MATCH(B1192+J1192,$L$11:$L$2636,0)+30)</f>
        <v>46561</v>
      </c>
      <c r="Q1192" s="124" cm="1">
        <f t="array" ref="Q1192">INDEX($L$11:$L$2636,MATCH(B1192+J1192,$L$11:$L$2636,0)+12)-1</f>
        <v>46532</v>
      </c>
    </row>
    <row r="1193" spans="2:17" ht="15" customHeight="1" x14ac:dyDescent="0.25">
      <c r="B1193" s="97">
        <v>46517</v>
      </c>
      <c r="C1193" s="98" t="str">
        <f t="shared" si="78"/>
        <v>Monday</v>
      </c>
      <c r="D1193" s="99" t="str">
        <f t="shared" si="79"/>
        <v>B</v>
      </c>
      <c r="E1193" s="99" t="str">
        <f t="shared" si="79"/>
        <v>B</v>
      </c>
      <c r="F1193" s="99" t="str">
        <f t="shared" si="79"/>
        <v>B</v>
      </c>
      <c r="G1193" s="99" t="str">
        <f t="shared" si="79"/>
        <v>B</v>
      </c>
      <c r="H1193" s="99" t="str">
        <f t="shared" si="80"/>
        <v>B</v>
      </c>
      <c r="I1193" s="99">
        <f t="shared" si="81"/>
        <v>1</v>
      </c>
      <c r="J1193" s="109">
        <f>IF(H1193="B",0,MATCH("B",H1194:$H$3985,0))</f>
        <v>0</v>
      </c>
      <c r="K1193" s="84"/>
      <c r="L1193" s="97">
        <v>47126</v>
      </c>
      <c r="M1193" s="99" t="s">
        <v>69</v>
      </c>
      <c r="O1193" s="97">
        <v>46517</v>
      </c>
      <c r="P1193" s="97" cm="1">
        <f t="array" ref="P1193">INDEX($L$11:$L$2636,MATCH(B1193+J1193,$L$11:$L$2636,0)+30)</f>
        <v>46561</v>
      </c>
      <c r="Q1193" s="124" cm="1">
        <f t="array" ref="Q1193">INDEX($L$11:$L$2636,MATCH(B1193+J1193,$L$11:$L$2636,0)+12)-1</f>
        <v>46532</v>
      </c>
    </row>
    <row r="1194" spans="2:17" ht="15" customHeight="1" x14ac:dyDescent="0.25">
      <c r="B1194" s="97">
        <v>46518</v>
      </c>
      <c r="C1194" s="98" t="str">
        <f t="shared" si="78"/>
        <v>Tuesday</v>
      </c>
      <c r="D1194" s="99" t="str">
        <f t="shared" si="79"/>
        <v>B</v>
      </c>
      <c r="E1194" s="99" t="str">
        <f t="shared" si="79"/>
        <v>B</v>
      </c>
      <c r="F1194" s="99" t="str">
        <f t="shared" si="79"/>
        <v>B</v>
      </c>
      <c r="G1194" s="99" t="str">
        <f t="shared" si="79"/>
        <v>B</v>
      </c>
      <c r="H1194" s="99" t="str">
        <f t="shared" si="80"/>
        <v>B</v>
      </c>
      <c r="I1194" s="99">
        <f t="shared" si="81"/>
        <v>1</v>
      </c>
      <c r="J1194" s="109">
        <f>IF(H1194="B",0,MATCH("B",H1195:$H$3985,0))</f>
        <v>0</v>
      </c>
      <c r="K1194" s="84"/>
      <c r="L1194" s="97">
        <v>47127</v>
      </c>
      <c r="M1194" s="99" t="s">
        <v>69</v>
      </c>
      <c r="O1194" s="97">
        <v>46518</v>
      </c>
      <c r="P1194" s="97" cm="1">
        <f t="array" ref="P1194">INDEX($L$11:$L$2636,MATCH(B1194+J1194,$L$11:$L$2636,0)+30)</f>
        <v>46563</v>
      </c>
      <c r="Q1194" s="124" cm="1">
        <f t="array" ref="Q1194">INDEX($L$11:$L$2636,MATCH(B1194+J1194,$L$11:$L$2636,0)+12)-1</f>
        <v>46534</v>
      </c>
    </row>
    <row r="1195" spans="2:17" ht="15" customHeight="1" x14ac:dyDescent="0.25">
      <c r="B1195" s="97">
        <v>46519</v>
      </c>
      <c r="C1195" s="98" t="str">
        <f t="shared" si="78"/>
        <v>Wednesday</v>
      </c>
      <c r="D1195" s="99" t="str">
        <f t="shared" si="79"/>
        <v>B</v>
      </c>
      <c r="E1195" s="99" t="str">
        <f t="shared" si="79"/>
        <v>B</v>
      </c>
      <c r="F1195" s="99" t="str">
        <f t="shared" si="79"/>
        <v>B</v>
      </c>
      <c r="G1195" s="99" t="str">
        <f t="shared" si="79"/>
        <v>B</v>
      </c>
      <c r="H1195" s="99" t="str">
        <f t="shared" si="80"/>
        <v>B</v>
      </c>
      <c r="I1195" s="99">
        <f t="shared" si="81"/>
        <v>1</v>
      </c>
      <c r="J1195" s="109">
        <f>IF(H1195="B",0,MATCH("B",H1196:$H$3985,0))</f>
        <v>0</v>
      </c>
      <c r="K1195" s="84"/>
      <c r="L1195" s="97">
        <v>47128</v>
      </c>
      <c r="M1195" s="99" t="s">
        <v>69</v>
      </c>
      <c r="O1195" s="97">
        <v>46519</v>
      </c>
      <c r="P1195" s="97" cm="1">
        <f t="array" ref="P1195">INDEX($L$11:$L$2636,MATCH(B1195+J1195,$L$11:$L$2636,0)+30)</f>
        <v>46566</v>
      </c>
      <c r="Q1195" s="124" cm="1">
        <f t="array" ref="Q1195">INDEX($L$11:$L$2636,MATCH(B1195+J1195,$L$11:$L$2636,0)+12)-1</f>
        <v>46538</v>
      </c>
    </row>
    <row r="1196" spans="2:17" ht="15" customHeight="1" x14ac:dyDescent="0.25">
      <c r="B1196" s="97">
        <v>46520</v>
      </c>
      <c r="C1196" s="98" t="str">
        <f t="shared" si="78"/>
        <v>Thursday</v>
      </c>
      <c r="D1196" s="99" t="str">
        <f t="shared" si="79"/>
        <v>B</v>
      </c>
      <c r="E1196" s="99" t="str">
        <f t="shared" si="79"/>
        <v>B</v>
      </c>
      <c r="F1196" s="99" t="str">
        <f t="shared" si="79"/>
        <v>B</v>
      </c>
      <c r="G1196" s="99" t="str">
        <f t="shared" si="79"/>
        <v>B</v>
      </c>
      <c r="H1196" s="99" t="str">
        <f t="shared" si="80"/>
        <v>B</v>
      </c>
      <c r="I1196" s="99">
        <f t="shared" si="81"/>
        <v>1</v>
      </c>
      <c r="J1196" s="109">
        <f>IF(H1196="B",0,MATCH("B",H1197:$H$3985,0))</f>
        <v>0</v>
      </c>
      <c r="K1196" s="84"/>
      <c r="L1196" s="97">
        <v>47129</v>
      </c>
      <c r="M1196" s="99" t="s">
        <v>69</v>
      </c>
      <c r="O1196" s="97">
        <v>46520</v>
      </c>
      <c r="P1196" s="97" cm="1">
        <f t="array" ref="P1196">INDEX($L$11:$L$2636,MATCH(B1196+J1196,$L$11:$L$2636,0)+30)</f>
        <v>46567</v>
      </c>
      <c r="Q1196" s="124" cm="1">
        <f t="array" ref="Q1196">INDEX($L$11:$L$2636,MATCH(B1196+J1196,$L$11:$L$2636,0)+12)-1</f>
        <v>46539</v>
      </c>
    </row>
    <row r="1197" spans="2:17" ht="15" customHeight="1" x14ac:dyDescent="0.25">
      <c r="B1197" s="97">
        <v>46521</v>
      </c>
      <c r="C1197" s="98" t="str">
        <f t="shared" si="78"/>
        <v>Friday</v>
      </c>
      <c r="D1197" s="99" t="str">
        <f t="shared" si="79"/>
        <v>B</v>
      </c>
      <c r="E1197" s="99" t="str">
        <f t="shared" si="79"/>
        <v>B</v>
      </c>
      <c r="F1197" s="99" t="str">
        <f t="shared" si="79"/>
        <v>B</v>
      </c>
      <c r="G1197" s="99" t="str">
        <f t="shared" si="79"/>
        <v>B</v>
      </c>
      <c r="H1197" s="99" t="str">
        <f t="shared" si="80"/>
        <v>B</v>
      </c>
      <c r="I1197" s="99">
        <f t="shared" si="81"/>
        <v>1</v>
      </c>
      <c r="J1197" s="109">
        <f>IF(H1197="B",0,MATCH("B",H1198:$H$3985,0))</f>
        <v>0</v>
      </c>
      <c r="K1197" s="84"/>
      <c r="L1197" s="97">
        <v>47130</v>
      </c>
      <c r="M1197" s="99" t="s">
        <v>69</v>
      </c>
      <c r="O1197" s="97">
        <v>46521</v>
      </c>
      <c r="P1197" s="97" cm="1">
        <f t="array" ref="P1197">INDEX($L$11:$L$2636,MATCH(B1197+J1197,$L$11:$L$2636,0)+30)</f>
        <v>46568</v>
      </c>
      <c r="Q1197" s="124" cm="1">
        <f t="array" ref="Q1197">INDEX($L$11:$L$2636,MATCH(B1197+J1197,$L$11:$L$2636,0)+12)-1</f>
        <v>46540</v>
      </c>
    </row>
    <row r="1198" spans="2:17" ht="15" customHeight="1" x14ac:dyDescent="0.25">
      <c r="B1198" s="97">
        <v>46522</v>
      </c>
      <c r="C1198" s="98" t="str">
        <f t="shared" si="78"/>
        <v>Saturday</v>
      </c>
      <c r="D1198" s="99" t="str">
        <f t="shared" si="79"/>
        <v>W</v>
      </c>
      <c r="E1198" s="99" t="str">
        <f t="shared" si="79"/>
        <v>W</v>
      </c>
      <c r="F1198" s="99" t="s">
        <v>71</v>
      </c>
      <c r="G1198" s="99" t="str">
        <f t="shared" si="79"/>
        <v>W</v>
      </c>
      <c r="H1198" s="99" t="str">
        <f t="shared" si="80"/>
        <v>P</v>
      </c>
      <c r="I1198" s="99">
        <f t="shared" si="81"/>
        <v>0</v>
      </c>
      <c r="J1198" s="109">
        <f>IF(H1198="B",0,MATCH("B",H1199:$H$3985,0))</f>
        <v>2</v>
      </c>
      <c r="K1198" s="84"/>
      <c r="L1198" s="97">
        <v>47133</v>
      </c>
      <c r="M1198" s="99" t="s">
        <v>69</v>
      </c>
      <c r="O1198" s="97">
        <v>46522</v>
      </c>
      <c r="P1198" s="97" cm="1">
        <f t="array" ref="P1198">INDEX($L$11:$L$2636,MATCH(B1198+J1198,$L$11:$L$2636,0)+30)</f>
        <v>46569</v>
      </c>
      <c r="Q1198" s="124" cm="1">
        <f t="array" ref="Q1198">INDEX($L$11:$L$2636,MATCH(B1198+J1198,$L$11:$L$2636,0)+12)-1</f>
        <v>46541</v>
      </c>
    </row>
    <row r="1199" spans="2:17" ht="15" customHeight="1" x14ac:dyDescent="0.25">
      <c r="B1199" s="97">
        <v>46523</v>
      </c>
      <c r="C1199" s="98" t="str">
        <f t="shared" si="78"/>
        <v>Sunday</v>
      </c>
      <c r="D1199" s="99" t="str">
        <f t="shared" si="79"/>
        <v>W</v>
      </c>
      <c r="E1199" s="99" t="str">
        <f t="shared" si="79"/>
        <v>W</v>
      </c>
      <c r="F1199" s="99" t="str">
        <f t="shared" si="79"/>
        <v>W</v>
      </c>
      <c r="G1199" s="99" t="str">
        <f t="shared" si="79"/>
        <v>W</v>
      </c>
      <c r="H1199" s="99" t="str">
        <f t="shared" si="80"/>
        <v>W</v>
      </c>
      <c r="I1199" s="99">
        <f t="shared" si="81"/>
        <v>0</v>
      </c>
      <c r="J1199" s="109">
        <f>IF(H1199="B",0,MATCH("B",H1200:$H$3985,0))</f>
        <v>1</v>
      </c>
      <c r="K1199" s="84"/>
      <c r="L1199" s="97">
        <v>47134</v>
      </c>
      <c r="M1199" s="99" t="s">
        <v>69</v>
      </c>
      <c r="O1199" s="97">
        <v>46523</v>
      </c>
      <c r="P1199" s="97" cm="1">
        <f t="array" ref="P1199">INDEX($L$11:$L$2636,MATCH(B1199+J1199,$L$11:$L$2636,0)+30)</f>
        <v>46569</v>
      </c>
      <c r="Q1199" s="124" cm="1">
        <f t="array" ref="Q1199">INDEX($L$11:$L$2636,MATCH(B1199+J1199,$L$11:$L$2636,0)+12)-1</f>
        <v>46541</v>
      </c>
    </row>
    <row r="1200" spans="2:17" ht="15" customHeight="1" x14ac:dyDescent="0.25">
      <c r="B1200" s="97">
        <v>46524</v>
      </c>
      <c r="C1200" s="98" t="str">
        <f t="shared" si="78"/>
        <v>Monday</v>
      </c>
      <c r="D1200" s="99" t="str">
        <f t="shared" si="79"/>
        <v>B</v>
      </c>
      <c r="E1200" s="99" t="str">
        <f t="shared" si="79"/>
        <v>B</v>
      </c>
      <c r="F1200" s="99" t="str">
        <f t="shared" si="79"/>
        <v>B</v>
      </c>
      <c r="G1200" s="99" t="str">
        <f t="shared" si="79"/>
        <v>B</v>
      </c>
      <c r="H1200" s="99" t="str">
        <f t="shared" si="80"/>
        <v>B</v>
      </c>
      <c r="I1200" s="99">
        <f t="shared" si="81"/>
        <v>1</v>
      </c>
      <c r="J1200" s="109">
        <f>IF(H1200="B",0,MATCH("B",H1201:$H$3985,0))</f>
        <v>0</v>
      </c>
      <c r="K1200" s="84"/>
      <c r="L1200" s="97">
        <v>47135</v>
      </c>
      <c r="M1200" s="99" t="s">
        <v>69</v>
      </c>
      <c r="O1200" s="97">
        <v>46524</v>
      </c>
      <c r="P1200" s="97" cm="1">
        <f t="array" ref="P1200">INDEX($L$11:$L$2636,MATCH(B1200+J1200,$L$11:$L$2636,0)+30)</f>
        <v>46569</v>
      </c>
      <c r="Q1200" s="124" cm="1">
        <f t="array" ref="Q1200">INDEX($L$11:$L$2636,MATCH(B1200+J1200,$L$11:$L$2636,0)+12)-1</f>
        <v>46541</v>
      </c>
    </row>
    <row r="1201" spans="2:17" ht="15" customHeight="1" x14ac:dyDescent="0.25">
      <c r="B1201" s="97">
        <v>46525</v>
      </c>
      <c r="C1201" s="98" t="str">
        <f t="shared" si="78"/>
        <v>Tuesday</v>
      </c>
      <c r="D1201" s="99" t="str">
        <f t="shared" si="79"/>
        <v>B</v>
      </c>
      <c r="E1201" s="99" t="str">
        <f t="shared" si="79"/>
        <v>B</v>
      </c>
      <c r="F1201" s="99" t="str">
        <f t="shared" si="79"/>
        <v>B</v>
      </c>
      <c r="G1201" s="99" t="str">
        <f t="shared" si="79"/>
        <v>B</v>
      </c>
      <c r="H1201" s="99" t="str">
        <f t="shared" si="80"/>
        <v>B</v>
      </c>
      <c r="I1201" s="99">
        <f t="shared" si="81"/>
        <v>1</v>
      </c>
      <c r="J1201" s="109">
        <f>IF(H1201="B",0,MATCH("B",H1202:$H$3985,0))</f>
        <v>0</v>
      </c>
      <c r="K1201" s="84"/>
      <c r="L1201" s="97">
        <v>47136</v>
      </c>
      <c r="M1201" s="99" t="s">
        <v>69</v>
      </c>
      <c r="O1201" s="97">
        <v>46525</v>
      </c>
      <c r="P1201" s="97" cm="1">
        <f t="array" ref="P1201">INDEX($L$11:$L$2636,MATCH(B1201+J1201,$L$11:$L$2636,0)+30)</f>
        <v>46570</v>
      </c>
      <c r="Q1201" s="124" cm="1">
        <f t="array" ref="Q1201">INDEX($L$11:$L$2636,MATCH(B1201+J1201,$L$11:$L$2636,0)+12)-1</f>
        <v>46544</v>
      </c>
    </row>
    <row r="1202" spans="2:17" ht="15" customHeight="1" x14ac:dyDescent="0.25">
      <c r="B1202" s="97">
        <v>46526</v>
      </c>
      <c r="C1202" s="98" t="str">
        <f t="shared" si="78"/>
        <v>Wednesday</v>
      </c>
      <c r="D1202" s="99" t="str">
        <f t="shared" si="79"/>
        <v>B</v>
      </c>
      <c r="E1202" s="99" t="str">
        <f t="shared" si="79"/>
        <v>B</v>
      </c>
      <c r="F1202" s="99" t="str">
        <f t="shared" si="79"/>
        <v>B</v>
      </c>
      <c r="G1202" s="99" t="str">
        <f t="shared" si="79"/>
        <v>B</v>
      </c>
      <c r="H1202" s="99" t="str">
        <f t="shared" si="80"/>
        <v>B</v>
      </c>
      <c r="I1202" s="99">
        <f t="shared" si="81"/>
        <v>1</v>
      </c>
      <c r="J1202" s="109">
        <f>IF(H1202="B",0,MATCH("B",H1203:$H$3985,0))</f>
        <v>0</v>
      </c>
      <c r="K1202" s="84"/>
      <c r="L1202" s="97">
        <v>47137</v>
      </c>
      <c r="M1202" s="99" t="s">
        <v>69</v>
      </c>
      <c r="O1202" s="97">
        <v>46526</v>
      </c>
      <c r="P1202" s="97" cm="1">
        <f t="array" ref="P1202">INDEX($L$11:$L$2636,MATCH(B1202+J1202,$L$11:$L$2636,0)+30)</f>
        <v>46573</v>
      </c>
      <c r="Q1202" s="124" cm="1">
        <f t="array" ref="Q1202">INDEX($L$11:$L$2636,MATCH(B1202+J1202,$L$11:$L$2636,0)+12)-1</f>
        <v>46545</v>
      </c>
    </row>
    <row r="1203" spans="2:17" ht="15" customHeight="1" x14ac:dyDescent="0.25">
      <c r="B1203" s="97">
        <v>46527</v>
      </c>
      <c r="C1203" s="98" t="str">
        <f t="shared" si="78"/>
        <v>Thursday</v>
      </c>
      <c r="D1203" s="99" t="str">
        <f t="shared" si="79"/>
        <v>B</v>
      </c>
      <c r="E1203" s="99" t="str">
        <f t="shared" si="79"/>
        <v>B</v>
      </c>
      <c r="F1203" s="99" t="str">
        <f t="shared" si="79"/>
        <v>B</v>
      </c>
      <c r="G1203" s="99" t="str">
        <f t="shared" si="79"/>
        <v>B</v>
      </c>
      <c r="H1203" s="99" t="str">
        <f t="shared" si="80"/>
        <v>B</v>
      </c>
      <c r="I1203" s="99">
        <f t="shared" si="81"/>
        <v>1</v>
      </c>
      <c r="J1203" s="109">
        <f>IF(H1203="B",0,MATCH("B",H1204:$H$3985,0))</f>
        <v>0</v>
      </c>
      <c r="K1203" s="84"/>
      <c r="L1203" s="97">
        <v>47140</v>
      </c>
      <c r="M1203" s="99" t="s">
        <v>69</v>
      </c>
      <c r="O1203" s="97">
        <v>46527</v>
      </c>
      <c r="P1203" s="97" cm="1">
        <f t="array" ref="P1203">INDEX($L$11:$L$2636,MATCH(B1203+J1203,$L$11:$L$2636,0)+30)</f>
        <v>46574</v>
      </c>
      <c r="Q1203" s="124" cm="1">
        <f t="array" ref="Q1203">INDEX($L$11:$L$2636,MATCH(B1203+J1203,$L$11:$L$2636,0)+12)-1</f>
        <v>46546</v>
      </c>
    </row>
    <row r="1204" spans="2:17" ht="15" customHeight="1" x14ac:dyDescent="0.25">
      <c r="B1204" s="97">
        <v>46528</v>
      </c>
      <c r="C1204" s="98" t="str">
        <f t="shared" si="78"/>
        <v>Friday</v>
      </c>
      <c r="D1204" s="99" t="str">
        <f t="shared" si="79"/>
        <v>B</v>
      </c>
      <c r="E1204" s="99" t="str">
        <f t="shared" si="79"/>
        <v>B</v>
      </c>
      <c r="F1204" s="99" t="str">
        <f t="shared" si="79"/>
        <v>B</v>
      </c>
      <c r="G1204" s="99" t="str">
        <f t="shared" si="79"/>
        <v>B</v>
      </c>
      <c r="H1204" s="99" t="str">
        <f t="shared" si="80"/>
        <v>B</v>
      </c>
      <c r="I1204" s="99">
        <f t="shared" si="81"/>
        <v>1</v>
      </c>
      <c r="J1204" s="109">
        <f>IF(H1204="B",0,MATCH("B",H1205:$H$3985,0))</f>
        <v>0</v>
      </c>
      <c r="K1204" s="84"/>
      <c r="L1204" s="97">
        <v>47141</v>
      </c>
      <c r="M1204" s="99" t="s">
        <v>69</v>
      </c>
      <c r="O1204" s="97">
        <v>46528</v>
      </c>
      <c r="P1204" s="97" cm="1">
        <f t="array" ref="P1204">INDEX($L$11:$L$2636,MATCH(B1204+J1204,$L$11:$L$2636,0)+30)</f>
        <v>46575</v>
      </c>
      <c r="Q1204" s="124" cm="1">
        <f t="array" ref="Q1204">INDEX($L$11:$L$2636,MATCH(B1204+J1204,$L$11:$L$2636,0)+12)-1</f>
        <v>46547</v>
      </c>
    </row>
    <row r="1205" spans="2:17" ht="15" customHeight="1" x14ac:dyDescent="0.25">
      <c r="B1205" s="97">
        <v>46529</v>
      </c>
      <c r="C1205" s="98" t="str">
        <f t="shared" si="78"/>
        <v>Saturday</v>
      </c>
      <c r="D1205" s="99" t="str">
        <f t="shared" si="79"/>
        <v>W</v>
      </c>
      <c r="E1205" s="99" t="str">
        <f t="shared" si="79"/>
        <v>W</v>
      </c>
      <c r="F1205" s="99" t="str">
        <f t="shared" si="79"/>
        <v>W</v>
      </c>
      <c r="G1205" s="99" t="str">
        <f t="shared" si="79"/>
        <v>W</v>
      </c>
      <c r="H1205" s="99" t="str">
        <f t="shared" si="80"/>
        <v>W</v>
      </c>
      <c r="I1205" s="99">
        <f t="shared" si="81"/>
        <v>0</v>
      </c>
      <c r="J1205" s="109">
        <f>IF(H1205="B",0,MATCH("B",H1206:$H$3985,0))</f>
        <v>2</v>
      </c>
      <c r="K1205" s="84"/>
      <c r="L1205" s="97">
        <v>47142</v>
      </c>
      <c r="M1205" s="99" t="s">
        <v>69</v>
      </c>
      <c r="O1205" s="97">
        <v>46529</v>
      </c>
      <c r="P1205" s="97" cm="1">
        <f t="array" ref="P1205">INDEX($L$11:$L$2636,MATCH(B1205+J1205,$L$11:$L$2636,0)+30)</f>
        <v>46576</v>
      </c>
      <c r="Q1205" s="124" cm="1">
        <f t="array" ref="Q1205">INDEX($L$11:$L$2636,MATCH(B1205+J1205,$L$11:$L$2636,0)+12)-1</f>
        <v>46548</v>
      </c>
    </row>
    <row r="1206" spans="2:17" ht="15" customHeight="1" x14ac:dyDescent="0.25">
      <c r="B1206" s="97">
        <v>46530</v>
      </c>
      <c r="C1206" s="98" t="str">
        <f t="shared" si="78"/>
        <v>Sunday</v>
      </c>
      <c r="D1206" s="99" t="str">
        <f t="shared" si="79"/>
        <v>W</v>
      </c>
      <c r="E1206" s="99" t="str">
        <f t="shared" si="79"/>
        <v>W</v>
      </c>
      <c r="F1206" s="99" t="str">
        <f t="shared" si="79"/>
        <v>W</v>
      </c>
      <c r="G1206" s="99" t="str">
        <f t="shared" si="79"/>
        <v>W</v>
      </c>
      <c r="H1206" s="99" t="str">
        <f t="shared" si="80"/>
        <v>W</v>
      </c>
      <c r="I1206" s="99">
        <f t="shared" si="81"/>
        <v>0</v>
      </c>
      <c r="J1206" s="109">
        <f>IF(H1206="B",0,MATCH("B",H1207:$H$3985,0))</f>
        <v>1</v>
      </c>
      <c r="K1206" s="84"/>
      <c r="L1206" s="97">
        <v>47143</v>
      </c>
      <c r="M1206" s="99" t="s">
        <v>69</v>
      </c>
      <c r="O1206" s="97">
        <v>46530</v>
      </c>
      <c r="P1206" s="97" cm="1">
        <f t="array" ref="P1206">INDEX($L$11:$L$2636,MATCH(B1206+J1206,$L$11:$L$2636,0)+30)</f>
        <v>46576</v>
      </c>
      <c r="Q1206" s="124" cm="1">
        <f t="array" ref="Q1206">INDEX($L$11:$L$2636,MATCH(B1206+J1206,$L$11:$L$2636,0)+12)-1</f>
        <v>46548</v>
      </c>
    </row>
    <row r="1207" spans="2:17" ht="15" customHeight="1" x14ac:dyDescent="0.25">
      <c r="B1207" s="97">
        <v>46531</v>
      </c>
      <c r="C1207" s="98" t="str">
        <f t="shared" si="78"/>
        <v>Monday</v>
      </c>
      <c r="D1207" s="99" t="str">
        <f t="shared" si="79"/>
        <v>B</v>
      </c>
      <c r="E1207" s="99" t="str">
        <f t="shared" si="79"/>
        <v>B</v>
      </c>
      <c r="F1207" s="99" t="str">
        <f t="shared" si="79"/>
        <v>B</v>
      </c>
      <c r="G1207" s="99" t="str">
        <f t="shared" si="79"/>
        <v>B</v>
      </c>
      <c r="H1207" s="99" t="str">
        <f t="shared" si="80"/>
        <v>B</v>
      </c>
      <c r="I1207" s="99">
        <f t="shared" si="81"/>
        <v>1</v>
      </c>
      <c r="J1207" s="109">
        <f>IF(H1207="B",0,MATCH("B",H1208:$H$3985,0))</f>
        <v>0</v>
      </c>
      <c r="K1207" s="84"/>
      <c r="L1207" s="97">
        <v>47144</v>
      </c>
      <c r="M1207" s="99" t="s">
        <v>69</v>
      </c>
      <c r="O1207" s="97">
        <v>46531</v>
      </c>
      <c r="P1207" s="97" cm="1">
        <f t="array" ref="P1207">INDEX($L$11:$L$2636,MATCH(B1207+J1207,$L$11:$L$2636,0)+30)</f>
        <v>46576</v>
      </c>
      <c r="Q1207" s="124" cm="1">
        <f t="array" ref="Q1207">INDEX($L$11:$L$2636,MATCH(B1207+J1207,$L$11:$L$2636,0)+12)-1</f>
        <v>46548</v>
      </c>
    </row>
    <row r="1208" spans="2:17" ht="15" customHeight="1" x14ac:dyDescent="0.25">
      <c r="B1208" s="97">
        <v>46532</v>
      </c>
      <c r="C1208" s="98" t="str">
        <f t="shared" si="78"/>
        <v>Tuesday</v>
      </c>
      <c r="D1208" s="99" t="str">
        <f t="shared" si="79"/>
        <v>B</v>
      </c>
      <c r="E1208" s="99" t="str">
        <f t="shared" si="79"/>
        <v>B</v>
      </c>
      <c r="F1208" s="99" t="str">
        <f t="shared" si="79"/>
        <v>B</v>
      </c>
      <c r="G1208" s="99" t="str">
        <f t="shared" si="79"/>
        <v>B</v>
      </c>
      <c r="H1208" s="99" t="str">
        <f t="shared" si="80"/>
        <v>B</v>
      </c>
      <c r="I1208" s="99">
        <f t="shared" si="81"/>
        <v>1</v>
      </c>
      <c r="J1208" s="109">
        <f>IF(H1208="B",0,MATCH("B",H1209:$H$3985,0))</f>
        <v>0</v>
      </c>
      <c r="K1208" s="84"/>
      <c r="L1208" s="97">
        <v>47147</v>
      </c>
      <c r="M1208" s="99" t="s">
        <v>69</v>
      </c>
      <c r="O1208" s="97">
        <v>46532</v>
      </c>
      <c r="P1208" s="97" cm="1">
        <f t="array" ref="P1208">INDEX($L$11:$L$2636,MATCH(B1208+J1208,$L$11:$L$2636,0)+30)</f>
        <v>46577</v>
      </c>
      <c r="Q1208" s="124" cm="1">
        <f t="array" ref="Q1208">INDEX($L$11:$L$2636,MATCH(B1208+J1208,$L$11:$L$2636,0)+12)-1</f>
        <v>46551</v>
      </c>
    </row>
    <row r="1209" spans="2:17" ht="15" customHeight="1" x14ac:dyDescent="0.25">
      <c r="B1209" s="97">
        <v>46533</v>
      </c>
      <c r="C1209" s="98" t="str">
        <f t="shared" si="78"/>
        <v>Wednesday</v>
      </c>
      <c r="D1209" s="99" t="str">
        <f t="shared" si="79"/>
        <v>B</v>
      </c>
      <c r="E1209" s="99" t="str">
        <f t="shared" si="79"/>
        <v>B</v>
      </c>
      <c r="F1209" s="99" t="str">
        <f t="shared" si="79"/>
        <v>B</v>
      </c>
      <c r="G1209" s="99" t="str">
        <f t="shared" si="79"/>
        <v>B</v>
      </c>
      <c r="H1209" s="99" t="str">
        <f t="shared" si="80"/>
        <v>B</v>
      </c>
      <c r="I1209" s="99">
        <f t="shared" si="81"/>
        <v>1</v>
      </c>
      <c r="J1209" s="109">
        <f>IF(H1209="B",0,MATCH("B",H1210:$H$3985,0))</f>
        <v>0</v>
      </c>
      <c r="K1209" s="84"/>
      <c r="L1209" s="97">
        <v>47148</v>
      </c>
      <c r="M1209" s="99" t="s">
        <v>69</v>
      </c>
      <c r="O1209" s="97">
        <v>46533</v>
      </c>
      <c r="P1209" s="97" cm="1">
        <f t="array" ref="P1209">INDEX($L$11:$L$2636,MATCH(B1209+J1209,$L$11:$L$2636,0)+30)</f>
        <v>46580</v>
      </c>
      <c r="Q1209" s="124" cm="1">
        <f t="array" ref="Q1209">INDEX($L$11:$L$2636,MATCH(B1209+J1209,$L$11:$L$2636,0)+12)-1</f>
        <v>46552</v>
      </c>
    </row>
    <row r="1210" spans="2:17" ht="15" customHeight="1" x14ac:dyDescent="0.25">
      <c r="B1210" s="97">
        <v>46534</v>
      </c>
      <c r="C1210" s="98" t="str">
        <f t="shared" si="78"/>
        <v>Thursday</v>
      </c>
      <c r="D1210" s="99" t="str">
        <f t="shared" si="79"/>
        <v>B</v>
      </c>
      <c r="E1210" s="99" t="s">
        <v>71</v>
      </c>
      <c r="F1210" s="99" t="str">
        <f t="shared" si="79"/>
        <v>B</v>
      </c>
      <c r="G1210" s="99" t="str">
        <f t="shared" si="79"/>
        <v>B</v>
      </c>
      <c r="H1210" s="99" t="str">
        <f t="shared" si="80"/>
        <v>P</v>
      </c>
      <c r="I1210" s="99">
        <f t="shared" si="81"/>
        <v>0</v>
      </c>
      <c r="J1210" s="109">
        <f>IF(H1210="B",0,MATCH("B",H1211:$H$3985,0))</f>
        <v>1</v>
      </c>
      <c r="K1210" s="84"/>
      <c r="L1210" s="97">
        <v>47149</v>
      </c>
      <c r="M1210" s="99" t="s">
        <v>69</v>
      </c>
      <c r="O1210" s="97">
        <v>46534</v>
      </c>
      <c r="P1210" s="97" cm="1">
        <f t="array" ref="P1210">INDEX($L$11:$L$2636,MATCH(B1210+J1210,$L$11:$L$2636,0)+30)</f>
        <v>46581</v>
      </c>
      <c r="Q1210" s="124" cm="1">
        <f t="array" ref="Q1210">INDEX($L$11:$L$2636,MATCH(B1210+J1210,$L$11:$L$2636,0)+12)-1</f>
        <v>46553</v>
      </c>
    </row>
    <row r="1211" spans="2:17" ht="15" customHeight="1" x14ac:dyDescent="0.25">
      <c r="B1211" s="97">
        <v>46535</v>
      </c>
      <c r="C1211" s="98" t="str">
        <f t="shared" si="78"/>
        <v>Friday</v>
      </c>
      <c r="D1211" s="99" t="str">
        <f t="shared" si="79"/>
        <v>B</v>
      </c>
      <c r="E1211" s="99" t="str">
        <f t="shared" si="79"/>
        <v>B</v>
      </c>
      <c r="F1211" s="99" t="str">
        <f t="shared" si="79"/>
        <v>B</v>
      </c>
      <c r="G1211" s="99" t="str">
        <f t="shared" si="79"/>
        <v>B</v>
      </c>
      <c r="H1211" s="99" t="str">
        <f t="shared" si="80"/>
        <v>B</v>
      </c>
      <c r="I1211" s="99">
        <f t="shared" si="81"/>
        <v>1</v>
      </c>
      <c r="J1211" s="109">
        <f>IF(H1211="B",0,MATCH("B",H1212:$H$3985,0))</f>
        <v>0</v>
      </c>
      <c r="K1211" s="84"/>
      <c r="L1211" s="97">
        <v>47150</v>
      </c>
      <c r="M1211" s="99" t="s">
        <v>69</v>
      </c>
      <c r="O1211" s="97">
        <v>46535</v>
      </c>
      <c r="P1211" s="97" cm="1">
        <f t="array" ref="P1211">INDEX($L$11:$L$2636,MATCH(B1211+J1211,$L$11:$L$2636,0)+30)</f>
        <v>46581</v>
      </c>
      <c r="Q1211" s="124" cm="1">
        <f t="array" ref="Q1211">INDEX($L$11:$L$2636,MATCH(B1211+J1211,$L$11:$L$2636,0)+12)-1</f>
        <v>46553</v>
      </c>
    </row>
    <row r="1212" spans="2:17" ht="15" customHeight="1" x14ac:dyDescent="0.25">
      <c r="B1212" s="97">
        <v>46536</v>
      </c>
      <c r="C1212" s="98" t="str">
        <f t="shared" si="78"/>
        <v>Saturday</v>
      </c>
      <c r="D1212" s="99" t="str">
        <f t="shared" si="79"/>
        <v>W</v>
      </c>
      <c r="E1212" s="99" t="str">
        <f t="shared" si="79"/>
        <v>W</v>
      </c>
      <c r="F1212" s="99" t="str">
        <f t="shared" si="79"/>
        <v>W</v>
      </c>
      <c r="G1212" s="99" t="str">
        <f t="shared" si="79"/>
        <v>W</v>
      </c>
      <c r="H1212" s="99" t="str">
        <f t="shared" si="80"/>
        <v>W</v>
      </c>
      <c r="I1212" s="99">
        <f t="shared" si="81"/>
        <v>0</v>
      </c>
      <c r="J1212" s="109">
        <f>IF(H1212="B",0,MATCH("B",H1213:$H$3985,0))</f>
        <v>3</v>
      </c>
      <c r="K1212" s="84"/>
      <c r="L1212" s="97">
        <v>47151</v>
      </c>
      <c r="M1212" s="99" t="s">
        <v>69</v>
      </c>
      <c r="O1212" s="97">
        <v>46536</v>
      </c>
      <c r="P1212" s="97" cm="1">
        <f t="array" ref="P1212">INDEX($L$11:$L$2636,MATCH(B1212+J1212,$L$11:$L$2636,0)+30)</f>
        <v>46582</v>
      </c>
      <c r="Q1212" s="124" cm="1">
        <f t="array" ref="Q1212">INDEX($L$11:$L$2636,MATCH(B1212+J1212,$L$11:$L$2636,0)+12)-1</f>
        <v>46554</v>
      </c>
    </row>
    <row r="1213" spans="2:17" ht="15" customHeight="1" x14ac:dyDescent="0.25">
      <c r="B1213" s="97">
        <v>46537</v>
      </c>
      <c r="C1213" s="98" t="str">
        <f t="shared" si="78"/>
        <v>Sunday</v>
      </c>
      <c r="D1213" s="99" t="str">
        <f t="shared" si="79"/>
        <v>W</v>
      </c>
      <c r="E1213" s="99" t="str">
        <f t="shared" si="79"/>
        <v>W</v>
      </c>
      <c r="F1213" s="99" t="str">
        <f t="shared" si="79"/>
        <v>W</v>
      </c>
      <c r="G1213" s="99" t="str">
        <f t="shared" si="79"/>
        <v>W</v>
      </c>
      <c r="H1213" s="99" t="str">
        <f t="shared" si="80"/>
        <v>W</v>
      </c>
      <c r="I1213" s="99">
        <f t="shared" si="81"/>
        <v>0</v>
      </c>
      <c r="J1213" s="109">
        <f>IF(H1213="B",0,MATCH("B",H1214:$H$3985,0))</f>
        <v>2</v>
      </c>
      <c r="K1213" s="84"/>
      <c r="L1213" s="97">
        <v>47154</v>
      </c>
      <c r="M1213" s="99" t="s">
        <v>69</v>
      </c>
      <c r="O1213" s="97">
        <v>46537</v>
      </c>
      <c r="P1213" s="97" cm="1">
        <f t="array" ref="P1213">INDEX($L$11:$L$2636,MATCH(B1213+J1213,$L$11:$L$2636,0)+30)</f>
        <v>46582</v>
      </c>
      <c r="Q1213" s="124" cm="1">
        <f t="array" ref="Q1213">INDEX($L$11:$L$2636,MATCH(B1213+J1213,$L$11:$L$2636,0)+12)-1</f>
        <v>46554</v>
      </c>
    </row>
    <row r="1214" spans="2:17" ht="15" customHeight="1" x14ac:dyDescent="0.25">
      <c r="B1214" s="97">
        <v>46538</v>
      </c>
      <c r="C1214" s="98" t="str">
        <f t="shared" si="78"/>
        <v>Monday</v>
      </c>
      <c r="D1214" s="99" t="s">
        <v>71</v>
      </c>
      <c r="E1214" s="99" t="str">
        <f t="shared" si="79"/>
        <v>B</v>
      </c>
      <c r="F1214" s="99" t="str">
        <f t="shared" si="79"/>
        <v>B</v>
      </c>
      <c r="G1214" s="99" t="str">
        <f t="shared" si="79"/>
        <v>B</v>
      </c>
      <c r="H1214" s="99" t="str">
        <f t="shared" si="80"/>
        <v>P</v>
      </c>
      <c r="I1214" s="99">
        <f t="shared" si="81"/>
        <v>0</v>
      </c>
      <c r="J1214" s="109">
        <f>IF(H1214="B",0,MATCH("B",H1215:$H$3985,0))</f>
        <v>1</v>
      </c>
      <c r="K1214" s="84"/>
      <c r="L1214" s="97">
        <v>47155</v>
      </c>
      <c r="M1214" s="99" t="s">
        <v>69</v>
      </c>
      <c r="O1214" s="97">
        <v>46538</v>
      </c>
      <c r="P1214" s="97" cm="1">
        <f t="array" ref="P1214">INDEX($L$11:$L$2636,MATCH(B1214+J1214,$L$11:$L$2636,0)+30)</f>
        <v>46582</v>
      </c>
      <c r="Q1214" s="124" cm="1">
        <f t="array" ref="Q1214">INDEX($L$11:$L$2636,MATCH(B1214+J1214,$L$11:$L$2636,0)+12)-1</f>
        <v>46554</v>
      </c>
    </row>
    <row r="1215" spans="2:17" ht="15" customHeight="1" x14ac:dyDescent="0.25">
      <c r="B1215" s="97">
        <v>46539</v>
      </c>
      <c r="C1215" s="98" t="str">
        <f t="shared" si="78"/>
        <v>Tuesday</v>
      </c>
      <c r="D1215" s="99" t="str">
        <f t="shared" si="79"/>
        <v>B</v>
      </c>
      <c r="E1215" s="99" t="str">
        <f t="shared" si="79"/>
        <v>B</v>
      </c>
      <c r="F1215" s="99" t="str">
        <f t="shared" si="79"/>
        <v>B</v>
      </c>
      <c r="G1215" s="99" t="str">
        <f t="shared" si="79"/>
        <v>B</v>
      </c>
      <c r="H1215" s="99" t="str">
        <f t="shared" si="80"/>
        <v>B</v>
      </c>
      <c r="I1215" s="99">
        <f t="shared" si="81"/>
        <v>1</v>
      </c>
      <c r="J1215" s="109">
        <f>IF(H1215="B",0,MATCH("B",H1216:$H$3985,0))</f>
        <v>0</v>
      </c>
      <c r="K1215" s="84"/>
      <c r="L1215" s="97">
        <v>47156</v>
      </c>
      <c r="M1215" s="99" t="s">
        <v>69</v>
      </c>
      <c r="O1215" s="97">
        <v>46539</v>
      </c>
      <c r="P1215" s="97" cm="1">
        <f t="array" ref="P1215">INDEX($L$11:$L$2636,MATCH(B1215+J1215,$L$11:$L$2636,0)+30)</f>
        <v>46582</v>
      </c>
      <c r="Q1215" s="124" cm="1">
        <f t="array" ref="Q1215">INDEX($L$11:$L$2636,MATCH(B1215+J1215,$L$11:$L$2636,0)+12)-1</f>
        <v>46554</v>
      </c>
    </row>
    <row r="1216" spans="2:17" ht="15" customHeight="1" x14ac:dyDescent="0.25">
      <c r="B1216" s="97">
        <v>46540</v>
      </c>
      <c r="C1216" s="98" t="str">
        <f t="shared" si="78"/>
        <v>Wednesday</v>
      </c>
      <c r="D1216" s="99" t="str">
        <f t="shared" si="79"/>
        <v>B</v>
      </c>
      <c r="E1216" s="99" t="str">
        <f t="shared" si="79"/>
        <v>B</v>
      </c>
      <c r="F1216" s="99" t="str">
        <f t="shared" si="79"/>
        <v>B</v>
      </c>
      <c r="G1216" s="99" t="str">
        <f t="shared" si="79"/>
        <v>B</v>
      </c>
      <c r="H1216" s="99" t="str">
        <f t="shared" si="80"/>
        <v>B</v>
      </c>
      <c r="I1216" s="99">
        <f t="shared" si="81"/>
        <v>1</v>
      </c>
      <c r="J1216" s="109">
        <f>IF(H1216="B",0,MATCH("B",H1217:$H$3985,0))</f>
        <v>0</v>
      </c>
      <c r="K1216" s="84"/>
      <c r="L1216" s="97">
        <v>47157</v>
      </c>
      <c r="M1216" s="99" t="s">
        <v>69</v>
      </c>
      <c r="O1216" s="97">
        <v>46540</v>
      </c>
      <c r="P1216" s="97" cm="1">
        <f t="array" ref="P1216">INDEX($L$11:$L$2636,MATCH(B1216+J1216,$L$11:$L$2636,0)+30)</f>
        <v>46583</v>
      </c>
      <c r="Q1216" s="124" cm="1">
        <f t="array" ref="Q1216">INDEX($L$11:$L$2636,MATCH(B1216+J1216,$L$11:$L$2636,0)+12)-1</f>
        <v>46555</v>
      </c>
    </row>
    <row r="1217" spans="2:17" ht="15" customHeight="1" x14ac:dyDescent="0.25">
      <c r="B1217" s="97">
        <v>46541</v>
      </c>
      <c r="C1217" s="98" t="str">
        <f t="shared" si="78"/>
        <v>Thursday</v>
      </c>
      <c r="D1217" s="99" t="str">
        <f t="shared" si="79"/>
        <v>B</v>
      </c>
      <c r="E1217" s="99" t="str">
        <f t="shared" si="79"/>
        <v>B</v>
      </c>
      <c r="F1217" s="99" t="str">
        <f t="shared" si="79"/>
        <v>B</v>
      </c>
      <c r="G1217" s="99" t="str">
        <f t="shared" si="79"/>
        <v>B</v>
      </c>
      <c r="H1217" s="99" t="str">
        <f t="shared" si="80"/>
        <v>B</v>
      </c>
      <c r="I1217" s="99">
        <f t="shared" si="81"/>
        <v>1</v>
      </c>
      <c r="J1217" s="109">
        <f>IF(H1217="B",0,MATCH("B",H1218:$H$3985,0))</f>
        <v>0</v>
      </c>
      <c r="K1217" s="84"/>
      <c r="L1217" s="97">
        <v>47158</v>
      </c>
      <c r="M1217" s="99" t="s">
        <v>69</v>
      </c>
      <c r="O1217" s="97">
        <v>46541</v>
      </c>
      <c r="P1217" s="97" cm="1">
        <f t="array" ref="P1217">INDEX($L$11:$L$2636,MATCH(B1217+J1217,$L$11:$L$2636,0)+30)</f>
        <v>46584</v>
      </c>
      <c r="Q1217" s="124" cm="1">
        <f t="array" ref="Q1217">INDEX($L$11:$L$2636,MATCH(B1217+J1217,$L$11:$L$2636,0)+12)-1</f>
        <v>46558</v>
      </c>
    </row>
    <row r="1218" spans="2:17" ht="15" customHeight="1" x14ac:dyDescent="0.25">
      <c r="B1218" s="97">
        <v>46542</v>
      </c>
      <c r="C1218" s="98" t="str">
        <f t="shared" si="78"/>
        <v>Friday</v>
      </c>
      <c r="D1218" s="99" t="str">
        <f t="shared" si="79"/>
        <v>B</v>
      </c>
      <c r="E1218" s="99" t="str">
        <f t="shared" si="79"/>
        <v>B</v>
      </c>
      <c r="F1218" s="99" t="str">
        <f t="shared" si="79"/>
        <v>B</v>
      </c>
      <c r="G1218" s="99" t="str">
        <f t="shared" si="79"/>
        <v>B</v>
      </c>
      <c r="H1218" s="99" t="str">
        <f t="shared" si="80"/>
        <v>B</v>
      </c>
      <c r="I1218" s="99">
        <f t="shared" si="81"/>
        <v>1</v>
      </c>
      <c r="J1218" s="109">
        <f>IF(H1218="B",0,MATCH("B",H1219:$H$3985,0))</f>
        <v>0</v>
      </c>
      <c r="K1218" s="84"/>
      <c r="L1218" s="97">
        <v>47161</v>
      </c>
      <c r="M1218" s="99" t="s">
        <v>69</v>
      </c>
      <c r="O1218" s="97">
        <v>46542</v>
      </c>
      <c r="P1218" s="97" cm="1">
        <f t="array" ref="P1218">INDEX($L$11:$L$2636,MATCH(B1218+J1218,$L$11:$L$2636,0)+30)</f>
        <v>46587</v>
      </c>
      <c r="Q1218" s="124" cm="1">
        <f t="array" ref="Q1218">INDEX($L$11:$L$2636,MATCH(B1218+J1218,$L$11:$L$2636,0)+12)-1</f>
        <v>46559</v>
      </c>
    </row>
    <row r="1219" spans="2:17" ht="15" customHeight="1" x14ac:dyDescent="0.25">
      <c r="B1219" s="97">
        <v>46543</v>
      </c>
      <c r="C1219" s="98" t="str">
        <f t="shared" si="78"/>
        <v>Saturday</v>
      </c>
      <c r="D1219" s="99" t="str">
        <f t="shared" si="79"/>
        <v>W</v>
      </c>
      <c r="E1219" s="99" t="str">
        <f t="shared" si="79"/>
        <v>W</v>
      </c>
      <c r="F1219" s="99" t="str">
        <f t="shared" si="79"/>
        <v>W</v>
      </c>
      <c r="G1219" s="99" t="str">
        <f t="shared" si="79"/>
        <v>W</v>
      </c>
      <c r="H1219" s="99" t="str">
        <f t="shared" si="80"/>
        <v>W</v>
      </c>
      <c r="I1219" s="99">
        <f t="shared" si="81"/>
        <v>0</v>
      </c>
      <c r="J1219" s="109">
        <f>IF(H1219="B",0,MATCH("B",H1220:$H$3985,0))</f>
        <v>2</v>
      </c>
      <c r="K1219" s="84"/>
      <c r="L1219" s="97">
        <v>47162</v>
      </c>
      <c r="M1219" s="99" t="s">
        <v>69</v>
      </c>
      <c r="O1219" s="97">
        <v>46543</v>
      </c>
      <c r="P1219" s="97" cm="1">
        <f t="array" ref="P1219">INDEX($L$11:$L$2636,MATCH(B1219+J1219,$L$11:$L$2636,0)+30)</f>
        <v>46588</v>
      </c>
      <c r="Q1219" s="124" cm="1">
        <f t="array" ref="Q1219">INDEX($L$11:$L$2636,MATCH(B1219+J1219,$L$11:$L$2636,0)+12)-1</f>
        <v>46560</v>
      </c>
    </row>
    <row r="1220" spans="2:17" ht="15" customHeight="1" x14ac:dyDescent="0.25">
      <c r="B1220" s="97">
        <v>46544</v>
      </c>
      <c r="C1220" s="98" t="str">
        <f t="shared" si="78"/>
        <v>Sunday</v>
      </c>
      <c r="D1220" s="99" t="str">
        <f t="shared" si="79"/>
        <v>W</v>
      </c>
      <c r="E1220" s="99" t="str">
        <f t="shared" si="79"/>
        <v>W</v>
      </c>
      <c r="F1220" s="99" t="str">
        <f t="shared" si="79"/>
        <v>W</v>
      </c>
      <c r="G1220" s="99" t="str">
        <f t="shared" si="79"/>
        <v>W</v>
      </c>
      <c r="H1220" s="99" t="str">
        <f t="shared" si="80"/>
        <v>W</v>
      </c>
      <c r="I1220" s="99">
        <f t="shared" si="81"/>
        <v>0</v>
      </c>
      <c r="J1220" s="109">
        <f>IF(H1220="B",0,MATCH("B",H1221:$H$3985,0))</f>
        <v>1</v>
      </c>
      <c r="K1220" s="84"/>
      <c r="L1220" s="97">
        <v>47163</v>
      </c>
      <c r="M1220" s="99" t="s">
        <v>69</v>
      </c>
      <c r="O1220" s="97">
        <v>46544</v>
      </c>
      <c r="P1220" s="97" cm="1">
        <f t="array" ref="P1220">INDEX($L$11:$L$2636,MATCH(B1220+J1220,$L$11:$L$2636,0)+30)</f>
        <v>46588</v>
      </c>
      <c r="Q1220" s="124" cm="1">
        <f t="array" ref="Q1220">INDEX($L$11:$L$2636,MATCH(B1220+J1220,$L$11:$L$2636,0)+12)-1</f>
        <v>46560</v>
      </c>
    </row>
    <row r="1221" spans="2:17" ht="15" customHeight="1" x14ac:dyDescent="0.25">
      <c r="B1221" s="97">
        <v>46545</v>
      </c>
      <c r="C1221" s="98" t="str">
        <f t="shared" si="78"/>
        <v>Monday</v>
      </c>
      <c r="D1221" s="99" t="str">
        <f t="shared" si="79"/>
        <v>B</v>
      </c>
      <c r="E1221" s="99" t="str">
        <f t="shared" si="79"/>
        <v>B</v>
      </c>
      <c r="F1221" s="99" t="str">
        <f t="shared" si="79"/>
        <v>B</v>
      </c>
      <c r="G1221" s="99" t="str">
        <f t="shared" si="79"/>
        <v>B</v>
      </c>
      <c r="H1221" s="99" t="str">
        <f t="shared" si="80"/>
        <v>B</v>
      </c>
      <c r="I1221" s="99">
        <f t="shared" si="81"/>
        <v>1</v>
      </c>
      <c r="J1221" s="109">
        <f>IF(H1221="B",0,MATCH("B",H1222:$H$3985,0))</f>
        <v>0</v>
      </c>
      <c r="K1221" s="84"/>
      <c r="L1221" s="97">
        <v>47164</v>
      </c>
      <c r="M1221" s="99" t="s">
        <v>69</v>
      </c>
      <c r="O1221" s="97">
        <v>46545</v>
      </c>
      <c r="P1221" s="97" cm="1">
        <f t="array" ref="P1221">INDEX($L$11:$L$2636,MATCH(B1221+J1221,$L$11:$L$2636,0)+30)</f>
        <v>46588</v>
      </c>
      <c r="Q1221" s="124" cm="1">
        <f t="array" ref="Q1221">INDEX($L$11:$L$2636,MATCH(B1221+J1221,$L$11:$L$2636,0)+12)-1</f>
        <v>46560</v>
      </c>
    </row>
    <row r="1222" spans="2:17" ht="15" customHeight="1" x14ac:dyDescent="0.25">
      <c r="B1222" s="97">
        <v>46546</v>
      </c>
      <c r="C1222" s="98" t="str">
        <f t="shared" si="78"/>
        <v>Tuesday</v>
      </c>
      <c r="D1222" s="99" t="str">
        <f t="shared" si="79"/>
        <v>B</v>
      </c>
      <c r="E1222" s="99" t="str">
        <f t="shared" si="79"/>
        <v>B</v>
      </c>
      <c r="F1222" s="99" t="str">
        <f t="shared" si="79"/>
        <v>B</v>
      </c>
      <c r="G1222" s="99" t="str">
        <f t="shared" si="79"/>
        <v>B</v>
      </c>
      <c r="H1222" s="99" t="str">
        <f t="shared" si="80"/>
        <v>B</v>
      </c>
      <c r="I1222" s="99">
        <f t="shared" si="81"/>
        <v>1</v>
      </c>
      <c r="J1222" s="109">
        <f>IF(H1222="B",0,MATCH("B",H1223:$H$3985,0))</f>
        <v>0</v>
      </c>
      <c r="K1222" s="84"/>
      <c r="L1222" s="97">
        <v>47165</v>
      </c>
      <c r="M1222" s="99" t="s">
        <v>69</v>
      </c>
      <c r="O1222" s="97">
        <v>46546</v>
      </c>
      <c r="P1222" s="97" cm="1">
        <f t="array" ref="P1222">INDEX($L$11:$L$2636,MATCH(B1222+J1222,$L$11:$L$2636,0)+30)</f>
        <v>46589</v>
      </c>
      <c r="Q1222" s="124" cm="1">
        <f t="array" ref="Q1222">INDEX($L$11:$L$2636,MATCH(B1222+J1222,$L$11:$L$2636,0)+12)-1</f>
        <v>46562</v>
      </c>
    </row>
    <row r="1223" spans="2:17" ht="15" customHeight="1" x14ac:dyDescent="0.25">
      <c r="B1223" s="97">
        <v>46547</v>
      </c>
      <c r="C1223" s="98" t="str">
        <f t="shared" si="78"/>
        <v>Wednesday</v>
      </c>
      <c r="D1223" s="99" t="str">
        <f t="shared" si="79"/>
        <v>B</v>
      </c>
      <c r="E1223" s="99" t="str">
        <f t="shared" si="79"/>
        <v>B</v>
      </c>
      <c r="F1223" s="99" t="str">
        <f t="shared" si="79"/>
        <v>B</v>
      </c>
      <c r="G1223" s="99" t="str">
        <f t="shared" si="79"/>
        <v>B</v>
      </c>
      <c r="H1223" s="99" t="str">
        <f t="shared" si="80"/>
        <v>B</v>
      </c>
      <c r="I1223" s="99">
        <f t="shared" si="81"/>
        <v>1</v>
      </c>
      <c r="J1223" s="109">
        <f>IF(H1223="B",0,MATCH("B",H1224:$H$3985,0))</f>
        <v>0</v>
      </c>
      <c r="K1223" s="84"/>
      <c r="L1223" s="97">
        <v>47168</v>
      </c>
      <c r="M1223" s="99" t="s">
        <v>69</v>
      </c>
      <c r="O1223" s="97">
        <v>46547</v>
      </c>
      <c r="P1223" s="97" cm="1">
        <f t="array" ref="P1223">INDEX($L$11:$L$2636,MATCH(B1223+J1223,$L$11:$L$2636,0)+30)</f>
        <v>46590</v>
      </c>
      <c r="Q1223" s="124" cm="1">
        <f t="array" ref="Q1223">INDEX($L$11:$L$2636,MATCH(B1223+J1223,$L$11:$L$2636,0)+12)-1</f>
        <v>46565</v>
      </c>
    </row>
    <row r="1224" spans="2:17" ht="15" customHeight="1" x14ac:dyDescent="0.25">
      <c r="B1224" s="97">
        <v>46548</v>
      </c>
      <c r="C1224" s="98" t="str">
        <f t="shared" si="78"/>
        <v>Thursday</v>
      </c>
      <c r="D1224" s="99" t="str">
        <f t="shared" si="79"/>
        <v>B</v>
      </c>
      <c r="E1224" s="99" t="str">
        <f t="shared" si="79"/>
        <v>B</v>
      </c>
      <c r="F1224" s="99" t="str">
        <f t="shared" si="79"/>
        <v>B</v>
      </c>
      <c r="G1224" s="99" t="str">
        <f t="shared" si="79"/>
        <v>B</v>
      </c>
      <c r="H1224" s="99" t="str">
        <f t="shared" si="80"/>
        <v>B</v>
      </c>
      <c r="I1224" s="99">
        <f t="shared" si="81"/>
        <v>1</v>
      </c>
      <c r="J1224" s="109">
        <f>IF(H1224="B",0,MATCH("B",H1225:$H$3985,0))</f>
        <v>0</v>
      </c>
      <c r="K1224" s="84"/>
      <c r="L1224" s="97">
        <v>47169</v>
      </c>
      <c r="M1224" s="99" t="s">
        <v>69</v>
      </c>
      <c r="O1224" s="97">
        <v>46548</v>
      </c>
      <c r="P1224" s="97" cm="1">
        <f t="array" ref="P1224">INDEX($L$11:$L$2636,MATCH(B1224+J1224,$L$11:$L$2636,0)+30)</f>
        <v>46591</v>
      </c>
      <c r="Q1224" s="124" cm="1">
        <f t="array" ref="Q1224">INDEX($L$11:$L$2636,MATCH(B1224+J1224,$L$11:$L$2636,0)+12)-1</f>
        <v>46566</v>
      </c>
    </row>
    <row r="1225" spans="2:17" ht="15" customHeight="1" x14ac:dyDescent="0.25">
      <c r="B1225" s="97">
        <v>46549</v>
      </c>
      <c r="C1225" s="98" t="str">
        <f t="shared" si="78"/>
        <v>Friday</v>
      </c>
      <c r="D1225" s="99" t="str">
        <f t="shared" si="79"/>
        <v>B</v>
      </c>
      <c r="E1225" s="99" t="str">
        <f t="shared" si="79"/>
        <v>B</v>
      </c>
      <c r="F1225" s="99" t="str">
        <f t="shared" si="79"/>
        <v>B</v>
      </c>
      <c r="G1225" s="99" t="str">
        <f t="shared" si="79"/>
        <v>B</v>
      </c>
      <c r="H1225" s="99" t="str">
        <f t="shared" si="80"/>
        <v>B</v>
      </c>
      <c r="I1225" s="99">
        <f t="shared" si="81"/>
        <v>1</v>
      </c>
      <c r="J1225" s="109">
        <f>IF(H1225="B",0,MATCH("B",H1226:$H$3985,0))</f>
        <v>0</v>
      </c>
      <c r="K1225" s="84"/>
      <c r="L1225" s="97">
        <v>47170</v>
      </c>
      <c r="M1225" s="99" t="s">
        <v>69</v>
      </c>
      <c r="O1225" s="97">
        <v>46549</v>
      </c>
      <c r="P1225" s="97" cm="1">
        <f t="array" ref="P1225">INDEX($L$11:$L$2636,MATCH(B1225+J1225,$L$11:$L$2636,0)+30)</f>
        <v>46594</v>
      </c>
      <c r="Q1225" s="124" cm="1">
        <f t="array" ref="Q1225">INDEX($L$11:$L$2636,MATCH(B1225+J1225,$L$11:$L$2636,0)+12)-1</f>
        <v>46567</v>
      </c>
    </row>
    <row r="1226" spans="2:17" ht="15" customHeight="1" x14ac:dyDescent="0.25">
      <c r="B1226" s="97">
        <v>46550</v>
      </c>
      <c r="C1226" s="98" t="str">
        <f t="shared" si="78"/>
        <v>Saturday</v>
      </c>
      <c r="D1226" s="99" t="str">
        <f t="shared" si="79"/>
        <v>W</v>
      </c>
      <c r="E1226" s="99" t="str">
        <f t="shared" si="79"/>
        <v>W</v>
      </c>
      <c r="F1226" s="99" t="str">
        <f t="shared" si="79"/>
        <v>W</v>
      </c>
      <c r="G1226" s="99" t="str">
        <f t="shared" si="79"/>
        <v>W</v>
      </c>
      <c r="H1226" s="99" t="str">
        <f t="shared" si="80"/>
        <v>W</v>
      </c>
      <c r="I1226" s="99">
        <f t="shared" si="81"/>
        <v>0</v>
      </c>
      <c r="J1226" s="109">
        <f>IF(H1226="B",0,MATCH("B",H1227:$H$3985,0))</f>
        <v>2</v>
      </c>
      <c r="K1226" s="84"/>
      <c r="L1226" s="97">
        <v>47171</v>
      </c>
      <c r="M1226" s="99" t="s">
        <v>69</v>
      </c>
      <c r="O1226" s="97">
        <v>46550</v>
      </c>
      <c r="P1226" s="97" cm="1">
        <f t="array" ref="P1226">INDEX($L$11:$L$2636,MATCH(B1226+J1226,$L$11:$L$2636,0)+30)</f>
        <v>46595</v>
      </c>
      <c r="Q1226" s="124" cm="1">
        <f t="array" ref="Q1226">INDEX($L$11:$L$2636,MATCH(B1226+J1226,$L$11:$L$2636,0)+12)-1</f>
        <v>46568</v>
      </c>
    </row>
    <row r="1227" spans="2:17" ht="15" customHeight="1" x14ac:dyDescent="0.25">
      <c r="B1227" s="97">
        <v>46551</v>
      </c>
      <c r="C1227" s="98" t="str">
        <f t="shared" si="78"/>
        <v>Sunday</v>
      </c>
      <c r="D1227" s="99" t="str">
        <f t="shared" si="79"/>
        <v>W</v>
      </c>
      <c r="E1227" s="99" t="str">
        <f t="shared" si="79"/>
        <v>W</v>
      </c>
      <c r="F1227" s="99" t="str">
        <f t="shared" si="79"/>
        <v>W</v>
      </c>
      <c r="G1227" s="99" t="str">
        <f t="shared" si="79"/>
        <v>W</v>
      </c>
      <c r="H1227" s="99" t="str">
        <f t="shared" si="80"/>
        <v>W</v>
      </c>
      <c r="I1227" s="99">
        <f t="shared" si="81"/>
        <v>0</v>
      </c>
      <c r="J1227" s="109">
        <f>IF(H1227="B",0,MATCH("B",H1228:$H$3985,0))</f>
        <v>1</v>
      </c>
      <c r="K1227" s="84"/>
      <c r="L1227" s="97">
        <v>47172</v>
      </c>
      <c r="M1227" s="99" t="s">
        <v>69</v>
      </c>
      <c r="O1227" s="97">
        <v>46551</v>
      </c>
      <c r="P1227" s="97" cm="1">
        <f t="array" ref="P1227">INDEX($L$11:$L$2636,MATCH(B1227+J1227,$L$11:$L$2636,0)+30)</f>
        <v>46595</v>
      </c>
      <c r="Q1227" s="124" cm="1">
        <f t="array" ref="Q1227">INDEX($L$11:$L$2636,MATCH(B1227+J1227,$L$11:$L$2636,0)+12)-1</f>
        <v>46568</v>
      </c>
    </row>
    <row r="1228" spans="2:17" ht="15" customHeight="1" x14ac:dyDescent="0.25">
      <c r="B1228" s="97">
        <v>46552</v>
      </c>
      <c r="C1228" s="98" t="str">
        <f t="shared" ref="C1228:C1291" si="82">TEXT(WEEKDAY(B1228),"dddd")</f>
        <v>Monday</v>
      </c>
      <c r="D1228" s="99" t="str">
        <f t="shared" ref="D1228:G1291" si="83">IF(WEEKDAY($B1228,2)&lt;6,"B","W")</f>
        <v>B</v>
      </c>
      <c r="E1228" s="99" t="str">
        <f t="shared" si="83"/>
        <v>B</v>
      </c>
      <c r="F1228" s="99" t="str">
        <f t="shared" si="83"/>
        <v>B</v>
      </c>
      <c r="G1228" s="99" t="str">
        <f t="shared" si="83"/>
        <v>B</v>
      </c>
      <c r="H1228" s="99" t="str">
        <f t="shared" ref="H1228:H1291" si="84">IF(OR(D1228="P",E1228="P",F1228="P",G1228="P"),"P",D1228)</f>
        <v>B</v>
      </c>
      <c r="I1228" s="99">
        <f t="shared" ref="I1228:I1291" si="85">IF(H1228="B",1,0)</f>
        <v>1</v>
      </c>
      <c r="J1228" s="109">
        <f>IF(H1228="B",0,MATCH("B",H1229:$H$3985,0))</f>
        <v>0</v>
      </c>
      <c r="K1228" s="84"/>
      <c r="L1228" s="97">
        <v>47175</v>
      </c>
      <c r="M1228" s="99" t="s">
        <v>69</v>
      </c>
      <c r="O1228" s="97">
        <v>46552</v>
      </c>
      <c r="P1228" s="97" cm="1">
        <f t="array" ref="P1228">INDEX($L$11:$L$2636,MATCH(B1228+J1228,$L$11:$L$2636,0)+30)</f>
        <v>46595</v>
      </c>
      <c r="Q1228" s="124" cm="1">
        <f t="array" ref="Q1228">INDEX($L$11:$L$2636,MATCH(B1228+J1228,$L$11:$L$2636,0)+12)-1</f>
        <v>46568</v>
      </c>
    </row>
    <row r="1229" spans="2:17" ht="15" customHeight="1" x14ac:dyDescent="0.25">
      <c r="B1229" s="97">
        <v>46553</v>
      </c>
      <c r="C1229" s="98" t="str">
        <f t="shared" si="82"/>
        <v>Tuesday</v>
      </c>
      <c r="D1229" s="99" t="str">
        <f t="shared" si="83"/>
        <v>B</v>
      </c>
      <c r="E1229" s="99" t="str">
        <f t="shared" si="83"/>
        <v>B</v>
      </c>
      <c r="F1229" s="99" t="str">
        <f t="shared" si="83"/>
        <v>B</v>
      </c>
      <c r="G1229" s="99" t="str">
        <f t="shared" si="83"/>
        <v>B</v>
      </c>
      <c r="H1229" s="99" t="str">
        <f t="shared" si="84"/>
        <v>B</v>
      </c>
      <c r="I1229" s="99">
        <f t="shared" si="85"/>
        <v>1</v>
      </c>
      <c r="J1229" s="109">
        <f>IF(H1229="B",0,MATCH("B",H1230:$H$3985,0))</f>
        <v>0</v>
      </c>
      <c r="K1229" s="84"/>
      <c r="L1229" s="97">
        <v>47176</v>
      </c>
      <c r="M1229" s="99" t="s">
        <v>69</v>
      </c>
      <c r="O1229" s="97">
        <v>46553</v>
      </c>
      <c r="P1229" s="97" cm="1">
        <f t="array" ref="P1229">INDEX($L$11:$L$2636,MATCH(B1229+J1229,$L$11:$L$2636,0)+30)</f>
        <v>46596</v>
      </c>
      <c r="Q1229" s="124" cm="1">
        <f t="array" ref="Q1229">INDEX($L$11:$L$2636,MATCH(B1229+J1229,$L$11:$L$2636,0)+12)-1</f>
        <v>46569</v>
      </c>
    </row>
    <row r="1230" spans="2:17" ht="15" customHeight="1" x14ac:dyDescent="0.25">
      <c r="B1230" s="97">
        <v>46554</v>
      </c>
      <c r="C1230" s="98" t="str">
        <f t="shared" si="82"/>
        <v>Wednesday</v>
      </c>
      <c r="D1230" s="99" t="str">
        <f t="shared" si="83"/>
        <v>B</v>
      </c>
      <c r="E1230" s="99" t="str">
        <f t="shared" si="83"/>
        <v>B</v>
      </c>
      <c r="F1230" s="99" t="str">
        <f t="shared" si="83"/>
        <v>B</v>
      </c>
      <c r="G1230" s="99" t="str">
        <f t="shared" si="83"/>
        <v>B</v>
      </c>
      <c r="H1230" s="99" t="str">
        <f t="shared" si="84"/>
        <v>B</v>
      </c>
      <c r="I1230" s="99">
        <f t="shared" si="85"/>
        <v>1</v>
      </c>
      <c r="J1230" s="109">
        <f>IF(H1230="B",0,MATCH("B",H1231:$H$3985,0))</f>
        <v>0</v>
      </c>
      <c r="K1230" s="84"/>
      <c r="L1230" s="97">
        <v>47177</v>
      </c>
      <c r="M1230" s="99" t="s">
        <v>69</v>
      </c>
      <c r="O1230" s="97">
        <v>46554</v>
      </c>
      <c r="P1230" s="97" cm="1">
        <f t="array" ref="P1230">INDEX($L$11:$L$2636,MATCH(B1230+J1230,$L$11:$L$2636,0)+30)</f>
        <v>46597</v>
      </c>
      <c r="Q1230" s="124" cm="1">
        <f t="array" ref="Q1230">INDEX($L$11:$L$2636,MATCH(B1230+J1230,$L$11:$L$2636,0)+12)-1</f>
        <v>46572</v>
      </c>
    </row>
    <row r="1231" spans="2:17" ht="15" customHeight="1" x14ac:dyDescent="0.25">
      <c r="B1231" s="97">
        <v>46555</v>
      </c>
      <c r="C1231" s="98" t="str">
        <f t="shared" si="82"/>
        <v>Thursday</v>
      </c>
      <c r="D1231" s="99" t="str">
        <f t="shared" si="83"/>
        <v>B</v>
      </c>
      <c r="E1231" s="99" t="str">
        <f t="shared" si="83"/>
        <v>B</v>
      </c>
      <c r="F1231" s="99" t="str">
        <f t="shared" si="83"/>
        <v>B</v>
      </c>
      <c r="G1231" s="99" t="str">
        <f t="shared" si="83"/>
        <v>B</v>
      </c>
      <c r="H1231" s="99" t="str">
        <f t="shared" si="84"/>
        <v>B</v>
      </c>
      <c r="I1231" s="99">
        <f t="shared" si="85"/>
        <v>1</v>
      </c>
      <c r="J1231" s="109">
        <f>IF(H1231="B",0,MATCH("B",H1232:$H$3985,0))</f>
        <v>0</v>
      </c>
      <c r="K1231" s="84"/>
      <c r="L1231" s="97">
        <v>47178</v>
      </c>
      <c r="M1231" s="99" t="s">
        <v>69</v>
      </c>
      <c r="O1231" s="97">
        <v>46555</v>
      </c>
      <c r="P1231" s="97" cm="1">
        <f t="array" ref="P1231">INDEX($L$11:$L$2636,MATCH(B1231+J1231,$L$11:$L$2636,0)+30)</f>
        <v>46598</v>
      </c>
      <c r="Q1231" s="124" cm="1">
        <f t="array" ref="Q1231">INDEX($L$11:$L$2636,MATCH(B1231+J1231,$L$11:$L$2636,0)+12)-1</f>
        <v>46573</v>
      </c>
    </row>
    <row r="1232" spans="2:17" ht="15" customHeight="1" x14ac:dyDescent="0.25">
      <c r="B1232" s="97">
        <v>46556</v>
      </c>
      <c r="C1232" s="98" t="str">
        <f t="shared" si="82"/>
        <v>Friday</v>
      </c>
      <c r="D1232" s="99" t="str">
        <f t="shared" si="83"/>
        <v>B</v>
      </c>
      <c r="E1232" s="99" t="str">
        <f t="shared" si="83"/>
        <v>B</v>
      </c>
      <c r="F1232" s="99" t="str">
        <f t="shared" si="83"/>
        <v>B</v>
      </c>
      <c r="G1232" s="99" t="str">
        <f t="shared" si="83"/>
        <v>B</v>
      </c>
      <c r="H1232" s="99" t="str">
        <f t="shared" si="84"/>
        <v>B</v>
      </c>
      <c r="I1232" s="99">
        <f t="shared" si="85"/>
        <v>1</v>
      </c>
      <c r="J1232" s="109">
        <f>IF(H1232="B",0,MATCH("B",H1233:$H$3985,0))</f>
        <v>0</v>
      </c>
      <c r="K1232" s="84"/>
      <c r="L1232" s="97">
        <v>47179</v>
      </c>
      <c r="M1232" s="99" t="s">
        <v>69</v>
      </c>
      <c r="O1232" s="97">
        <v>46556</v>
      </c>
      <c r="P1232" s="97" cm="1">
        <f t="array" ref="P1232">INDEX($L$11:$L$2636,MATCH(B1232+J1232,$L$11:$L$2636,0)+30)</f>
        <v>46601</v>
      </c>
      <c r="Q1232" s="124" cm="1">
        <f t="array" ref="Q1232">INDEX($L$11:$L$2636,MATCH(B1232+J1232,$L$11:$L$2636,0)+12)-1</f>
        <v>46574</v>
      </c>
    </row>
    <row r="1233" spans="2:17" ht="15" customHeight="1" x14ac:dyDescent="0.25">
      <c r="B1233" s="97">
        <v>46557</v>
      </c>
      <c r="C1233" s="98" t="str">
        <f t="shared" si="82"/>
        <v>Saturday</v>
      </c>
      <c r="D1233" s="99" t="str">
        <f t="shared" si="83"/>
        <v>W</v>
      </c>
      <c r="E1233" s="99" t="str">
        <f t="shared" si="83"/>
        <v>W</v>
      </c>
      <c r="F1233" s="99" t="str">
        <f t="shared" si="83"/>
        <v>W</v>
      </c>
      <c r="G1233" s="99" t="str">
        <f t="shared" si="83"/>
        <v>W</v>
      </c>
      <c r="H1233" s="99" t="str">
        <f t="shared" si="84"/>
        <v>W</v>
      </c>
      <c r="I1233" s="99">
        <f t="shared" si="85"/>
        <v>0</v>
      </c>
      <c r="J1233" s="109">
        <f>IF(H1233="B",0,MATCH("B",H1234:$H$3985,0))</f>
        <v>2</v>
      </c>
      <c r="K1233" s="84"/>
      <c r="L1233" s="97">
        <v>47182</v>
      </c>
      <c r="M1233" s="99" t="s">
        <v>69</v>
      </c>
      <c r="O1233" s="97">
        <v>46557</v>
      </c>
      <c r="P1233" s="97" cm="1">
        <f t="array" ref="P1233">INDEX($L$11:$L$2636,MATCH(B1233+J1233,$L$11:$L$2636,0)+30)</f>
        <v>46602</v>
      </c>
      <c r="Q1233" s="124" cm="1">
        <f t="array" ref="Q1233">INDEX($L$11:$L$2636,MATCH(B1233+J1233,$L$11:$L$2636,0)+12)-1</f>
        <v>46575</v>
      </c>
    </row>
    <row r="1234" spans="2:17" ht="15" customHeight="1" x14ac:dyDescent="0.25">
      <c r="B1234" s="97">
        <v>46558</v>
      </c>
      <c r="C1234" s="98" t="str">
        <f t="shared" si="82"/>
        <v>Sunday</v>
      </c>
      <c r="D1234" s="99" t="str">
        <f t="shared" si="83"/>
        <v>W</v>
      </c>
      <c r="E1234" s="99" t="str">
        <f t="shared" si="83"/>
        <v>W</v>
      </c>
      <c r="F1234" s="99" t="str">
        <f t="shared" si="83"/>
        <v>W</v>
      </c>
      <c r="G1234" s="99" t="str">
        <f t="shared" si="83"/>
        <v>W</v>
      </c>
      <c r="H1234" s="99" t="str">
        <f t="shared" si="84"/>
        <v>W</v>
      </c>
      <c r="I1234" s="99">
        <f t="shared" si="85"/>
        <v>0</v>
      </c>
      <c r="J1234" s="109">
        <f>IF(H1234="B",0,MATCH("B",H1235:$H$3985,0))</f>
        <v>1</v>
      </c>
      <c r="K1234" s="84"/>
      <c r="L1234" s="97">
        <v>47183</v>
      </c>
      <c r="M1234" s="99" t="s">
        <v>69</v>
      </c>
      <c r="O1234" s="97">
        <v>46558</v>
      </c>
      <c r="P1234" s="97" cm="1">
        <f t="array" ref="P1234">INDEX($L$11:$L$2636,MATCH(B1234+J1234,$L$11:$L$2636,0)+30)</f>
        <v>46602</v>
      </c>
      <c r="Q1234" s="124" cm="1">
        <f t="array" ref="Q1234">INDEX($L$11:$L$2636,MATCH(B1234+J1234,$L$11:$L$2636,0)+12)-1</f>
        <v>46575</v>
      </c>
    </row>
    <row r="1235" spans="2:17" ht="15" customHeight="1" x14ac:dyDescent="0.25">
      <c r="B1235" s="97">
        <v>46559</v>
      </c>
      <c r="C1235" s="98" t="str">
        <f t="shared" si="82"/>
        <v>Monday</v>
      </c>
      <c r="D1235" s="99" t="str">
        <f t="shared" si="83"/>
        <v>B</v>
      </c>
      <c r="E1235" s="99" t="str">
        <f t="shared" si="83"/>
        <v>B</v>
      </c>
      <c r="F1235" s="99" t="str">
        <f t="shared" si="83"/>
        <v>B</v>
      </c>
      <c r="G1235" s="99" t="str">
        <f t="shared" si="83"/>
        <v>B</v>
      </c>
      <c r="H1235" s="99" t="str">
        <f t="shared" si="84"/>
        <v>B</v>
      </c>
      <c r="I1235" s="99">
        <f t="shared" si="85"/>
        <v>1</v>
      </c>
      <c r="J1235" s="109">
        <f>IF(H1235="B",0,MATCH("B",H1236:$H$3985,0))</f>
        <v>0</v>
      </c>
      <c r="K1235" s="84"/>
      <c r="L1235" s="97">
        <v>47184</v>
      </c>
      <c r="M1235" s="99" t="s">
        <v>69</v>
      </c>
      <c r="O1235" s="97">
        <v>46559</v>
      </c>
      <c r="P1235" s="97" cm="1">
        <f t="array" ref="P1235">INDEX($L$11:$L$2636,MATCH(B1235+J1235,$L$11:$L$2636,0)+30)</f>
        <v>46602</v>
      </c>
      <c r="Q1235" s="124" cm="1">
        <f t="array" ref="Q1235">INDEX($L$11:$L$2636,MATCH(B1235+J1235,$L$11:$L$2636,0)+12)-1</f>
        <v>46575</v>
      </c>
    </row>
    <row r="1236" spans="2:17" ht="15" customHeight="1" x14ac:dyDescent="0.25">
      <c r="B1236" s="97">
        <v>46560</v>
      </c>
      <c r="C1236" s="98" t="str">
        <f t="shared" si="82"/>
        <v>Tuesday</v>
      </c>
      <c r="D1236" s="99" t="str">
        <f t="shared" si="83"/>
        <v>B</v>
      </c>
      <c r="E1236" s="99" t="str">
        <f t="shared" si="83"/>
        <v>B</v>
      </c>
      <c r="F1236" s="99" t="str">
        <f t="shared" si="83"/>
        <v>B</v>
      </c>
      <c r="G1236" s="99" t="str">
        <f t="shared" si="83"/>
        <v>B</v>
      </c>
      <c r="H1236" s="99" t="str">
        <f t="shared" si="84"/>
        <v>B</v>
      </c>
      <c r="I1236" s="99">
        <f t="shared" si="85"/>
        <v>1</v>
      </c>
      <c r="J1236" s="109">
        <f>IF(H1236="B",0,MATCH("B",H1237:$H$3985,0))</f>
        <v>0</v>
      </c>
      <c r="K1236" s="84"/>
      <c r="L1236" s="97">
        <v>47185</v>
      </c>
      <c r="M1236" s="99" t="s">
        <v>69</v>
      </c>
      <c r="O1236" s="97">
        <v>46560</v>
      </c>
      <c r="P1236" s="97" cm="1">
        <f t="array" ref="P1236">INDEX($L$11:$L$2636,MATCH(B1236+J1236,$L$11:$L$2636,0)+30)</f>
        <v>46603</v>
      </c>
      <c r="Q1236" s="124" cm="1">
        <f t="array" ref="Q1236">INDEX($L$11:$L$2636,MATCH(B1236+J1236,$L$11:$L$2636,0)+12)-1</f>
        <v>46576</v>
      </c>
    </row>
    <row r="1237" spans="2:17" ht="15" customHeight="1" x14ac:dyDescent="0.25">
      <c r="B1237" s="97">
        <v>46561</v>
      </c>
      <c r="C1237" s="98" t="str">
        <f t="shared" si="82"/>
        <v>Wednesday</v>
      </c>
      <c r="D1237" s="99" t="str">
        <f t="shared" si="83"/>
        <v>B</v>
      </c>
      <c r="E1237" s="99" t="str">
        <f t="shared" si="83"/>
        <v>B</v>
      </c>
      <c r="F1237" s="99" t="str">
        <f t="shared" si="83"/>
        <v>B</v>
      </c>
      <c r="G1237" s="99" t="str">
        <f t="shared" si="83"/>
        <v>B</v>
      </c>
      <c r="H1237" s="99" t="str">
        <f t="shared" si="84"/>
        <v>B</v>
      </c>
      <c r="I1237" s="99">
        <f t="shared" si="85"/>
        <v>1</v>
      </c>
      <c r="J1237" s="109">
        <f>IF(H1237="B",0,MATCH("B",H1238:$H$3985,0))</f>
        <v>0</v>
      </c>
      <c r="K1237" s="84"/>
      <c r="L1237" s="97">
        <v>47186</v>
      </c>
      <c r="M1237" s="99" t="s">
        <v>69</v>
      </c>
      <c r="O1237" s="97">
        <v>46561</v>
      </c>
      <c r="P1237" s="97" cm="1">
        <f t="array" ref="P1237">INDEX($L$11:$L$2636,MATCH(B1237+J1237,$L$11:$L$2636,0)+30)</f>
        <v>46604</v>
      </c>
      <c r="Q1237" s="124" cm="1">
        <f t="array" ref="Q1237">INDEX($L$11:$L$2636,MATCH(B1237+J1237,$L$11:$L$2636,0)+12)-1</f>
        <v>46579</v>
      </c>
    </row>
    <row r="1238" spans="2:17" ht="15" customHeight="1" x14ac:dyDescent="0.25">
      <c r="B1238" s="97">
        <v>46562</v>
      </c>
      <c r="C1238" s="98" t="str">
        <f t="shared" si="82"/>
        <v>Thursday</v>
      </c>
      <c r="D1238" s="99" t="str">
        <f t="shared" si="83"/>
        <v>B</v>
      </c>
      <c r="E1238" s="99" t="s">
        <v>71</v>
      </c>
      <c r="F1238" s="99" t="str">
        <f t="shared" si="83"/>
        <v>B</v>
      </c>
      <c r="G1238" s="99" t="str">
        <f t="shared" si="83"/>
        <v>B</v>
      </c>
      <c r="H1238" s="99" t="str">
        <f t="shared" si="84"/>
        <v>P</v>
      </c>
      <c r="I1238" s="99">
        <f t="shared" si="85"/>
        <v>0</v>
      </c>
      <c r="J1238" s="109">
        <f>IF(H1238="B",0,MATCH("B",H1239:$H$3985,0))</f>
        <v>1</v>
      </c>
      <c r="K1238" s="84"/>
      <c r="L1238" s="97">
        <v>47189</v>
      </c>
      <c r="M1238" s="99" t="s">
        <v>69</v>
      </c>
      <c r="O1238" s="97">
        <v>46562</v>
      </c>
      <c r="P1238" s="97" cm="1">
        <f t="array" ref="P1238">INDEX($L$11:$L$2636,MATCH(B1238+J1238,$L$11:$L$2636,0)+30)</f>
        <v>46605</v>
      </c>
      <c r="Q1238" s="124" cm="1">
        <f t="array" ref="Q1238">INDEX($L$11:$L$2636,MATCH(B1238+J1238,$L$11:$L$2636,0)+12)-1</f>
        <v>46580</v>
      </c>
    </row>
    <row r="1239" spans="2:17" ht="15" customHeight="1" x14ac:dyDescent="0.25">
      <c r="B1239" s="97">
        <v>46563</v>
      </c>
      <c r="C1239" s="98" t="str">
        <f t="shared" si="82"/>
        <v>Friday</v>
      </c>
      <c r="D1239" s="99" t="str">
        <f t="shared" si="83"/>
        <v>B</v>
      </c>
      <c r="E1239" s="99" t="str">
        <f t="shared" si="83"/>
        <v>B</v>
      </c>
      <c r="F1239" s="99" t="str">
        <f t="shared" si="83"/>
        <v>B</v>
      </c>
      <c r="G1239" s="99" t="str">
        <f t="shared" si="83"/>
        <v>B</v>
      </c>
      <c r="H1239" s="99" t="str">
        <f t="shared" si="84"/>
        <v>B</v>
      </c>
      <c r="I1239" s="99">
        <f t="shared" si="85"/>
        <v>1</v>
      </c>
      <c r="J1239" s="109">
        <f>IF(H1239="B",0,MATCH("B",H1240:$H$3985,0))</f>
        <v>0</v>
      </c>
      <c r="K1239" s="84"/>
      <c r="L1239" s="97">
        <v>47190</v>
      </c>
      <c r="M1239" s="99" t="s">
        <v>69</v>
      </c>
      <c r="O1239" s="97">
        <v>46563</v>
      </c>
      <c r="P1239" s="97" cm="1">
        <f t="array" ref="P1239">INDEX($L$11:$L$2636,MATCH(B1239+J1239,$L$11:$L$2636,0)+30)</f>
        <v>46605</v>
      </c>
      <c r="Q1239" s="124" cm="1">
        <f t="array" ref="Q1239">INDEX($L$11:$L$2636,MATCH(B1239+J1239,$L$11:$L$2636,0)+12)-1</f>
        <v>46580</v>
      </c>
    </row>
    <row r="1240" spans="2:17" ht="15" customHeight="1" x14ac:dyDescent="0.25">
      <c r="B1240" s="97">
        <v>46564</v>
      </c>
      <c r="C1240" s="98" t="str">
        <f t="shared" si="82"/>
        <v>Saturday</v>
      </c>
      <c r="D1240" s="99" t="str">
        <f t="shared" si="83"/>
        <v>W</v>
      </c>
      <c r="E1240" s="99" t="str">
        <f t="shared" si="83"/>
        <v>W</v>
      </c>
      <c r="F1240" s="99" t="str">
        <f t="shared" si="83"/>
        <v>W</v>
      </c>
      <c r="G1240" s="99" t="str">
        <f t="shared" si="83"/>
        <v>W</v>
      </c>
      <c r="H1240" s="99" t="str">
        <f t="shared" si="84"/>
        <v>W</v>
      </c>
      <c r="I1240" s="99">
        <f t="shared" si="85"/>
        <v>0</v>
      </c>
      <c r="J1240" s="109">
        <f>IF(H1240="B",0,MATCH("B",H1241:$H$3985,0))</f>
        <v>2</v>
      </c>
      <c r="K1240" s="84"/>
      <c r="L1240" s="97">
        <v>47191</v>
      </c>
      <c r="M1240" s="99" t="s">
        <v>69</v>
      </c>
      <c r="O1240" s="97">
        <v>46564</v>
      </c>
      <c r="P1240" s="97" cm="1">
        <f t="array" ref="P1240">INDEX($L$11:$L$2636,MATCH(B1240+J1240,$L$11:$L$2636,0)+30)</f>
        <v>46608</v>
      </c>
      <c r="Q1240" s="124" cm="1">
        <f t="array" ref="Q1240">INDEX($L$11:$L$2636,MATCH(B1240+J1240,$L$11:$L$2636,0)+12)-1</f>
        <v>46581</v>
      </c>
    </row>
    <row r="1241" spans="2:17" ht="15" customHeight="1" x14ac:dyDescent="0.25">
      <c r="B1241" s="97">
        <v>46565</v>
      </c>
      <c r="C1241" s="98" t="str">
        <f t="shared" si="82"/>
        <v>Sunday</v>
      </c>
      <c r="D1241" s="99" t="str">
        <f t="shared" si="83"/>
        <v>W</v>
      </c>
      <c r="E1241" s="99" t="str">
        <f t="shared" si="83"/>
        <v>W</v>
      </c>
      <c r="F1241" s="99" t="str">
        <f t="shared" si="83"/>
        <v>W</v>
      </c>
      <c r="G1241" s="99" t="str">
        <f t="shared" si="83"/>
        <v>W</v>
      </c>
      <c r="H1241" s="99" t="str">
        <f t="shared" si="84"/>
        <v>W</v>
      </c>
      <c r="I1241" s="99">
        <f t="shared" si="85"/>
        <v>0</v>
      </c>
      <c r="J1241" s="109">
        <f>IF(H1241="B",0,MATCH("B",H1242:$H$3985,0))</f>
        <v>1</v>
      </c>
      <c r="K1241" s="84"/>
      <c r="L1241" s="97">
        <v>47192</v>
      </c>
      <c r="M1241" s="99" t="s">
        <v>69</v>
      </c>
      <c r="O1241" s="97">
        <v>46565</v>
      </c>
      <c r="P1241" s="97" cm="1">
        <f t="array" ref="P1241">INDEX($L$11:$L$2636,MATCH(B1241+J1241,$L$11:$L$2636,0)+30)</f>
        <v>46608</v>
      </c>
      <c r="Q1241" s="124" cm="1">
        <f t="array" ref="Q1241">INDEX($L$11:$L$2636,MATCH(B1241+J1241,$L$11:$L$2636,0)+12)-1</f>
        <v>46581</v>
      </c>
    </row>
    <row r="1242" spans="2:17" ht="15" customHeight="1" x14ac:dyDescent="0.25">
      <c r="B1242" s="97">
        <v>46566</v>
      </c>
      <c r="C1242" s="98" t="str">
        <f t="shared" si="82"/>
        <v>Monday</v>
      </c>
      <c r="D1242" s="99" t="str">
        <f t="shared" si="83"/>
        <v>B</v>
      </c>
      <c r="E1242" s="99" t="str">
        <f t="shared" si="83"/>
        <v>B</v>
      </c>
      <c r="F1242" s="99" t="str">
        <f t="shared" si="83"/>
        <v>B</v>
      </c>
      <c r="G1242" s="99" t="str">
        <f t="shared" si="83"/>
        <v>B</v>
      </c>
      <c r="H1242" s="99" t="str">
        <f t="shared" si="84"/>
        <v>B</v>
      </c>
      <c r="I1242" s="99">
        <f t="shared" si="85"/>
        <v>1</v>
      </c>
      <c r="J1242" s="109">
        <f>IF(H1242="B",0,MATCH("B",H1243:$H$3985,0))</f>
        <v>0</v>
      </c>
      <c r="K1242" s="84"/>
      <c r="L1242" s="97">
        <v>47193</v>
      </c>
      <c r="M1242" s="99" t="s">
        <v>69</v>
      </c>
      <c r="O1242" s="97">
        <v>46566</v>
      </c>
      <c r="P1242" s="97" cm="1">
        <f t="array" ref="P1242">INDEX($L$11:$L$2636,MATCH(B1242+J1242,$L$11:$L$2636,0)+30)</f>
        <v>46608</v>
      </c>
      <c r="Q1242" s="124" cm="1">
        <f t="array" ref="Q1242">INDEX($L$11:$L$2636,MATCH(B1242+J1242,$L$11:$L$2636,0)+12)-1</f>
        <v>46581</v>
      </c>
    </row>
    <row r="1243" spans="2:17" ht="15" customHeight="1" x14ac:dyDescent="0.25">
      <c r="B1243" s="97">
        <v>46567</v>
      </c>
      <c r="C1243" s="98" t="str">
        <f t="shared" si="82"/>
        <v>Tuesday</v>
      </c>
      <c r="D1243" s="99" t="str">
        <f t="shared" si="83"/>
        <v>B</v>
      </c>
      <c r="E1243" s="99" t="str">
        <f t="shared" si="83"/>
        <v>B</v>
      </c>
      <c r="F1243" s="99" t="str">
        <f t="shared" si="83"/>
        <v>B</v>
      </c>
      <c r="G1243" s="99" t="str">
        <f t="shared" si="83"/>
        <v>B</v>
      </c>
      <c r="H1243" s="99" t="str">
        <f t="shared" si="84"/>
        <v>B</v>
      </c>
      <c r="I1243" s="99">
        <f t="shared" si="85"/>
        <v>1</v>
      </c>
      <c r="J1243" s="109">
        <f>IF(H1243="B",0,MATCH("B",H1244:$H$3985,0))</f>
        <v>0</v>
      </c>
      <c r="K1243" s="84"/>
      <c r="L1243" s="97">
        <v>47196</v>
      </c>
      <c r="M1243" s="99" t="s">
        <v>69</v>
      </c>
      <c r="O1243" s="97">
        <v>46567</v>
      </c>
      <c r="P1243" s="97" cm="1">
        <f t="array" ref="P1243">INDEX($L$11:$L$2636,MATCH(B1243+J1243,$L$11:$L$2636,0)+30)</f>
        <v>46609</v>
      </c>
      <c r="Q1243" s="124" cm="1">
        <f t="array" ref="Q1243">INDEX($L$11:$L$2636,MATCH(B1243+J1243,$L$11:$L$2636,0)+12)-1</f>
        <v>46582</v>
      </c>
    </row>
    <row r="1244" spans="2:17" ht="15" customHeight="1" x14ac:dyDescent="0.25">
      <c r="B1244" s="97">
        <v>46568</v>
      </c>
      <c r="C1244" s="98" t="str">
        <f t="shared" si="82"/>
        <v>Wednesday</v>
      </c>
      <c r="D1244" s="99" t="str">
        <f t="shared" si="83"/>
        <v>B</v>
      </c>
      <c r="E1244" s="99" t="str">
        <f t="shared" si="83"/>
        <v>B</v>
      </c>
      <c r="F1244" s="99" t="str">
        <f t="shared" si="83"/>
        <v>B</v>
      </c>
      <c r="G1244" s="99" t="str">
        <f t="shared" si="83"/>
        <v>B</v>
      </c>
      <c r="H1244" s="99" t="str">
        <f t="shared" si="84"/>
        <v>B</v>
      </c>
      <c r="I1244" s="99">
        <f t="shared" si="85"/>
        <v>1</v>
      </c>
      <c r="J1244" s="109">
        <f>IF(H1244="B",0,MATCH("B",H1245:$H$3985,0))</f>
        <v>0</v>
      </c>
      <c r="K1244" s="84"/>
      <c r="L1244" s="97">
        <v>47197</v>
      </c>
      <c r="M1244" s="99" t="s">
        <v>69</v>
      </c>
      <c r="O1244" s="97">
        <v>46568</v>
      </c>
      <c r="P1244" s="97" cm="1">
        <f t="array" ref="P1244">INDEX($L$11:$L$2636,MATCH(B1244+J1244,$L$11:$L$2636,0)+30)</f>
        <v>46610</v>
      </c>
      <c r="Q1244" s="124" cm="1">
        <f t="array" ref="Q1244">INDEX($L$11:$L$2636,MATCH(B1244+J1244,$L$11:$L$2636,0)+12)-1</f>
        <v>46583</v>
      </c>
    </row>
    <row r="1245" spans="2:17" ht="15" customHeight="1" x14ac:dyDescent="0.25">
      <c r="B1245" s="97">
        <v>46569</v>
      </c>
      <c r="C1245" s="98" t="str">
        <f t="shared" si="82"/>
        <v>Thursday</v>
      </c>
      <c r="D1245" s="99" t="str">
        <f t="shared" si="83"/>
        <v>B</v>
      </c>
      <c r="E1245" s="99" t="str">
        <f t="shared" si="83"/>
        <v>B</v>
      </c>
      <c r="F1245" s="99" t="str">
        <f t="shared" si="83"/>
        <v>B</v>
      </c>
      <c r="G1245" s="99" t="str">
        <f t="shared" si="83"/>
        <v>B</v>
      </c>
      <c r="H1245" s="99" t="str">
        <f t="shared" si="84"/>
        <v>B</v>
      </c>
      <c r="I1245" s="99">
        <f t="shared" si="85"/>
        <v>1</v>
      </c>
      <c r="J1245" s="109">
        <f>IF(H1245="B",0,MATCH("B",H1246:$H$3985,0))</f>
        <v>0</v>
      </c>
      <c r="K1245" s="84"/>
      <c r="L1245" s="97">
        <v>47198</v>
      </c>
      <c r="M1245" s="99" t="s">
        <v>69</v>
      </c>
      <c r="O1245" s="97">
        <v>46569</v>
      </c>
      <c r="P1245" s="97" cm="1">
        <f t="array" ref="P1245">INDEX($L$11:$L$2636,MATCH(B1245+J1245,$L$11:$L$2636,0)+30)</f>
        <v>46611</v>
      </c>
      <c r="Q1245" s="124" cm="1">
        <f t="array" ref="Q1245">INDEX($L$11:$L$2636,MATCH(B1245+J1245,$L$11:$L$2636,0)+12)-1</f>
        <v>46586</v>
      </c>
    </row>
    <row r="1246" spans="2:17" ht="15" customHeight="1" x14ac:dyDescent="0.25">
      <c r="B1246" s="97">
        <v>46570</v>
      </c>
      <c r="C1246" s="98" t="str">
        <f t="shared" si="82"/>
        <v>Friday</v>
      </c>
      <c r="D1246" s="99" t="str">
        <f t="shared" si="83"/>
        <v>B</v>
      </c>
      <c r="E1246" s="99" t="str">
        <f t="shared" si="83"/>
        <v>B</v>
      </c>
      <c r="F1246" s="99" t="str">
        <f t="shared" si="83"/>
        <v>B</v>
      </c>
      <c r="G1246" s="99" t="str">
        <f t="shared" si="83"/>
        <v>B</v>
      </c>
      <c r="H1246" s="99" t="str">
        <f t="shared" si="84"/>
        <v>B</v>
      </c>
      <c r="I1246" s="99">
        <f t="shared" si="85"/>
        <v>1</v>
      </c>
      <c r="J1246" s="109">
        <f>IF(H1246="B",0,MATCH("B",H1247:$H$3985,0))</f>
        <v>0</v>
      </c>
      <c r="K1246" s="84"/>
      <c r="L1246" s="97">
        <v>47199</v>
      </c>
      <c r="M1246" s="99" t="s">
        <v>69</v>
      </c>
      <c r="O1246" s="97">
        <v>46570</v>
      </c>
      <c r="P1246" s="97" cm="1">
        <f t="array" ref="P1246">INDEX($L$11:$L$2636,MATCH(B1246+J1246,$L$11:$L$2636,0)+30)</f>
        <v>46612</v>
      </c>
      <c r="Q1246" s="124" cm="1">
        <f t="array" ref="Q1246">INDEX($L$11:$L$2636,MATCH(B1246+J1246,$L$11:$L$2636,0)+12)-1</f>
        <v>46587</v>
      </c>
    </row>
    <row r="1247" spans="2:17" ht="15" customHeight="1" x14ac:dyDescent="0.25">
      <c r="B1247" s="97">
        <v>46571</v>
      </c>
      <c r="C1247" s="98" t="str">
        <f t="shared" si="82"/>
        <v>Saturday</v>
      </c>
      <c r="D1247" s="99" t="str">
        <f t="shared" si="83"/>
        <v>W</v>
      </c>
      <c r="E1247" s="99" t="str">
        <f t="shared" si="83"/>
        <v>W</v>
      </c>
      <c r="F1247" s="99" t="str">
        <f t="shared" si="83"/>
        <v>W</v>
      </c>
      <c r="G1247" s="99" t="str">
        <f t="shared" si="83"/>
        <v>W</v>
      </c>
      <c r="H1247" s="99" t="str">
        <f t="shared" si="84"/>
        <v>W</v>
      </c>
      <c r="I1247" s="99">
        <f t="shared" si="85"/>
        <v>0</v>
      </c>
      <c r="J1247" s="109">
        <f>IF(H1247="B",0,MATCH("B",H1248:$H$3985,0))</f>
        <v>2</v>
      </c>
      <c r="K1247" s="84"/>
      <c r="L1247" s="97">
        <v>47200</v>
      </c>
      <c r="M1247" s="99" t="s">
        <v>69</v>
      </c>
      <c r="O1247" s="97">
        <v>46571</v>
      </c>
      <c r="P1247" s="97" cm="1">
        <f t="array" ref="P1247">INDEX($L$11:$L$2636,MATCH(B1247+J1247,$L$11:$L$2636,0)+30)</f>
        <v>46615</v>
      </c>
      <c r="Q1247" s="124" cm="1">
        <f t="array" ref="Q1247">INDEX($L$11:$L$2636,MATCH(B1247+J1247,$L$11:$L$2636,0)+12)-1</f>
        <v>46588</v>
      </c>
    </row>
    <row r="1248" spans="2:17" ht="15" customHeight="1" x14ac:dyDescent="0.25">
      <c r="B1248" s="97">
        <v>46572</v>
      </c>
      <c r="C1248" s="98" t="str">
        <f t="shared" si="82"/>
        <v>Sunday</v>
      </c>
      <c r="D1248" s="99" t="str">
        <f t="shared" si="83"/>
        <v>W</v>
      </c>
      <c r="E1248" s="99" t="str">
        <f t="shared" si="83"/>
        <v>W</v>
      </c>
      <c r="F1248" s="99" t="str">
        <f t="shared" si="83"/>
        <v>W</v>
      </c>
      <c r="G1248" s="99" t="str">
        <f t="shared" si="83"/>
        <v>W</v>
      </c>
      <c r="H1248" s="99" t="str">
        <f t="shared" si="84"/>
        <v>W</v>
      </c>
      <c r="I1248" s="99">
        <f t="shared" si="85"/>
        <v>0</v>
      </c>
      <c r="J1248" s="109">
        <f>IF(H1248="B",0,MATCH("B",H1249:$H$3985,0))</f>
        <v>1</v>
      </c>
      <c r="K1248" s="84"/>
      <c r="L1248" s="97">
        <v>47203</v>
      </c>
      <c r="M1248" s="99" t="s">
        <v>69</v>
      </c>
      <c r="O1248" s="97">
        <v>46572</v>
      </c>
      <c r="P1248" s="97" cm="1">
        <f t="array" ref="P1248">INDEX($L$11:$L$2636,MATCH(B1248+J1248,$L$11:$L$2636,0)+30)</f>
        <v>46615</v>
      </c>
      <c r="Q1248" s="124" cm="1">
        <f t="array" ref="Q1248">INDEX($L$11:$L$2636,MATCH(B1248+J1248,$L$11:$L$2636,0)+12)-1</f>
        <v>46588</v>
      </c>
    </row>
    <row r="1249" spans="2:17" ht="15" customHeight="1" x14ac:dyDescent="0.25">
      <c r="B1249" s="97">
        <v>46573</v>
      </c>
      <c r="C1249" s="98" t="str">
        <f t="shared" si="82"/>
        <v>Monday</v>
      </c>
      <c r="D1249" s="99" t="str">
        <f t="shared" si="83"/>
        <v>B</v>
      </c>
      <c r="E1249" s="99" t="str">
        <f t="shared" si="83"/>
        <v>B</v>
      </c>
      <c r="F1249" s="99" t="str">
        <f t="shared" si="83"/>
        <v>B</v>
      </c>
      <c r="G1249" s="99" t="str">
        <f t="shared" si="83"/>
        <v>B</v>
      </c>
      <c r="H1249" s="99" t="str">
        <f t="shared" si="84"/>
        <v>B</v>
      </c>
      <c r="I1249" s="99">
        <f t="shared" si="85"/>
        <v>1</v>
      </c>
      <c r="J1249" s="109">
        <f>IF(H1249="B",0,MATCH("B",H1250:$H$3985,0))</f>
        <v>0</v>
      </c>
      <c r="K1249" s="84"/>
      <c r="L1249" s="97">
        <v>47204</v>
      </c>
      <c r="M1249" s="99" t="s">
        <v>69</v>
      </c>
      <c r="O1249" s="97">
        <v>46573</v>
      </c>
      <c r="P1249" s="97" cm="1">
        <f t="array" ref="P1249">INDEX($L$11:$L$2636,MATCH(B1249+J1249,$L$11:$L$2636,0)+30)</f>
        <v>46615</v>
      </c>
      <c r="Q1249" s="124" cm="1">
        <f t="array" ref="Q1249">INDEX($L$11:$L$2636,MATCH(B1249+J1249,$L$11:$L$2636,0)+12)-1</f>
        <v>46588</v>
      </c>
    </row>
    <row r="1250" spans="2:17" ht="15" customHeight="1" x14ac:dyDescent="0.25">
      <c r="B1250" s="97">
        <v>46574</v>
      </c>
      <c r="C1250" s="98" t="str">
        <f t="shared" si="82"/>
        <v>Tuesday</v>
      </c>
      <c r="D1250" s="99" t="str">
        <f t="shared" si="83"/>
        <v>B</v>
      </c>
      <c r="E1250" s="99" t="str">
        <f t="shared" si="83"/>
        <v>B</v>
      </c>
      <c r="F1250" s="99" t="str">
        <f t="shared" si="83"/>
        <v>B</v>
      </c>
      <c r="G1250" s="99" t="str">
        <f t="shared" si="83"/>
        <v>B</v>
      </c>
      <c r="H1250" s="99" t="str">
        <f t="shared" si="84"/>
        <v>B</v>
      </c>
      <c r="I1250" s="99">
        <f t="shared" si="85"/>
        <v>1</v>
      </c>
      <c r="J1250" s="109">
        <f>IF(H1250="B",0,MATCH("B",H1251:$H$3985,0))</f>
        <v>0</v>
      </c>
      <c r="K1250" s="84"/>
      <c r="L1250" s="97">
        <v>47205</v>
      </c>
      <c r="M1250" s="99" t="s">
        <v>69</v>
      </c>
      <c r="O1250" s="97">
        <v>46574</v>
      </c>
      <c r="P1250" s="97" cm="1">
        <f t="array" ref="P1250">INDEX($L$11:$L$2636,MATCH(B1250+J1250,$L$11:$L$2636,0)+30)</f>
        <v>46616</v>
      </c>
      <c r="Q1250" s="124" cm="1">
        <f t="array" ref="Q1250">INDEX($L$11:$L$2636,MATCH(B1250+J1250,$L$11:$L$2636,0)+12)-1</f>
        <v>46589</v>
      </c>
    </row>
    <row r="1251" spans="2:17" ht="15" customHeight="1" x14ac:dyDescent="0.25">
      <c r="B1251" s="97">
        <v>46575</v>
      </c>
      <c r="C1251" s="98" t="str">
        <f t="shared" si="82"/>
        <v>Wednesday</v>
      </c>
      <c r="D1251" s="99" t="str">
        <f t="shared" si="83"/>
        <v>B</v>
      </c>
      <c r="E1251" s="99" t="str">
        <f t="shared" si="83"/>
        <v>B</v>
      </c>
      <c r="F1251" s="99" t="str">
        <f t="shared" si="83"/>
        <v>B</v>
      </c>
      <c r="G1251" s="99" t="str">
        <f t="shared" si="83"/>
        <v>B</v>
      </c>
      <c r="H1251" s="99" t="str">
        <f t="shared" si="84"/>
        <v>B</v>
      </c>
      <c r="I1251" s="99">
        <f t="shared" si="85"/>
        <v>1</v>
      </c>
      <c r="J1251" s="109">
        <f>IF(H1251="B",0,MATCH("B",H1252:$H$3985,0))</f>
        <v>0</v>
      </c>
      <c r="K1251" s="84"/>
      <c r="L1251" s="97">
        <v>47211</v>
      </c>
      <c r="M1251" s="99" t="s">
        <v>69</v>
      </c>
      <c r="O1251" s="97">
        <v>46575</v>
      </c>
      <c r="P1251" s="97" cm="1">
        <f t="array" ref="P1251">INDEX($L$11:$L$2636,MATCH(B1251+J1251,$L$11:$L$2636,0)+30)</f>
        <v>46617</v>
      </c>
      <c r="Q1251" s="124" cm="1">
        <f t="array" ref="Q1251">INDEX($L$11:$L$2636,MATCH(B1251+J1251,$L$11:$L$2636,0)+12)-1</f>
        <v>46590</v>
      </c>
    </row>
    <row r="1252" spans="2:17" ht="15" customHeight="1" x14ac:dyDescent="0.25">
      <c r="B1252" s="97">
        <v>46576</v>
      </c>
      <c r="C1252" s="98" t="str">
        <f t="shared" si="82"/>
        <v>Thursday</v>
      </c>
      <c r="D1252" s="99" t="str">
        <f t="shared" si="83"/>
        <v>B</v>
      </c>
      <c r="E1252" s="99" t="str">
        <f t="shared" si="83"/>
        <v>B</v>
      </c>
      <c r="F1252" s="99" t="str">
        <f t="shared" si="83"/>
        <v>B</v>
      </c>
      <c r="G1252" s="99" t="str">
        <f t="shared" si="83"/>
        <v>B</v>
      </c>
      <c r="H1252" s="99" t="str">
        <f t="shared" si="84"/>
        <v>B</v>
      </c>
      <c r="I1252" s="99">
        <f t="shared" si="85"/>
        <v>1</v>
      </c>
      <c r="J1252" s="109">
        <f>IF(H1252="B",0,MATCH("B",H1253:$H$3985,0))</f>
        <v>0</v>
      </c>
      <c r="K1252" s="84"/>
      <c r="L1252" s="97">
        <v>47212</v>
      </c>
      <c r="M1252" s="99" t="s">
        <v>69</v>
      </c>
      <c r="O1252" s="97">
        <v>46576</v>
      </c>
      <c r="P1252" s="97" cm="1">
        <f t="array" ref="P1252">INDEX($L$11:$L$2636,MATCH(B1252+J1252,$L$11:$L$2636,0)+30)</f>
        <v>46618</v>
      </c>
      <c r="Q1252" s="124" cm="1">
        <f t="array" ref="Q1252">INDEX($L$11:$L$2636,MATCH(B1252+J1252,$L$11:$L$2636,0)+12)-1</f>
        <v>46593</v>
      </c>
    </row>
    <row r="1253" spans="2:17" ht="15" customHeight="1" x14ac:dyDescent="0.25">
      <c r="B1253" s="97">
        <v>46577</v>
      </c>
      <c r="C1253" s="98" t="str">
        <f t="shared" si="82"/>
        <v>Friday</v>
      </c>
      <c r="D1253" s="99" t="str">
        <f t="shared" si="83"/>
        <v>B</v>
      </c>
      <c r="E1253" s="99" t="str">
        <f t="shared" si="83"/>
        <v>B</v>
      </c>
      <c r="F1253" s="99" t="str">
        <f t="shared" si="83"/>
        <v>B</v>
      </c>
      <c r="G1253" s="99" t="str">
        <f t="shared" si="83"/>
        <v>B</v>
      </c>
      <c r="H1253" s="99" t="str">
        <f t="shared" si="84"/>
        <v>B</v>
      </c>
      <c r="I1253" s="99">
        <f t="shared" si="85"/>
        <v>1</v>
      </c>
      <c r="J1253" s="109">
        <f>IF(H1253="B",0,MATCH("B",H1254:$H$3985,0))</f>
        <v>0</v>
      </c>
      <c r="K1253" s="84"/>
      <c r="L1253" s="97">
        <v>47213</v>
      </c>
      <c r="M1253" s="99" t="s">
        <v>69</v>
      </c>
      <c r="O1253" s="97">
        <v>46577</v>
      </c>
      <c r="P1253" s="97" cm="1">
        <f t="array" ref="P1253">INDEX($L$11:$L$2636,MATCH(B1253+J1253,$L$11:$L$2636,0)+30)</f>
        <v>46619</v>
      </c>
      <c r="Q1253" s="124" cm="1">
        <f t="array" ref="Q1253">INDEX($L$11:$L$2636,MATCH(B1253+J1253,$L$11:$L$2636,0)+12)-1</f>
        <v>46594</v>
      </c>
    </row>
    <row r="1254" spans="2:17" ht="15" customHeight="1" x14ac:dyDescent="0.25">
      <c r="B1254" s="97">
        <v>46578</v>
      </c>
      <c r="C1254" s="98" t="str">
        <f t="shared" si="82"/>
        <v>Saturday</v>
      </c>
      <c r="D1254" s="99" t="str">
        <f t="shared" si="83"/>
        <v>W</v>
      </c>
      <c r="E1254" s="99" t="str">
        <f t="shared" si="83"/>
        <v>W</v>
      </c>
      <c r="F1254" s="99" t="str">
        <f t="shared" si="83"/>
        <v>W</v>
      </c>
      <c r="G1254" s="99" t="str">
        <f t="shared" si="83"/>
        <v>W</v>
      </c>
      <c r="H1254" s="99" t="str">
        <f t="shared" si="84"/>
        <v>W</v>
      </c>
      <c r="I1254" s="99">
        <f t="shared" si="85"/>
        <v>0</v>
      </c>
      <c r="J1254" s="109">
        <f>IF(H1254="B",0,MATCH("B",H1255:$H$3985,0))</f>
        <v>2</v>
      </c>
      <c r="K1254" s="84"/>
      <c r="L1254" s="97">
        <v>47214</v>
      </c>
      <c r="M1254" s="99" t="s">
        <v>69</v>
      </c>
      <c r="O1254" s="97">
        <v>46578</v>
      </c>
      <c r="P1254" s="97" cm="1">
        <f t="array" ref="P1254">INDEX($L$11:$L$2636,MATCH(B1254+J1254,$L$11:$L$2636,0)+30)</f>
        <v>46622</v>
      </c>
      <c r="Q1254" s="124" cm="1">
        <f t="array" ref="Q1254">INDEX($L$11:$L$2636,MATCH(B1254+J1254,$L$11:$L$2636,0)+12)-1</f>
        <v>46595</v>
      </c>
    </row>
    <row r="1255" spans="2:17" ht="15" customHeight="1" x14ac:dyDescent="0.25">
      <c r="B1255" s="97">
        <v>46579</v>
      </c>
      <c r="C1255" s="98" t="str">
        <f t="shared" si="82"/>
        <v>Sunday</v>
      </c>
      <c r="D1255" s="99" t="str">
        <f t="shared" si="83"/>
        <v>W</v>
      </c>
      <c r="E1255" s="99" t="str">
        <f t="shared" si="83"/>
        <v>W</v>
      </c>
      <c r="F1255" s="99" t="str">
        <f t="shared" si="83"/>
        <v>W</v>
      </c>
      <c r="G1255" s="99" t="str">
        <f t="shared" si="83"/>
        <v>W</v>
      </c>
      <c r="H1255" s="99" t="str">
        <f t="shared" si="84"/>
        <v>W</v>
      </c>
      <c r="I1255" s="99">
        <f t="shared" si="85"/>
        <v>0</v>
      </c>
      <c r="J1255" s="109">
        <f>IF(H1255="B",0,MATCH("B",H1256:$H$3985,0))</f>
        <v>1</v>
      </c>
      <c r="K1255" s="84"/>
      <c r="L1255" s="97">
        <v>47217</v>
      </c>
      <c r="M1255" s="99" t="s">
        <v>69</v>
      </c>
      <c r="O1255" s="97">
        <v>46579</v>
      </c>
      <c r="P1255" s="97" cm="1">
        <f t="array" ref="P1255">INDEX($L$11:$L$2636,MATCH(B1255+J1255,$L$11:$L$2636,0)+30)</f>
        <v>46622</v>
      </c>
      <c r="Q1255" s="124" cm="1">
        <f t="array" ref="Q1255">INDEX($L$11:$L$2636,MATCH(B1255+J1255,$L$11:$L$2636,0)+12)-1</f>
        <v>46595</v>
      </c>
    </row>
    <row r="1256" spans="2:17" ht="15" customHeight="1" x14ac:dyDescent="0.25">
      <c r="B1256" s="97">
        <v>46580</v>
      </c>
      <c r="C1256" s="98" t="str">
        <f t="shared" si="82"/>
        <v>Monday</v>
      </c>
      <c r="D1256" s="99" t="str">
        <f t="shared" si="83"/>
        <v>B</v>
      </c>
      <c r="E1256" s="99" t="str">
        <f t="shared" si="83"/>
        <v>B</v>
      </c>
      <c r="F1256" s="99" t="str">
        <f t="shared" si="83"/>
        <v>B</v>
      </c>
      <c r="G1256" s="99" t="str">
        <f t="shared" si="83"/>
        <v>B</v>
      </c>
      <c r="H1256" s="99" t="str">
        <f t="shared" si="84"/>
        <v>B</v>
      </c>
      <c r="I1256" s="99">
        <f t="shared" si="85"/>
        <v>1</v>
      </c>
      <c r="J1256" s="109">
        <f>IF(H1256="B",0,MATCH("B",H1257:$H$3985,0))</f>
        <v>0</v>
      </c>
      <c r="K1256" s="84"/>
      <c r="L1256" s="97">
        <v>47218</v>
      </c>
      <c r="M1256" s="99" t="s">
        <v>69</v>
      </c>
      <c r="O1256" s="97">
        <v>46580</v>
      </c>
      <c r="P1256" s="97" cm="1">
        <f t="array" ref="P1256">INDEX($L$11:$L$2636,MATCH(B1256+J1256,$L$11:$L$2636,0)+30)</f>
        <v>46622</v>
      </c>
      <c r="Q1256" s="124" cm="1">
        <f t="array" ref="Q1256">INDEX($L$11:$L$2636,MATCH(B1256+J1256,$L$11:$L$2636,0)+12)-1</f>
        <v>46595</v>
      </c>
    </row>
    <row r="1257" spans="2:17" ht="15" customHeight="1" x14ac:dyDescent="0.25">
      <c r="B1257" s="97">
        <v>46581</v>
      </c>
      <c r="C1257" s="98" t="str">
        <f t="shared" si="82"/>
        <v>Tuesday</v>
      </c>
      <c r="D1257" s="99" t="str">
        <f t="shared" si="83"/>
        <v>B</v>
      </c>
      <c r="E1257" s="99" t="str">
        <f t="shared" si="83"/>
        <v>B</v>
      </c>
      <c r="F1257" s="99" t="str">
        <f t="shared" si="83"/>
        <v>B</v>
      </c>
      <c r="G1257" s="99" t="str">
        <f t="shared" si="83"/>
        <v>B</v>
      </c>
      <c r="H1257" s="99" t="str">
        <f t="shared" si="84"/>
        <v>B</v>
      </c>
      <c r="I1257" s="99">
        <f t="shared" si="85"/>
        <v>1</v>
      </c>
      <c r="J1257" s="109">
        <f>IF(H1257="B",0,MATCH("B",H1258:$H$3985,0))</f>
        <v>0</v>
      </c>
      <c r="K1257" s="84"/>
      <c r="L1257" s="97">
        <v>47219</v>
      </c>
      <c r="M1257" s="99" t="s">
        <v>69</v>
      </c>
      <c r="O1257" s="97">
        <v>46581</v>
      </c>
      <c r="P1257" s="97" cm="1">
        <f t="array" ref="P1257">INDEX($L$11:$L$2636,MATCH(B1257+J1257,$L$11:$L$2636,0)+30)</f>
        <v>46623</v>
      </c>
      <c r="Q1257" s="124" cm="1">
        <f t="array" ref="Q1257">INDEX($L$11:$L$2636,MATCH(B1257+J1257,$L$11:$L$2636,0)+12)-1</f>
        <v>46596</v>
      </c>
    </row>
    <row r="1258" spans="2:17" ht="15" customHeight="1" x14ac:dyDescent="0.25">
      <c r="B1258" s="97">
        <v>46582</v>
      </c>
      <c r="C1258" s="98" t="str">
        <f t="shared" si="82"/>
        <v>Wednesday</v>
      </c>
      <c r="D1258" s="99" t="str">
        <f t="shared" si="83"/>
        <v>B</v>
      </c>
      <c r="E1258" s="99" t="str">
        <f t="shared" si="83"/>
        <v>B</v>
      </c>
      <c r="F1258" s="99" t="str">
        <f t="shared" si="83"/>
        <v>B</v>
      </c>
      <c r="G1258" s="99" t="str">
        <f t="shared" si="83"/>
        <v>B</v>
      </c>
      <c r="H1258" s="99" t="str">
        <f t="shared" si="84"/>
        <v>B</v>
      </c>
      <c r="I1258" s="99">
        <f t="shared" si="85"/>
        <v>1</v>
      </c>
      <c r="J1258" s="109">
        <f>IF(H1258="B",0,MATCH("B",H1259:$H$3985,0))</f>
        <v>0</v>
      </c>
      <c r="K1258" s="84"/>
      <c r="L1258" s="97">
        <v>47220</v>
      </c>
      <c r="M1258" s="99" t="s">
        <v>69</v>
      </c>
      <c r="O1258" s="97">
        <v>46582</v>
      </c>
      <c r="P1258" s="97" cm="1">
        <f t="array" ref="P1258">INDEX($L$11:$L$2636,MATCH(B1258+J1258,$L$11:$L$2636,0)+30)</f>
        <v>46624</v>
      </c>
      <c r="Q1258" s="124" cm="1">
        <f t="array" ref="Q1258">INDEX($L$11:$L$2636,MATCH(B1258+J1258,$L$11:$L$2636,0)+12)-1</f>
        <v>46597</v>
      </c>
    </row>
    <row r="1259" spans="2:17" ht="15" customHeight="1" x14ac:dyDescent="0.25">
      <c r="B1259" s="97">
        <v>46583</v>
      </c>
      <c r="C1259" s="98" t="str">
        <f t="shared" si="82"/>
        <v>Thursday</v>
      </c>
      <c r="D1259" s="99" t="str">
        <f t="shared" si="83"/>
        <v>B</v>
      </c>
      <c r="E1259" s="99" t="str">
        <f t="shared" si="83"/>
        <v>B</v>
      </c>
      <c r="F1259" s="99" t="str">
        <f t="shared" si="83"/>
        <v>B</v>
      </c>
      <c r="G1259" s="99" t="str">
        <f t="shared" si="83"/>
        <v>B</v>
      </c>
      <c r="H1259" s="99" t="str">
        <f t="shared" si="84"/>
        <v>B</v>
      </c>
      <c r="I1259" s="99">
        <f t="shared" si="85"/>
        <v>1</v>
      </c>
      <c r="J1259" s="109">
        <f>IF(H1259="B",0,MATCH("B",H1260:$H$3985,0))</f>
        <v>0</v>
      </c>
      <c r="K1259" s="84"/>
      <c r="L1259" s="97">
        <v>47221</v>
      </c>
      <c r="M1259" s="99" t="s">
        <v>69</v>
      </c>
      <c r="O1259" s="97">
        <v>46583</v>
      </c>
      <c r="P1259" s="97" cm="1">
        <f t="array" ref="P1259">INDEX($L$11:$L$2636,MATCH(B1259+J1259,$L$11:$L$2636,0)+30)</f>
        <v>46625</v>
      </c>
      <c r="Q1259" s="124" cm="1">
        <f t="array" ref="Q1259">INDEX($L$11:$L$2636,MATCH(B1259+J1259,$L$11:$L$2636,0)+12)-1</f>
        <v>46600</v>
      </c>
    </row>
    <row r="1260" spans="2:17" ht="15" customHeight="1" x14ac:dyDescent="0.25">
      <c r="B1260" s="97">
        <v>46584</v>
      </c>
      <c r="C1260" s="98" t="str">
        <f t="shared" si="82"/>
        <v>Friday</v>
      </c>
      <c r="D1260" s="99" t="str">
        <f t="shared" si="83"/>
        <v>B</v>
      </c>
      <c r="E1260" s="99" t="str">
        <f t="shared" si="83"/>
        <v>B</v>
      </c>
      <c r="F1260" s="99" t="str">
        <f t="shared" si="83"/>
        <v>B</v>
      </c>
      <c r="G1260" s="99" t="str">
        <f t="shared" si="83"/>
        <v>B</v>
      </c>
      <c r="H1260" s="99" t="str">
        <f t="shared" si="84"/>
        <v>B</v>
      </c>
      <c r="I1260" s="99">
        <f t="shared" si="85"/>
        <v>1</v>
      </c>
      <c r="J1260" s="109">
        <f>IF(H1260="B",0,MATCH("B",H1261:$H$3985,0))</f>
        <v>0</v>
      </c>
      <c r="K1260" s="84"/>
      <c r="L1260" s="97">
        <v>47224</v>
      </c>
      <c r="M1260" s="99" t="s">
        <v>69</v>
      </c>
      <c r="O1260" s="97">
        <v>46584</v>
      </c>
      <c r="P1260" s="97" cm="1">
        <f t="array" ref="P1260">INDEX($L$11:$L$2636,MATCH(B1260+J1260,$L$11:$L$2636,0)+30)</f>
        <v>46626</v>
      </c>
      <c r="Q1260" s="124" cm="1">
        <f t="array" ref="Q1260">INDEX($L$11:$L$2636,MATCH(B1260+J1260,$L$11:$L$2636,0)+12)-1</f>
        <v>46601</v>
      </c>
    </row>
    <row r="1261" spans="2:17" ht="15" customHeight="1" x14ac:dyDescent="0.25">
      <c r="B1261" s="97">
        <v>46585</v>
      </c>
      <c r="C1261" s="98" t="str">
        <f t="shared" si="82"/>
        <v>Saturday</v>
      </c>
      <c r="D1261" s="99" t="str">
        <f t="shared" si="83"/>
        <v>W</v>
      </c>
      <c r="E1261" s="99" t="str">
        <f t="shared" si="83"/>
        <v>W</v>
      </c>
      <c r="F1261" s="99" t="str">
        <f t="shared" si="83"/>
        <v>W</v>
      </c>
      <c r="G1261" s="99" t="str">
        <f t="shared" si="83"/>
        <v>W</v>
      </c>
      <c r="H1261" s="99" t="str">
        <f t="shared" si="84"/>
        <v>W</v>
      </c>
      <c r="I1261" s="99">
        <f t="shared" si="85"/>
        <v>0</v>
      </c>
      <c r="J1261" s="109">
        <f>IF(H1261="B",0,MATCH("B",H1262:$H$3985,0))</f>
        <v>2</v>
      </c>
      <c r="K1261" s="84"/>
      <c r="L1261" s="97">
        <v>47225</v>
      </c>
      <c r="M1261" s="99" t="s">
        <v>69</v>
      </c>
      <c r="O1261" s="97">
        <v>46585</v>
      </c>
      <c r="P1261" s="97" cm="1">
        <f t="array" ref="P1261">INDEX($L$11:$L$2636,MATCH(B1261+J1261,$L$11:$L$2636,0)+30)</f>
        <v>46630</v>
      </c>
      <c r="Q1261" s="124" cm="1">
        <f t="array" ref="Q1261">INDEX($L$11:$L$2636,MATCH(B1261+J1261,$L$11:$L$2636,0)+12)-1</f>
        <v>46602</v>
      </c>
    </row>
    <row r="1262" spans="2:17" ht="15" customHeight="1" x14ac:dyDescent="0.25">
      <c r="B1262" s="97">
        <v>46586</v>
      </c>
      <c r="C1262" s="98" t="str">
        <f t="shared" si="82"/>
        <v>Sunday</v>
      </c>
      <c r="D1262" s="99" t="str">
        <f t="shared" si="83"/>
        <v>W</v>
      </c>
      <c r="E1262" s="99" t="str">
        <f t="shared" si="83"/>
        <v>W</v>
      </c>
      <c r="F1262" s="99" t="str">
        <f t="shared" si="83"/>
        <v>W</v>
      </c>
      <c r="G1262" s="99" t="str">
        <f t="shared" si="83"/>
        <v>W</v>
      </c>
      <c r="H1262" s="99" t="str">
        <f t="shared" si="84"/>
        <v>W</v>
      </c>
      <c r="I1262" s="99">
        <f t="shared" si="85"/>
        <v>0</v>
      </c>
      <c r="J1262" s="109">
        <f>IF(H1262="B",0,MATCH("B",H1263:$H$3985,0))</f>
        <v>1</v>
      </c>
      <c r="K1262" s="84"/>
      <c r="L1262" s="97">
        <v>47226</v>
      </c>
      <c r="M1262" s="99" t="s">
        <v>69</v>
      </c>
      <c r="O1262" s="97">
        <v>46586</v>
      </c>
      <c r="P1262" s="97" cm="1">
        <f t="array" ref="P1262">INDEX($L$11:$L$2636,MATCH(B1262+J1262,$L$11:$L$2636,0)+30)</f>
        <v>46630</v>
      </c>
      <c r="Q1262" s="124" cm="1">
        <f t="array" ref="Q1262">INDEX($L$11:$L$2636,MATCH(B1262+J1262,$L$11:$L$2636,0)+12)-1</f>
        <v>46602</v>
      </c>
    </row>
    <row r="1263" spans="2:17" ht="15" customHeight="1" x14ac:dyDescent="0.25">
      <c r="B1263" s="97">
        <v>46587</v>
      </c>
      <c r="C1263" s="98" t="str">
        <f t="shared" si="82"/>
        <v>Monday</v>
      </c>
      <c r="D1263" s="99" t="str">
        <f t="shared" si="83"/>
        <v>B</v>
      </c>
      <c r="E1263" s="99" t="str">
        <f t="shared" si="83"/>
        <v>B</v>
      </c>
      <c r="F1263" s="99" t="str">
        <f t="shared" si="83"/>
        <v>B</v>
      </c>
      <c r="G1263" s="99" t="str">
        <f t="shared" si="83"/>
        <v>B</v>
      </c>
      <c r="H1263" s="99" t="str">
        <f t="shared" si="84"/>
        <v>B</v>
      </c>
      <c r="I1263" s="99">
        <f t="shared" si="85"/>
        <v>1</v>
      </c>
      <c r="J1263" s="109">
        <f>IF(H1263="B",0,MATCH("B",H1264:$H$3985,0))</f>
        <v>0</v>
      </c>
      <c r="K1263" s="84"/>
      <c r="L1263" s="97">
        <v>47227</v>
      </c>
      <c r="M1263" s="99" t="s">
        <v>69</v>
      </c>
      <c r="O1263" s="97">
        <v>46587</v>
      </c>
      <c r="P1263" s="97" cm="1">
        <f t="array" ref="P1263">INDEX($L$11:$L$2636,MATCH(B1263+J1263,$L$11:$L$2636,0)+30)</f>
        <v>46630</v>
      </c>
      <c r="Q1263" s="124" cm="1">
        <f t="array" ref="Q1263">INDEX($L$11:$L$2636,MATCH(B1263+J1263,$L$11:$L$2636,0)+12)-1</f>
        <v>46602</v>
      </c>
    </row>
    <row r="1264" spans="2:17" ht="15" customHeight="1" x14ac:dyDescent="0.25">
      <c r="B1264" s="97">
        <v>46588</v>
      </c>
      <c r="C1264" s="98" t="str">
        <f t="shared" si="82"/>
        <v>Tuesday</v>
      </c>
      <c r="D1264" s="99" t="str">
        <f t="shared" si="83"/>
        <v>B</v>
      </c>
      <c r="E1264" s="99" t="str">
        <f t="shared" si="83"/>
        <v>B</v>
      </c>
      <c r="F1264" s="99" t="str">
        <f t="shared" si="83"/>
        <v>B</v>
      </c>
      <c r="G1264" s="99" t="str">
        <f t="shared" si="83"/>
        <v>B</v>
      </c>
      <c r="H1264" s="99" t="str">
        <f t="shared" si="84"/>
        <v>B</v>
      </c>
      <c r="I1264" s="99">
        <f t="shared" si="85"/>
        <v>1</v>
      </c>
      <c r="J1264" s="109">
        <f>IF(H1264="B",0,MATCH("B",H1265:$H$3985,0))</f>
        <v>0</v>
      </c>
      <c r="K1264" s="84"/>
      <c r="L1264" s="97">
        <v>47228</v>
      </c>
      <c r="M1264" s="99" t="s">
        <v>69</v>
      </c>
      <c r="O1264" s="97">
        <v>46588</v>
      </c>
      <c r="P1264" s="97" cm="1">
        <f t="array" ref="P1264">INDEX($L$11:$L$2636,MATCH(B1264+J1264,$L$11:$L$2636,0)+30)</f>
        <v>46631</v>
      </c>
      <c r="Q1264" s="124" cm="1">
        <f t="array" ref="Q1264">INDEX($L$11:$L$2636,MATCH(B1264+J1264,$L$11:$L$2636,0)+12)-1</f>
        <v>46603</v>
      </c>
    </row>
    <row r="1265" spans="2:17" ht="15" customHeight="1" x14ac:dyDescent="0.25">
      <c r="B1265" s="97">
        <v>46589</v>
      </c>
      <c r="C1265" s="98" t="str">
        <f t="shared" si="82"/>
        <v>Wednesday</v>
      </c>
      <c r="D1265" s="99" t="str">
        <f t="shared" si="83"/>
        <v>B</v>
      </c>
      <c r="E1265" s="99" t="str">
        <f t="shared" si="83"/>
        <v>B</v>
      </c>
      <c r="F1265" s="99" t="str">
        <f t="shared" si="83"/>
        <v>B</v>
      </c>
      <c r="G1265" s="99" t="str">
        <f t="shared" si="83"/>
        <v>B</v>
      </c>
      <c r="H1265" s="99" t="str">
        <f t="shared" si="84"/>
        <v>B</v>
      </c>
      <c r="I1265" s="99">
        <f t="shared" si="85"/>
        <v>1</v>
      </c>
      <c r="J1265" s="109">
        <f>IF(H1265="B",0,MATCH("B",H1266:$H$3985,0))</f>
        <v>0</v>
      </c>
      <c r="K1265" s="84"/>
      <c r="L1265" s="97">
        <v>47231</v>
      </c>
      <c r="M1265" s="99" t="s">
        <v>69</v>
      </c>
      <c r="O1265" s="97">
        <v>46589</v>
      </c>
      <c r="P1265" s="97" cm="1">
        <f t="array" ref="P1265">INDEX($L$11:$L$2636,MATCH(B1265+J1265,$L$11:$L$2636,0)+30)</f>
        <v>46632</v>
      </c>
      <c r="Q1265" s="124" cm="1">
        <f t="array" ref="Q1265">INDEX($L$11:$L$2636,MATCH(B1265+J1265,$L$11:$L$2636,0)+12)-1</f>
        <v>46604</v>
      </c>
    </row>
    <row r="1266" spans="2:17" ht="15" customHeight="1" x14ac:dyDescent="0.25">
      <c r="B1266" s="97">
        <v>46590</v>
      </c>
      <c r="C1266" s="98" t="str">
        <f t="shared" si="82"/>
        <v>Thursday</v>
      </c>
      <c r="D1266" s="99" t="str">
        <f t="shared" si="83"/>
        <v>B</v>
      </c>
      <c r="E1266" s="99" t="str">
        <f t="shared" si="83"/>
        <v>B</v>
      </c>
      <c r="F1266" s="99" t="str">
        <f t="shared" si="83"/>
        <v>B</v>
      </c>
      <c r="G1266" s="99" t="str">
        <f t="shared" si="83"/>
        <v>B</v>
      </c>
      <c r="H1266" s="99" t="str">
        <f t="shared" si="84"/>
        <v>B</v>
      </c>
      <c r="I1266" s="99">
        <f t="shared" si="85"/>
        <v>1</v>
      </c>
      <c r="J1266" s="109">
        <f>IF(H1266="B",0,MATCH("B",H1267:$H$3985,0))</f>
        <v>0</v>
      </c>
      <c r="K1266" s="84"/>
      <c r="L1266" s="97">
        <v>47232</v>
      </c>
      <c r="M1266" s="99" t="s">
        <v>69</v>
      </c>
      <c r="O1266" s="97">
        <v>46590</v>
      </c>
      <c r="P1266" s="97" cm="1">
        <f t="array" ref="P1266">INDEX($L$11:$L$2636,MATCH(B1266+J1266,$L$11:$L$2636,0)+30)</f>
        <v>46633</v>
      </c>
      <c r="Q1266" s="124" cm="1">
        <f t="array" ref="Q1266">INDEX($L$11:$L$2636,MATCH(B1266+J1266,$L$11:$L$2636,0)+12)-1</f>
        <v>46607</v>
      </c>
    </row>
    <row r="1267" spans="2:17" ht="15" customHeight="1" x14ac:dyDescent="0.25">
      <c r="B1267" s="97">
        <v>46591</v>
      </c>
      <c r="C1267" s="98" t="str">
        <f t="shared" si="82"/>
        <v>Friday</v>
      </c>
      <c r="D1267" s="99" t="str">
        <f t="shared" si="83"/>
        <v>B</v>
      </c>
      <c r="E1267" s="99" t="str">
        <f t="shared" si="83"/>
        <v>B</v>
      </c>
      <c r="F1267" s="99" t="str">
        <f t="shared" si="83"/>
        <v>B</v>
      </c>
      <c r="G1267" s="99" t="str">
        <f t="shared" si="83"/>
        <v>B</v>
      </c>
      <c r="H1267" s="99" t="str">
        <f t="shared" si="84"/>
        <v>B</v>
      </c>
      <c r="I1267" s="99">
        <f t="shared" si="85"/>
        <v>1</v>
      </c>
      <c r="J1267" s="109">
        <f>IF(H1267="B",0,MATCH("B",H1268:$H$3985,0))</f>
        <v>0</v>
      </c>
      <c r="K1267" s="84"/>
      <c r="L1267" s="97">
        <v>47233</v>
      </c>
      <c r="M1267" s="99" t="s">
        <v>69</v>
      </c>
      <c r="O1267" s="97">
        <v>46591</v>
      </c>
      <c r="P1267" s="97" cm="1">
        <f t="array" ref="P1267">INDEX($L$11:$L$2636,MATCH(B1267+J1267,$L$11:$L$2636,0)+30)</f>
        <v>46636</v>
      </c>
      <c r="Q1267" s="124" cm="1">
        <f t="array" ref="Q1267">INDEX($L$11:$L$2636,MATCH(B1267+J1267,$L$11:$L$2636,0)+12)-1</f>
        <v>46608</v>
      </c>
    </row>
    <row r="1268" spans="2:17" ht="15" customHeight="1" x14ac:dyDescent="0.25">
      <c r="B1268" s="97">
        <v>46592</v>
      </c>
      <c r="C1268" s="98" t="str">
        <f t="shared" si="82"/>
        <v>Saturday</v>
      </c>
      <c r="D1268" s="99" t="str">
        <f t="shared" si="83"/>
        <v>W</v>
      </c>
      <c r="E1268" s="99" t="str">
        <f t="shared" si="83"/>
        <v>W</v>
      </c>
      <c r="F1268" s="99" t="str">
        <f t="shared" si="83"/>
        <v>W</v>
      </c>
      <c r="G1268" s="99" t="str">
        <f t="shared" si="83"/>
        <v>W</v>
      </c>
      <c r="H1268" s="99" t="str">
        <f t="shared" si="84"/>
        <v>W</v>
      </c>
      <c r="I1268" s="99">
        <f t="shared" si="85"/>
        <v>0</v>
      </c>
      <c r="J1268" s="109">
        <f>IF(H1268="B",0,MATCH("B",H1269:$H$3985,0))</f>
        <v>2</v>
      </c>
      <c r="K1268" s="84"/>
      <c r="L1268" s="97">
        <v>47234</v>
      </c>
      <c r="M1268" s="99" t="s">
        <v>69</v>
      </c>
      <c r="O1268" s="97">
        <v>46592</v>
      </c>
      <c r="P1268" s="97" cm="1">
        <f t="array" ref="P1268">INDEX($L$11:$L$2636,MATCH(B1268+J1268,$L$11:$L$2636,0)+30)</f>
        <v>46637</v>
      </c>
      <c r="Q1268" s="124" cm="1">
        <f t="array" ref="Q1268">INDEX($L$11:$L$2636,MATCH(B1268+J1268,$L$11:$L$2636,0)+12)-1</f>
        <v>46609</v>
      </c>
    </row>
    <row r="1269" spans="2:17" ht="15" customHeight="1" x14ac:dyDescent="0.25">
      <c r="B1269" s="97">
        <v>46593</v>
      </c>
      <c r="C1269" s="98" t="str">
        <f t="shared" si="82"/>
        <v>Sunday</v>
      </c>
      <c r="D1269" s="99" t="str">
        <f t="shared" si="83"/>
        <v>W</v>
      </c>
      <c r="E1269" s="99" t="str">
        <f t="shared" si="83"/>
        <v>W</v>
      </c>
      <c r="F1269" s="99" t="s">
        <v>71</v>
      </c>
      <c r="G1269" s="99" t="str">
        <f t="shared" si="83"/>
        <v>W</v>
      </c>
      <c r="H1269" s="99" t="str">
        <f t="shared" si="84"/>
        <v>P</v>
      </c>
      <c r="I1269" s="99">
        <f t="shared" si="85"/>
        <v>0</v>
      </c>
      <c r="J1269" s="109">
        <f>IF(H1269="B",0,MATCH("B",H1270:$H$3985,0))</f>
        <v>1</v>
      </c>
      <c r="K1269" s="84"/>
      <c r="L1269" s="97">
        <v>47235</v>
      </c>
      <c r="M1269" s="99" t="s">
        <v>69</v>
      </c>
      <c r="O1269" s="97">
        <v>46593</v>
      </c>
      <c r="P1269" s="97" cm="1">
        <f t="array" ref="P1269">INDEX($L$11:$L$2636,MATCH(B1269+J1269,$L$11:$L$2636,0)+30)</f>
        <v>46637</v>
      </c>
      <c r="Q1269" s="124" cm="1">
        <f t="array" ref="Q1269">INDEX($L$11:$L$2636,MATCH(B1269+J1269,$L$11:$L$2636,0)+12)-1</f>
        <v>46609</v>
      </c>
    </row>
    <row r="1270" spans="2:17" ht="15" customHeight="1" x14ac:dyDescent="0.25">
      <c r="B1270" s="97">
        <v>46594</v>
      </c>
      <c r="C1270" s="98" t="str">
        <f t="shared" si="82"/>
        <v>Monday</v>
      </c>
      <c r="D1270" s="99" t="str">
        <f t="shared" si="83"/>
        <v>B</v>
      </c>
      <c r="E1270" s="99" t="str">
        <f t="shared" si="83"/>
        <v>B</v>
      </c>
      <c r="F1270" s="99" t="str">
        <f t="shared" si="83"/>
        <v>B</v>
      </c>
      <c r="G1270" s="99" t="str">
        <f t="shared" si="83"/>
        <v>B</v>
      </c>
      <c r="H1270" s="99" t="str">
        <f t="shared" si="84"/>
        <v>B</v>
      </c>
      <c r="I1270" s="99">
        <f t="shared" si="85"/>
        <v>1</v>
      </c>
      <c r="J1270" s="109">
        <f>IF(H1270="B",0,MATCH("B",H1271:$H$3985,0))</f>
        <v>0</v>
      </c>
      <c r="K1270" s="84"/>
      <c r="L1270" s="97">
        <v>47238</v>
      </c>
      <c r="M1270" s="99" t="s">
        <v>69</v>
      </c>
      <c r="O1270" s="97">
        <v>46594</v>
      </c>
      <c r="P1270" s="97" cm="1">
        <f t="array" ref="P1270">INDEX($L$11:$L$2636,MATCH(B1270+J1270,$L$11:$L$2636,0)+30)</f>
        <v>46637</v>
      </c>
      <c r="Q1270" s="124" cm="1">
        <f t="array" ref="Q1270">INDEX($L$11:$L$2636,MATCH(B1270+J1270,$L$11:$L$2636,0)+12)-1</f>
        <v>46609</v>
      </c>
    </row>
    <row r="1271" spans="2:17" ht="15" customHeight="1" x14ac:dyDescent="0.25">
      <c r="B1271" s="97">
        <v>46595</v>
      </c>
      <c r="C1271" s="98" t="str">
        <f t="shared" si="82"/>
        <v>Tuesday</v>
      </c>
      <c r="D1271" s="99" t="str">
        <f t="shared" si="83"/>
        <v>B</v>
      </c>
      <c r="E1271" s="99" t="str">
        <f t="shared" si="83"/>
        <v>B</v>
      </c>
      <c r="F1271" s="99" t="str">
        <f t="shared" si="83"/>
        <v>B</v>
      </c>
      <c r="G1271" s="99" t="str">
        <f t="shared" si="83"/>
        <v>B</v>
      </c>
      <c r="H1271" s="99" t="str">
        <f t="shared" si="84"/>
        <v>B</v>
      </c>
      <c r="I1271" s="99">
        <f t="shared" si="85"/>
        <v>1</v>
      </c>
      <c r="J1271" s="109">
        <f>IF(H1271="B",0,MATCH("B",H1272:$H$3985,0))</f>
        <v>0</v>
      </c>
      <c r="K1271" s="84"/>
      <c r="L1271" s="97">
        <v>47241</v>
      </c>
      <c r="M1271" s="99" t="s">
        <v>69</v>
      </c>
      <c r="O1271" s="97">
        <v>46595</v>
      </c>
      <c r="P1271" s="97" cm="1">
        <f t="array" ref="P1271">INDEX($L$11:$L$2636,MATCH(B1271+J1271,$L$11:$L$2636,0)+30)</f>
        <v>46638</v>
      </c>
      <c r="Q1271" s="124" cm="1">
        <f t="array" ref="Q1271">INDEX($L$11:$L$2636,MATCH(B1271+J1271,$L$11:$L$2636,0)+12)-1</f>
        <v>46610</v>
      </c>
    </row>
    <row r="1272" spans="2:17" ht="15" customHeight="1" x14ac:dyDescent="0.25">
      <c r="B1272" s="97">
        <v>46596</v>
      </c>
      <c r="C1272" s="98" t="str">
        <f t="shared" si="82"/>
        <v>Wednesday</v>
      </c>
      <c r="D1272" s="99" t="str">
        <f t="shared" si="83"/>
        <v>B</v>
      </c>
      <c r="E1272" s="99" t="str">
        <f t="shared" si="83"/>
        <v>B</v>
      </c>
      <c r="F1272" s="99" t="str">
        <f t="shared" si="83"/>
        <v>B</v>
      </c>
      <c r="G1272" s="99" t="str">
        <f t="shared" si="83"/>
        <v>B</v>
      </c>
      <c r="H1272" s="99" t="str">
        <f t="shared" si="84"/>
        <v>B</v>
      </c>
      <c r="I1272" s="99">
        <f t="shared" si="85"/>
        <v>1</v>
      </c>
      <c r="J1272" s="109">
        <f>IF(H1272="B",0,MATCH("B",H1273:$H$3985,0))</f>
        <v>0</v>
      </c>
      <c r="K1272" s="84"/>
      <c r="L1272" s="97">
        <v>47242</v>
      </c>
      <c r="M1272" s="99" t="s">
        <v>69</v>
      </c>
      <c r="O1272" s="97">
        <v>46596</v>
      </c>
      <c r="P1272" s="97" cm="1">
        <f t="array" ref="P1272">INDEX($L$11:$L$2636,MATCH(B1272+J1272,$L$11:$L$2636,0)+30)</f>
        <v>46639</v>
      </c>
      <c r="Q1272" s="124" cm="1">
        <f t="array" ref="Q1272">INDEX($L$11:$L$2636,MATCH(B1272+J1272,$L$11:$L$2636,0)+12)-1</f>
        <v>46611</v>
      </c>
    </row>
    <row r="1273" spans="2:17" ht="15" customHeight="1" x14ac:dyDescent="0.25">
      <c r="B1273" s="97">
        <v>46597</v>
      </c>
      <c r="C1273" s="98" t="str">
        <f t="shared" si="82"/>
        <v>Thursday</v>
      </c>
      <c r="D1273" s="99" t="str">
        <f t="shared" si="83"/>
        <v>B</v>
      </c>
      <c r="E1273" s="99" t="str">
        <f t="shared" si="83"/>
        <v>B</v>
      </c>
      <c r="F1273" s="99" t="str">
        <f t="shared" si="83"/>
        <v>B</v>
      </c>
      <c r="G1273" s="99" t="str">
        <f t="shared" si="83"/>
        <v>B</v>
      </c>
      <c r="H1273" s="99" t="str">
        <f t="shared" si="84"/>
        <v>B</v>
      </c>
      <c r="I1273" s="99">
        <f t="shared" si="85"/>
        <v>1</v>
      </c>
      <c r="J1273" s="109">
        <f>IF(H1273="B",0,MATCH("B",H1274:$H$3985,0))</f>
        <v>0</v>
      </c>
      <c r="K1273" s="84"/>
      <c r="L1273" s="97">
        <v>47246</v>
      </c>
      <c r="M1273" s="99" t="s">
        <v>69</v>
      </c>
      <c r="O1273" s="97">
        <v>46597</v>
      </c>
      <c r="P1273" s="97" cm="1">
        <f t="array" ref="P1273">INDEX($L$11:$L$2636,MATCH(B1273+J1273,$L$11:$L$2636,0)+30)</f>
        <v>46640</v>
      </c>
      <c r="Q1273" s="124" cm="1">
        <f t="array" ref="Q1273">INDEX($L$11:$L$2636,MATCH(B1273+J1273,$L$11:$L$2636,0)+12)-1</f>
        <v>46614</v>
      </c>
    </row>
    <row r="1274" spans="2:17" ht="15" customHeight="1" x14ac:dyDescent="0.25">
      <c r="B1274" s="97">
        <v>46598</v>
      </c>
      <c r="C1274" s="98" t="str">
        <f t="shared" si="82"/>
        <v>Friday</v>
      </c>
      <c r="D1274" s="99" t="str">
        <f t="shared" si="83"/>
        <v>B</v>
      </c>
      <c r="E1274" s="99" t="str">
        <f t="shared" si="83"/>
        <v>B</v>
      </c>
      <c r="F1274" s="99" t="str">
        <f t="shared" si="83"/>
        <v>B</v>
      </c>
      <c r="G1274" s="99" t="str">
        <f t="shared" si="83"/>
        <v>B</v>
      </c>
      <c r="H1274" s="99" t="str">
        <f t="shared" si="84"/>
        <v>B</v>
      </c>
      <c r="I1274" s="99">
        <f t="shared" si="85"/>
        <v>1</v>
      </c>
      <c r="J1274" s="109">
        <f>IF(H1274="B",0,MATCH("B",H1275:$H$3985,0))</f>
        <v>0</v>
      </c>
      <c r="K1274" s="84"/>
      <c r="L1274" s="97">
        <v>47247</v>
      </c>
      <c r="M1274" s="99" t="s">
        <v>69</v>
      </c>
      <c r="O1274" s="97">
        <v>46598</v>
      </c>
      <c r="P1274" s="97" cm="1">
        <f t="array" ref="P1274">INDEX($L$11:$L$2636,MATCH(B1274+J1274,$L$11:$L$2636,0)+30)</f>
        <v>46643</v>
      </c>
      <c r="Q1274" s="124" cm="1">
        <f t="array" ref="Q1274">INDEX($L$11:$L$2636,MATCH(B1274+J1274,$L$11:$L$2636,0)+12)-1</f>
        <v>46615</v>
      </c>
    </row>
    <row r="1275" spans="2:17" ht="15" customHeight="1" x14ac:dyDescent="0.25">
      <c r="B1275" s="97">
        <v>46599</v>
      </c>
      <c r="C1275" s="98" t="str">
        <f t="shared" si="82"/>
        <v>Saturday</v>
      </c>
      <c r="D1275" s="99" t="str">
        <f t="shared" si="83"/>
        <v>W</v>
      </c>
      <c r="E1275" s="99" t="str">
        <f t="shared" si="83"/>
        <v>W</v>
      </c>
      <c r="F1275" s="99" t="str">
        <f t="shared" si="83"/>
        <v>W</v>
      </c>
      <c r="G1275" s="99" t="str">
        <f t="shared" si="83"/>
        <v>W</v>
      </c>
      <c r="H1275" s="99" t="str">
        <f t="shared" si="84"/>
        <v>W</v>
      </c>
      <c r="I1275" s="99">
        <f t="shared" si="85"/>
        <v>0</v>
      </c>
      <c r="J1275" s="109">
        <f>IF(H1275="B",0,MATCH("B",H1276:$H$3985,0))</f>
        <v>2</v>
      </c>
      <c r="K1275" s="84"/>
      <c r="L1275" s="97">
        <v>47248</v>
      </c>
      <c r="M1275" s="99" t="s">
        <v>69</v>
      </c>
      <c r="O1275" s="97">
        <v>46599</v>
      </c>
      <c r="P1275" s="97" cm="1">
        <f t="array" ref="P1275">INDEX($L$11:$L$2636,MATCH(B1275+J1275,$L$11:$L$2636,0)+30)</f>
        <v>46644</v>
      </c>
      <c r="Q1275" s="124" cm="1">
        <f t="array" ref="Q1275">INDEX($L$11:$L$2636,MATCH(B1275+J1275,$L$11:$L$2636,0)+12)-1</f>
        <v>46616</v>
      </c>
    </row>
    <row r="1276" spans="2:17" ht="15" customHeight="1" x14ac:dyDescent="0.25">
      <c r="B1276" s="97">
        <v>46600</v>
      </c>
      <c r="C1276" s="98" t="str">
        <f t="shared" si="82"/>
        <v>Sunday</v>
      </c>
      <c r="D1276" s="99" t="str">
        <f t="shared" si="83"/>
        <v>W</v>
      </c>
      <c r="E1276" s="99" t="str">
        <f t="shared" si="83"/>
        <v>W</v>
      </c>
      <c r="F1276" s="99" t="str">
        <f t="shared" si="83"/>
        <v>W</v>
      </c>
      <c r="G1276" s="99" t="str">
        <f t="shared" si="83"/>
        <v>W</v>
      </c>
      <c r="H1276" s="99" t="str">
        <f t="shared" si="84"/>
        <v>W</v>
      </c>
      <c r="I1276" s="99">
        <f t="shared" si="85"/>
        <v>0</v>
      </c>
      <c r="J1276" s="109">
        <f>IF(H1276="B",0,MATCH("B",H1277:$H$3985,0))</f>
        <v>1</v>
      </c>
      <c r="K1276" s="84"/>
      <c r="L1276" s="97">
        <v>47249</v>
      </c>
      <c r="M1276" s="99" t="s">
        <v>69</v>
      </c>
      <c r="O1276" s="97">
        <v>46600</v>
      </c>
      <c r="P1276" s="97" cm="1">
        <f t="array" ref="P1276">INDEX($L$11:$L$2636,MATCH(B1276+J1276,$L$11:$L$2636,0)+30)</f>
        <v>46644</v>
      </c>
      <c r="Q1276" s="124" cm="1">
        <f t="array" ref="Q1276">INDEX($L$11:$L$2636,MATCH(B1276+J1276,$L$11:$L$2636,0)+12)-1</f>
        <v>46616</v>
      </c>
    </row>
    <row r="1277" spans="2:17" ht="15" customHeight="1" x14ac:dyDescent="0.25">
      <c r="B1277" s="97">
        <v>46601</v>
      </c>
      <c r="C1277" s="98" t="str">
        <f t="shared" si="82"/>
        <v>Monday</v>
      </c>
      <c r="D1277" s="99" t="str">
        <f t="shared" si="83"/>
        <v>B</v>
      </c>
      <c r="E1277" s="99" t="str">
        <f t="shared" si="83"/>
        <v>B</v>
      </c>
      <c r="F1277" s="99" t="str">
        <f t="shared" si="83"/>
        <v>B</v>
      </c>
      <c r="G1277" s="99" t="str">
        <f t="shared" si="83"/>
        <v>B</v>
      </c>
      <c r="H1277" s="99" t="str">
        <f t="shared" si="84"/>
        <v>B</v>
      </c>
      <c r="I1277" s="99">
        <f t="shared" si="85"/>
        <v>1</v>
      </c>
      <c r="J1277" s="109">
        <f>IF(H1277="B",0,MATCH("B",H1278:$H$3985,0))</f>
        <v>0</v>
      </c>
      <c r="K1277" s="84"/>
      <c r="L1277" s="97">
        <v>47253</v>
      </c>
      <c r="M1277" s="99" t="s">
        <v>69</v>
      </c>
      <c r="O1277" s="97">
        <v>46601</v>
      </c>
      <c r="P1277" s="97" cm="1">
        <f t="array" ref="P1277">INDEX($L$11:$L$2636,MATCH(B1277+J1277,$L$11:$L$2636,0)+30)</f>
        <v>46644</v>
      </c>
      <c r="Q1277" s="124" cm="1">
        <f t="array" ref="Q1277">INDEX($L$11:$L$2636,MATCH(B1277+J1277,$L$11:$L$2636,0)+12)-1</f>
        <v>46616</v>
      </c>
    </row>
    <row r="1278" spans="2:17" ht="15" customHeight="1" x14ac:dyDescent="0.25">
      <c r="B1278" s="97">
        <v>46602</v>
      </c>
      <c r="C1278" s="98" t="str">
        <f t="shared" si="82"/>
        <v>Tuesday</v>
      </c>
      <c r="D1278" s="99" t="str">
        <f t="shared" si="83"/>
        <v>B</v>
      </c>
      <c r="E1278" s="99" t="str">
        <f t="shared" si="83"/>
        <v>B</v>
      </c>
      <c r="F1278" s="99" t="str">
        <f t="shared" si="83"/>
        <v>B</v>
      </c>
      <c r="G1278" s="99" t="str">
        <f t="shared" si="83"/>
        <v>B</v>
      </c>
      <c r="H1278" s="99" t="str">
        <f t="shared" si="84"/>
        <v>B</v>
      </c>
      <c r="I1278" s="99">
        <f t="shared" si="85"/>
        <v>1</v>
      </c>
      <c r="J1278" s="109">
        <f>IF(H1278="B",0,MATCH("B",H1279:$H$3985,0))</f>
        <v>0</v>
      </c>
      <c r="K1278" s="84"/>
      <c r="L1278" s="97">
        <v>47254</v>
      </c>
      <c r="M1278" s="99" t="s">
        <v>69</v>
      </c>
      <c r="O1278" s="97">
        <v>46602</v>
      </c>
      <c r="P1278" s="97" cm="1">
        <f t="array" ref="P1278">INDEX($L$11:$L$2636,MATCH(B1278+J1278,$L$11:$L$2636,0)+30)</f>
        <v>46645</v>
      </c>
      <c r="Q1278" s="124" cm="1">
        <f t="array" ref="Q1278">INDEX($L$11:$L$2636,MATCH(B1278+J1278,$L$11:$L$2636,0)+12)-1</f>
        <v>46617</v>
      </c>
    </row>
    <row r="1279" spans="2:17" ht="15" customHeight="1" x14ac:dyDescent="0.25">
      <c r="B1279" s="97">
        <v>46603</v>
      </c>
      <c r="C1279" s="98" t="str">
        <f t="shared" si="82"/>
        <v>Wednesday</v>
      </c>
      <c r="D1279" s="99" t="str">
        <f t="shared" si="83"/>
        <v>B</v>
      </c>
      <c r="E1279" s="99" t="str">
        <f t="shared" si="83"/>
        <v>B</v>
      </c>
      <c r="F1279" s="99" t="str">
        <f t="shared" si="83"/>
        <v>B</v>
      </c>
      <c r="G1279" s="99" t="str">
        <f t="shared" si="83"/>
        <v>B</v>
      </c>
      <c r="H1279" s="99" t="str">
        <f t="shared" si="84"/>
        <v>B</v>
      </c>
      <c r="I1279" s="99">
        <f t="shared" si="85"/>
        <v>1</v>
      </c>
      <c r="J1279" s="109">
        <f>IF(H1279="B",0,MATCH("B",H1280:$H$3985,0))</f>
        <v>0</v>
      </c>
      <c r="K1279" s="84"/>
      <c r="L1279" s="97">
        <v>47255</v>
      </c>
      <c r="M1279" s="99" t="s">
        <v>69</v>
      </c>
      <c r="O1279" s="97">
        <v>46603</v>
      </c>
      <c r="P1279" s="97" cm="1">
        <f t="array" ref="P1279">INDEX($L$11:$L$2636,MATCH(B1279+J1279,$L$11:$L$2636,0)+30)</f>
        <v>46646</v>
      </c>
      <c r="Q1279" s="124" cm="1">
        <f t="array" ref="Q1279">INDEX($L$11:$L$2636,MATCH(B1279+J1279,$L$11:$L$2636,0)+12)-1</f>
        <v>46618</v>
      </c>
    </row>
    <row r="1280" spans="2:17" ht="15" customHeight="1" x14ac:dyDescent="0.25">
      <c r="B1280" s="97">
        <v>46604</v>
      </c>
      <c r="C1280" s="98" t="str">
        <f t="shared" si="82"/>
        <v>Thursday</v>
      </c>
      <c r="D1280" s="99" t="str">
        <f t="shared" si="83"/>
        <v>B</v>
      </c>
      <c r="E1280" s="99" t="str">
        <f t="shared" si="83"/>
        <v>B</v>
      </c>
      <c r="F1280" s="99" t="str">
        <f t="shared" si="83"/>
        <v>B</v>
      </c>
      <c r="G1280" s="99" t="str">
        <f t="shared" si="83"/>
        <v>B</v>
      </c>
      <c r="H1280" s="99" t="str">
        <f t="shared" si="84"/>
        <v>B</v>
      </c>
      <c r="I1280" s="99">
        <f t="shared" si="85"/>
        <v>1</v>
      </c>
      <c r="J1280" s="109">
        <f>IF(H1280="B",0,MATCH("B",H1281:$H$3985,0))</f>
        <v>0</v>
      </c>
      <c r="K1280" s="84"/>
      <c r="L1280" s="97">
        <v>47256</v>
      </c>
      <c r="M1280" s="99" t="s">
        <v>69</v>
      </c>
      <c r="O1280" s="97">
        <v>46604</v>
      </c>
      <c r="P1280" s="97" cm="1">
        <f t="array" ref="P1280">INDEX($L$11:$L$2636,MATCH(B1280+J1280,$L$11:$L$2636,0)+30)</f>
        <v>46647</v>
      </c>
      <c r="Q1280" s="124" cm="1">
        <f t="array" ref="Q1280">INDEX($L$11:$L$2636,MATCH(B1280+J1280,$L$11:$L$2636,0)+12)-1</f>
        <v>46621</v>
      </c>
    </row>
    <row r="1281" spans="2:17" ht="15" customHeight="1" x14ac:dyDescent="0.25">
      <c r="B1281" s="97">
        <v>46605</v>
      </c>
      <c r="C1281" s="98" t="str">
        <f t="shared" si="82"/>
        <v>Friday</v>
      </c>
      <c r="D1281" s="99" t="str">
        <f t="shared" si="83"/>
        <v>B</v>
      </c>
      <c r="E1281" s="99" t="str">
        <f t="shared" si="83"/>
        <v>B</v>
      </c>
      <c r="F1281" s="99" t="str">
        <f t="shared" si="83"/>
        <v>B</v>
      </c>
      <c r="G1281" s="99" t="str">
        <f t="shared" si="83"/>
        <v>B</v>
      </c>
      <c r="H1281" s="99" t="str">
        <f t="shared" si="84"/>
        <v>B</v>
      </c>
      <c r="I1281" s="99">
        <f t="shared" si="85"/>
        <v>1</v>
      </c>
      <c r="J1281" s="109">
        <f>IF(H1281="B",0,MATCH("B",H1282:$H$3985,0))</f>
        <v>0</v>
      </c>
      <c r="K1281" s="84"/>
      <c r="L1281" s="97">
        <v>47260</v>
      </c>
      <c r="M1281" s="99" t="s">
        <v>69</v>
      </c>
      <c r="O1281" s="97">
        <v>46605</v>
      </c>
      <c r="P1281" s="97" cm="1">
        <f t="array" ref="P1281">INDEX($L$11:$L$2636,MATCH(B1281+J1281,$L$11:$L$2636,0)+30)</f>
        <v>46650</v>
      </c>
      <c r="Q1281" s="124" cm="1">
        <f t="array" ref="Q1281">INDEX($L$11:$L$2636,MATCH(B1281+J1281,$L$11:$L$2636,0)+12)-1</f>
        <v>46622</v>
      </c>
    </row>
    <row r="1282" spans="2:17" ht="15" customHeight="1" x14ac:dyDescent="0.25">
      <c r="B1282" s="97">
        <v>46606</v>
      </c>
      <c r="C1282" s="98" t="str">
        <f t="shared" si="82"/>
        <v>Saturday</v>
      </c>
      <c r="D1282" s="99" t="str">
        <f t="shared" si="83"/>
        <v>W</v>
      </c>
      <c r="E1282" s="99" t="str">
        <f t="shared" si="83"/>
        <v>W</v>
      </c>
      <c r="F1282" s="99" t="str">
        <f t="shared" si="83"/>
        <v>W</v>
      </c>
      <c r="G1282" s="99" t="str">
        <f t="shared" si="83"/>
        <v>W</v>
      </c>
      <c r="H1282" s="99" t="str">
        <f t="shared" si="84"/>
        <v>W</v>
      </c>
      <c r="I1282" s="99">
        <f t="shared" si="85"/>
        <v>0</v>
      </c>
      <c r="J1282" s="109">
        <f>IF(H1282="B",0,MATCH("B",H1283:$H$3985,0))</f>
        <v>2</v>
      </c>
      <c r="K1282" s="84"/>
      <c r="L1282" s="97">
        <v>47261</v>
      </c>
      <c r="M1282" s="99" t="s">
        <v>69</v>
      </c>
      <c r="O1282" s="97">
        <v>46606</v>
      </c>
      <c r="P1282" s="97" cm="1">
        <f t="array" ref="P1282">INDEX($L$11:$L$2636,MATCH(B1282+J1282,$L$11:$L$2636,0)+30)</f>
        <v>46651</v>
      </c>
      <c r="Q1282" s="124" cm="1">
        <f t="array" ref="Q1282">INDEX($L$11:$L$2636,MATCH(B1282+J1282,$L$11:$L$2636,0)+12)-1</f>
        <v>46623</v>
      </c>
    </row>
    <row r="1283" spans="2:17" ht="15" customHeight="1" x14ac:dyDescent="0.25">
      <c r="B1283" s="97">
        <v>46607</v>
      </c>
      <c r="C1283" s="98" t="str">
        <f t="shared" si="82"/>
        <v>Sunday</v>
      </c>
      <c r="D1283" s="99" t="str">
        <f t="shared" si="83"/>
        <v>W</v>
      </c>
      <c r="E1283" s="99" t="str">
        <f t="shared" si="83"/>
        <v>W</v>
      </c>
      <c r="F1283" s="99" t="str">
        <f t="shared" si="83"/>
        <v>W</v>
      </c>
      <c r="G1283" s="99" t="str">
        <f t="shared" si="83"/>
        <v>W</v>
      </c>
      <c r="H1283" s="99" t="str">
        <f t="shared" si="84"/>
        <v>W</v>
      </c>
      <c r="I1283" s="99">
        <f t="shared" si="85"/>
        <v>0</v>
      </c>
      <c r="J1283" s="109">
        <f>IF(H1283="B",0,MATCH("B",H1284:$H$3985,0))</f>
        <v>1</v>
      </c>
      <c r="K1283" s="84"/>
      <c r="L1283" s="97">
        <v>47262</v>
      </c>
      <c r="M1283" s="99" t="s">
        <v>69</v>
      </c>
      <c r="O1283" s="97">
        <v>46607</v>
      </c>
      <c r="P1283" s="97" cm="1">
        <f t="array" ref="P1283">INDEX($L$11:$L$2636,MATCH(B1283+J1283,$L$11:$L$2636,0)+30)</f>
        <v>46651</v>
      </c>
      <c r="Q1283" s="124" cm="1">
        <f t="array" ref="Q1283">INDEX($L$11:$L$2636,MATCH(B1283+J1283,$L$11:$L$2636,0)+12)-1</f>
        <v>46623</v>
      </c>
    </row>
    <row r="1284" spans="2:17" ht="15" customHeight="1" x14ac:dyDescent="0.25">
      <c r="B1284" s="97">
        <v>46608</v>
      </c>
      <c r="C1284" s="98" t="str">
        <f t="shared" si="82"/>
        <v>Monday</v>
      </c>
      <c r="D1284" s="99" t="str">
        <f t="shared" si="83"/>
        <v>B</v>
      </c>
      <c r="E1284" s="99" t="str">
        <f t="shared" si="83"/>
        <v>B</v>
      </c>
      <c r="F1284" s="99" t="str">
        <f t="shared" si="83"/>
        <v>B</v>
      </c>
      <c r="G1284" s="99" t="str">
        <f t="shared" si="83"/>
        <v>B</v>
      </c>
      <c r="H1284" s="99" t="str">
        <f t="shared" si="84"/>
        <v>B</v>
      </c>
      <c r="I1284" s="99">
        <f t="shared" si="85"/>
        <v>1</v>
      </c>
      <c r="J1284" s="109">
        <f>IF(H1284="B",0,MATCH("B",H1285:$H$3985,0))</f>
        <v>0</v>
      </c>
      <c r="K1284" s="84"/>
      <c r="L1284" s="97">
        <v>47263</v>
      </c>
      <c r="M1284" s="99" t="s">
        <v>69</v>
      </c>
      <c r="O1284" s="97">
        <v>46608</v>
      </c>
      <c r="P1284" s="97" cm="1">
        <f t="array" ref="P1284">INDEX($L$11:$L$2636,MATCH(B1284+J1284,$L$11:$L$2636,0)+30)</f>
        <v>46651</v>
      </c>
      <c r="Q1284" s="124" cm="1">
        <f t="array" ref="Q1284">INDEX($L$11:$L$2636,MATCH(B1284+J1284,$L$11:$L$2636,0)+12)-1</f>
        <v>46623</v>
      </c>
    </row>
    <row r="1285" spans="2:17" ht="15" customHeight="1" x14ac:dyDescent="0.25">
      <c r="B1285" s="97">
        <v>46609</v>
      </c>
      <c r="C1285" s="98" t="str">
        <f t="shared" si="82"/>
        <v>Tuesday</v>
      </c>
      <c r="D1285" s="99" t="str">
        <f t="shared" si="83"/>
        <v>B</v>
      </c>
      <c r="E1285" s="99" t="str">
        <f t="shared" si="83"/>
        <v>B</v>
      </c>
      <c r="F1285" s="99" t="str">
        <f t="shared" si="83"/>
        <v>B</v>
      </c>
      <c r="G1285" s="99" t="str">
        <f t="shared" si="83"/>
        <v>B</v>
      </c>
      <c r="H1285" s="99" t="str">
        <f t="shared" si="84"/>
        <v>B</v>
      </c>
      <c r="I1285" s="99">
        <f t="shared" si="85"/>
        <v>1</v>
      </c>
      <c r="J1285" s="109">
        <f>IF(H1285="B",0,MATCH("B",H1286:$H$3985,0))</f>
        <v>0</v>
      </c>
      <c r="K1285" s="84"/>
      <c r="L1285" s="97">
        <v>47267</v>
      </c>
      <c r="M1285" s="99" t="s">
        <v>69</v>
      </c>
      <c r="O1285" s="97">
        <v>46609</v>
      </c>
      <c r="P1285" s="97" cm="1">
        <f t="array" ref="P1285">INDEX($L$11:$L$2636,MATCH(B1285+J1285,$L$11:$L$2636,0)+30)</f>
        <v>46652</v>
      </c>
      <c r="Q1285" s="124" cm="1">
        <f t="array" ref="Q1285">INDEX($L$11:$L$2636,MATCH(B1285+J1285,$L$11:$L$2636,0)+12)-1</f>
        <v>46624</v>
      </c>
    </row>
    <row r="1286" spans="2:17" ht="15" customHeight="1" x14ac:dyDescent="0.25">
      <c r="B1286" s="97">
        <v>46610</v>
      </c>
      <c r="C1286" s="98" t="str">
        <f t="shared" si="82"/>
        <v>Wednesday</v>
      </c>
      <c r="D1286" s="99" t="str">
        <f t="shared" si="83"/>
        <v>B</v>
      </c>
      <c r="E1286" s="99" t="str">
        <f t="shared" si="83"/>
        <v>B</v>
      </c>
      <c r="F1286" s="99" t="str">
        <f t="shared" si="83"/>
        <v>B</v>
      </c>
      <c r="G1286" s="99" t="str">
        <f t="shared" si="83"/>
        <v>B</v>
      </c>
      <c r="H1286" s="99" t="str">
        <f t="shared" si="84"/>
        <v>B</v>
      </c>
      <c r="I1286" s="99">
        <f t="shared" si="85"/>
        <v>1</v>
      </c>
      <c r="J1286" s="109">
        <f>IF(H1286="B",0,MATCH("B",H1287:$H$3985,0))</f>
        <v>0</v>
      </c>
      <c r="K1286" s="84"/>
      <c r="L1286" s="97">
        <v>47268</v>
      </c>
      <c r="M1286" s="99" t="s">
        <v>69</v>
      </c>
      <c r="O1286" s="97">
        <v>46610</v>
      </c>
      <c r="P1286" s="97" cm="1">
        <f t="array" ref="P1286">INDEX($L$11:$L$2636,MATCH(B1286+J1286,$L$11:$L$2636,0)+30)</f>
        <v>46653</v>
      </c>
      <c r="Q1286" s="124" cm="1">
        <f t="array" ref="Q1286">INDEX($L$11:$L$2636,MATCH(B1286+J1286,$L$11:$L$2636,0)+12)-1</f>
        <v>46625</v>
      </c>
    </row>
    <row r="1287" spans="2:17" ht="15" customHeight="1" x14ac:dyDescent="0.25">
      <c r="B1287" s="97">
        <v>46611</v>
      </c>
      <c r="C1287" s="98" t="str">
        <f t="shared" si="82"/>
        <v>Thursday</v>
      </c>
      <c r="D1287" s="99" t="str">
        <f t="shared" si="83"/>
        <v>B</v>
      </c>
      <c r="E1287" s="99" t="str">
        <f t="shared" si="83"/>
        <v>B</v>
      </c>
      <c r="F1287" s="99" t="str">
        <f t="shared" si="83"/>
        <v>B</v>
      </c>
      <c r="G1287" s="99" t="str">
        <f t="shared" si="83"/>
        <v>B</v>
      </c>
      <c r="H1287" s="99" t="str">
        <f t="shared" si="84"/>
        <v>B</v>
      </c>
      <c r="I1287" s="99">
        <f t="shared" si="85"/>
        <v>1</v>
      </c>
      <c r="J1287" s="109">
        <f>IF(H1287="B",0,MATCH("B",H1288:$H$3985,0))</f>
        <v>0</v>
      </c>
      <c r="K1287" s="84"/>
      <c r="L1287" s="97">
        <v>47269</v>
      </c>
      <c r="M1287" s="99" t="s">
        <v>69</v>
      </c>
      <c r="O1287" s="97">
        <v>46611</v>
      </c>
      <c r="P1287" s="97" cm="1">
        <f t="array" ref="P1287">INDEX($L$11:$L$2636,MATCH(B1287+J1287,$L$11:$L$2636,0)+30)</f>
        <v>46657</v>
      </c>
      <c r="Q1287" s="124" cm="1">
        <f t="array" ref="Q1287">INDEX($L$11:$L$2636,MATCH(B1287+J1287,$L$11:$L$2636,0)+12)-1</f>
        <v>46629</v>
      </c>
    </row>
    <row r="1288" spans="2:17" ht="15" customHeight="1" x14ac:dyDescent="0.25">
      <c r="B1288" s="97">
        <v>46612</v>
      </c>
      <c r="C1288" s="98" t="str">
        <f t="shared" si="82"/>
        <v>Friday</v>
      </c>
      <c r="D1288" s="99" t="str">
        <f t="shared" si="83"/>
        <v>B</v>
      </c>
      <c r="E1288" s="99" t="str">
        <f t="shared" si="83"/>
        <v>B</v>
      </c>
      <c r="F1288" s="99" t="str">
        <f t="shared" si="83"/>
        <v>B</v>
      </c>
      <c r="G1288" s="99" t="str">
        <f t="shared" si="83"/>
        <v>B</v>
      </c>
      <c r="H1288" s="99" t="str">
        <f t="shared" si="84"/>
        <v>B</v>
      </c>
      <c r="I1288" s="99">
        <f t="shared" si="85"/>
        <v>1</v>
      </c>
      <c r="J1288" s="109">
        <f>IF(H1288="B",0,MATCH("B",H1289:$H$3985,0))</f>
        <v>0</v>
      </c>
      <c r="K1288" s="84"/>
      <c r="L1288" s="97">
        <v>47270</v>
      </c>
      <c r="M1288" s="99" t="s">
        <v>69</v>
      </c>
      <c r="O1288" s="97">
        <v>46612</v>
      </c>
      <c r="P1288" s="97" cm="1">
        <f t="array" ref="P1288">INDEX($L$11:$L$2636,MATCH(B1288+J1288,$L$11:$L$2636,0)+30)</f>
        <v>46658</v>
      </c>
      <c r="Q1288" s="124" cm="1">
        <f t="array" ref="Q1288">INDEX($L$11:$L$2636,MATCH(B1288+J1288,$L$11:$L$2636,0)+12)-1</f>
        <v>46630</v>
      </c>
    </row>
    <row r="1289" spans="2:17" ht="15" customHeight="1" x14ac:dyDescent="0.25">
      <c r="B1289" s="97">
        <v>46613</v>
      </c>
      <c r="C1289" s="98" t="str">
        <f t="shared" si="82"/>
        <v>Saturday</v>
      </c>
      <c r="D1289" s="99" t="str">
        <f t="shared" si="83"/>
        <v>W</v>
      </c>
      <c r="E1289" s="99" t="str">
        <f t="shared" si="83"/>
        <v>W</v>
      </c>
      <c r="F1289" s="99" t="str">
        <f t="shared" si="83"/>
        <v>W</v>
      </c>
      <c r="G1289" s="99" t="str">
        <f t="shared" si="83"/>
        <v>W</v>
      </c>
      <c r="H1289" s="99" t="str">
        <f t="shared" si="84"/>
        <v>W</v>
      </c>
      <c r="I1289" s="99">
        <f t="shared" si="85"/>
        <v>0</v>
      </c>
      <c r="J1289" s="109">
        <f>IF(H1289="B",0,MATCH("B",H1290:$H$3985,0))</f>
        <v>2</v>
      </c>
      <c r="K1289" s="84"/>
      <c r="L1289" s="97">
        <v>47273</v>
      </c>
      <c r="M1289" s="99" t="s">
        <v>69</v>
      </c>
      <c r="O1289" s="97">
        <v>46613</v>
      </c>
      <c r="P1289" s="97" cm="1">
        <f t="array" ref="P1289">INDEX($L$11:$L$2636,MATCH(B1289+J1289,$L$11:$L$2636,0)+30)</f>
        <v>46659</v>
      </c>
      <c r="Q1289" s="124" cm="1">
        <f t="array" ref="Q1289">INDEX($L$11:$L$2636,MATCH(B1289+J1289,$L$11:$L$2636,0)+12)-1</f>
        <v>46631</v>
      </c>
    </row>
    <row r="1290" spans="2:17" ht="15" customHeight="1" x14ac:dyDescent="0.25">
      <c r="B1290" s="97">
        <v>46614</v>
      </c>
      <c r="C1290" s="98" t="str">
        <f t="shared" si="82"/>
        <v>Sunday</v>
      </c>
      <c r="D1290" s="99" t="str">
        <f t="shared" si="83"/>
        <v>W</v>
      </c>
      <c r="E1290" s="99" t="s">
        <v>71</v>
      </c>
      <c r="F1290" s="99" t="s">
        <v>71</v>
      </c>
      <c r="G1290" s="99" t="str">
        <f t="shared" si="83"/>
        <v>W</v>
      </c>
      <c r="H1290" s="99" t="str">
        <f t="shared" si="84"/>
        <v>P</v>
      </c>
      <c r="I1290" s="99">
        <f t="shared" si="85"/>
        <v>0</v>
      </c>
      <c r="J1290" s="109">
        <f>IF(H1290="B",0,MATCH("B",H1291:$H$3985,0))</f>
        <v>1</v>
      </c>
      <c r="K1290" s="84"/>
      <c r="L1290" s="97">
        <v>47274</v>
      </c>
      <c r="M1290" s="99" t="s">
        <v>69</v>
      </c>
      <c r="O1290" s="97">
        <v>46614</v>
      </c>
      <c r="P1290" s="97" cm="1">
        <f t="array" ref="P1290">INDEX($L$11:$L$2636,MATCH(B1290+J1290,$L$11:$L$2636,0)+30)</f>
        <v>46659</v>
      </c>
      <c r="Q1290" s="124" cm="1">
        <f t="array" ref="Q1290">INDEX($L$11:$L$2636,MATCH(B1290+J1290,$L$11:$L$2636,0)+12)-1</f>
        <v>46631</v>
      </c>
    </row>
    <row r="1291" spans="2:17" ht="15" customHeight="1" x14ac:dyDescent="0.25">
      <c r="B1291" s="97">
        <v>46615</v>
      </c>
      <c r="C1291" s="98" t="str">
        <f t="shared" si="82"/>
        <v>Monday</v>
      </c>
      <c r="D1291" s="99" t="str">
        <f t="shared" si="83"/>
        <v>B</v>
      </c>
      <c r="E1291" s="99" t="str">
        <f t="shared" si="83"/>
        <v>B</v>
      </c>
      <c r="F1291" s="99" t="str">
        <f t="shared" si="83"/>
        <v>B</v>
      </c>
      <c r="G1291" s="99" t="str">
        <f t="shared" si="83"/>
        <v>B</v>
      </c>
      <c r="H1291" s="99" t="str">
        <f t="shared" si="84"/>
        <v>B</v>
      </c>
      <c r="I1291" s="99">
        <f t="shared" si="85"/>
        <v>1</v>
      </c>
      <c r="J1291" s="109">
        <f>IF(H1291="B",0,MATCH("B",H1292:$H$3985,0))</f>
        <v>0</v>
      </c>
      <c r="K1291" s="84"/>
      <c r="L1291" s="97">
        <v>47275</v>
      </c>
      <c r="M1291" s="99" t="s">
        <v>69</v>
      </c>
      <c r="O1291" s="97">
        <v>46615</v>
      </c>
      <c r="P1291" s="97" cm="1">
        <f t="array" ref="P1291">INDEX($L$11:$L$2636,MATCH(B1291+J1291,$L$11:$L$2636,0)+30)</f>
        <v>46659</v>
      </c>
      <c r="Q1291" s="124" cm="1">
        <f t="array" ref="Q1291">INDEX($L$11:$L$2636,MATCH(B1291+J1291,$L$11:$L$2636,0)+12)-1</f>
        <v>46631</v>
      </c>
    </row>
    <row r="1292" spans="2:17" ht="15" customHeight="1" x14ac:dyDescent="0.25">
      <c r="B1292" s="97">
        <v>46616</v>
      </c>
      <c r="C1292" s="98" t="str">
        <f t="shared" ref="C1292:C1355" si="86">TEXT(WEEKDAY(B1292),"dddd")</f>
        <v>Tuesday</v>
      </c>
      <c r="D1292" s="99" t="str">
        <f t="shared" ref="D1292:G1355" si="87">IF(WEEKDAY($B1292,2)&lt;6,"B","W")</f>
        <v>B</v>
      </c>
      <c r="E1292" s="99" t="str">
        <f t="shared" si="87"/>
        <v>B</v>
      </c>
      <c r="F1292" s="99" t="str">
        <f t="shared" si="87"/>
        <v>B</v>
      </c>
      <c r="G1292" s="99" t="str">
        <f t="shared" si="87"/>
        <v>B</v>
      </c>
      <c r="H1292" s="99" t="str">
        <f t="shared" ref="H1292:H1355" si="88">IF(OR(D1292="P",E1292="P",F1292="P",G1292="P"),"P",D1292)</f>
        <v>B</v>
      </c>
      <c r="I1292" s="99">
        <f t="shared" ref="I1292:I1355" si="89">IF(H1292="B",1,0)</f>
        <v>1</v>
      </c>
      <c r="J1292" s="109">
        <f>IF(H1292="B",0,MATCH("B",H1293:$H$3985,0))</f>
        <v>0</v>
      </c>
      <c r="K1292" s="84"/>
      <c r="L1292" s="97">
        <v>47276</v>
      </c>
      <c r="M1292" s="99" t="s">
        <v>69</v>
      </c>
      <c r="O1292" s="97">
        <v>46616</v>
      </c>
      <c r="P1292" s="97" cm="1">
        <f t="array" ref="P1292">INDEX($L$11:$L$2636,MATCH(B1292+J1292,$L$11:$L$2636,0)+30)</f>
        <v>46660</v>
      </c>
      <c r="Q1292" s="124" cm="1">
        <f t="array" ref="Q1292">INDEX($L$11:$L$2636,MATCH(B1292+J1292,$L$11:$L$2636,0)+12)-1</f>
        <v>46632</v>
      </c>
    </row>
    <row r="1293" spans="2:17" ht="15" customHeight="1" x14ac:dyDescent="0.25">
      <c r="B1293" s="97">
        <v>46617</v>
      </c>
      <c r="C1293" s="98" t="str">
        <f t="shared" si="86"/>
        <v>Wednesday</v>
      </c>
      <c r="D1293" s="99" t="str">
        <f t="shared" si="87"/>
        <v>B</v>
      </c>
      <c r="E1293" s="99" t="str">
        <f t="shared" si="87"/>
        <v>B</v>
      </c>
      <c r="F1293" s="99" t="str">
        <f t="shared" si="87"/>
        <v>B</v>
      </c>
      <c r="G1293" s="99" t="str">
        <f t="shared" si="87"/>
        <v>B</v>
      </c>
      <c r="H1293" s="99" t="str">
        <f t="shared" si="88"/>
        <v>B</v>
      </c>
      <c r="I1293" s="99">
        <f t="shared" si="89"/>
        <v>1</v>
      </c>
      <c r="J1293" s="109">
        <f>IF(H1293="B",0,MATCH("B",H1294:$H$3985,0))</f>
        <v>0</v>
      </c>
      <c r="K1293" s="84"/>
      <c r="L1293" s="97">
        <v>47277</v>
      </c>
      <c r="M1293" s="99" t="s">
        <v>69</v>
      </c>
      <c r="O1293" s="97">
        <v>46617</v>
      </c>
      <c r="P1293" s="97" cm="1">
        <f t="array" ref="P1293">INDEX($L$11:$L$2636,MATCH(B1293+J1293,$L$11:$L$2636,0)+30)</f>
        <v>46661</v>
      </c>
      <c r="Q1293" s="124" cm="1">
        <f t="array" ref="Q1293">INDEX($L$11:$L$2636,MATCH(B1293+J1293,$L$11:$L$2636,0)+12)-1</f>
        <v>46635</v>
      </c>
    </row>
    <row r="1294" spans="2:17" ht="15" customHeight="1" x14ac:dyDescent="0.25">
      <c r="B1294" s="97">
        <v>46618</v>
      </c>
      <c r="C1294" s="98" t="str">
        <f t="shared" si="86"/>
        <v>Thursday</v>
      </c>
      <c r="D1294" s="99" t="str">
        <f t="shared" si="87"/>
        <v>B</v>
      </c>
      <c r="E1294" s="99" t="str">
        <f t="shared" si="87"/>
        <v>B</v>
      </c>
      <c r="F1294" s="99" t="str">
        <f t="shared" si="87"/>
        <v>B</v>
      </c>
      <c r="G1294" s="99" t="str">
        <f t="shared" si="87"/>
        <v>B</v>
      </c>
      <c r="H1294" s="99" t="str">
        <f t="shared" si="88"/>
        <v>B</v>
      </c>
      <c r="I1294" s="99">
        <f t="shared" si="89"/>
        <v>1</v>
      </c>
      <c r="J1294" s="109">
        <f>IF(H1294="B",0,MATCH("B",H1295:$H$3985,0))</f>
        <v>0</v>
      </c>
      <c r="K1294" s="84"/>
      <c r="L1294" s="97">
        <v>47280</v>
      </c>
      <c r="M1294" s="99" t="s">
        <v>69</v>
      </c>
      <c r="O1294" s="97">
        <v>46618</v>
      </c>
      <c r="P1294" s="97" cm="1">
        <f t="array" ref="P1294">INDEX($L$11:$L$2636,MATCH(B1294+J1294,$L$11:$L$2636,0)+30)</f>
        <v>46664</v>
      </c>
      <c r="Q1294" s="124" cm="1">
        <f t="array" ref="Q1294">INDEX($L$11:$L$2636,MATCH(B1294+J1294,$L$11:$L$2636,0)+12)-1</f>
        <v>46636</v>
      </c>
    </row>
    <row r="1295" spans="2:17" ht="15" customHeight="1" x14ac:dyDescent="0.25">
      <c r="B1295" s="97">
        <v>46619</v>
      </c>
      <c r="C1295" s="98" t="str">
        <f t="shared" si="86"/>
        <v>Friday</v>
      </c>
      <c r="D1295" s="99" t="str">
        <f t="shared" si="87"/>
        <v>B</v>
      </c>
      <c r="E1295" s="99" t="str">
        <f t="shared" si="87"/>
        <v>B</v>
      </c>
      <c r="F1295" s="99" t="str">
        <f t="shared" si="87"/>
        <v>B</v>
      </c>
      <c r="G1295" s="99" t="str">
        <f t="shared" si="87"/>
        <v>B</v>
      </c>
      <c r="H1295" s="99" t="str">
        <f t="shared" si="88"/>
        <v>B</v>
      </c>
      <c r="I1295" s="99">
        <f t="shared" si="89"/>
        <v>1</v>
      </c>
      <c r="J1295" s="109">
        <f>IF(H1295="B",0,MATCH("B",H1296:$H$3985,0))</f>
        <v>0</v>
      </c>
      <c r="K1295" s="84"/>
      <c r="L1295" s="97">
        <v>47281</v>
      </c>
      <c r="M1295" s="99" t="s">
        <v>69</v>
      </c>
      <c r="O1295" s="97">
        <v>46619</v>
      </c>
      <c r="P1295" s="97" cm="1">
        <f t="array" ref="P1295">INDEX($L$11:$L$2636,MATCH(B1295+J1295,$L$11:$L$2636,0)+30)</f>
        <v>46665</v>
      </c>
      <c r="Q1295" s="124" cm="1">
        <f t="array" ref="Q1295">INDEX($L$11:$L$2636,MATCH(B1295+J1295,$L$11:$L$2636,0)+12)-1</f>
        <v>46637</v>
      </c>
    </row>
    <row r="1296" spans="2:17" ht="15" customHeight="1" x14ac:dyDescent="0.25">
      <c r="B1296" s="97">
        <v>46620</v>
      </c>
      <c r="C1296" s="98" t="str">
        <f t="shared" si="86"/>
        <v>Saturday</v>
      </c>
      <c r="D1296" s="99" t="str">
        <f t="shared" si="87"/>
        <v>W</v>
      </c>
      <c r="E1296" s="99" t="str">
        <f t="shared" si="87"/>
        <v>W</v>
      </c>
      <c r="F1296" s="99" t="str">
        <f t="shared" si="87"/>
        <v>W</v>
      </c>
      <c r="G1296" s="99" t="str">
        <f t="shared" si="87"/>
        <v>W</v>
      </c>
      <c r="H1296" s="99" t="str">
        <f t="shared" si="88"/>
        <v>W</v>
      </c>
      <c r="I1296" s="99">
        <f t="shared" si="89"/>
        <v>0</v>
      </c>
      <c r="J1296" s="109">
        <f>IF(H1296="B",0,MATCH("B",H1297:$H$3985,0))</f>
        <v>2</v>
      </c>
      <c r="K1296" s="84"/>
      <c r="L1296" s="97">
        <v>47282</v>
      </c>
      <c r="M1296" s="99" t="s">
        <v>69</v>
      </c>
      <c r="O1296" s="97">
        <v>46620</v>
      </c>
      <c r="P1296" s="97" cm="1">
        <f t="array" ref="P1296">INDEX($L$11:$L$2636,MATCH(B1296+J1296,$L$11:$L$2636,0)+30)</f>
        <v>46666</v>
      </c>
      <c r="Q1296" s="124" cm="1">
        <f t="array" ref="Q1296">INDEX($L$11:$L$2636,MATCH(B1296+J1296,$L$11:$L$2636,0)+12)-1</f>
        <v>46638</v>
      </c>
    </row>
    <row r="1297" spans="2:17" ht="15" customHeight="1" x14ac:dyDescent="0.25">
      <c r="B1297" s="97">
        <v>46621</v>
      </c>
      <c r="C1297" s="98" t="str">
        <f t="shared" si="86"/>
        <v>Sunday</v>
      </c>
      <c r="D1297" s="99" t="str">
        <f t="shared" si="87"/>
        <v>W</v>
      </c>
      <c r="E1297" s="99" t="str">
        <f t="shared" si="87"/>
        <v>W</v>
      </c>
      <c r="F1297" s="99" t="str">
        <f t="shared" si="87"/>
        <v>W</v>
      </c>
      <c r="G1297" s="99" t="str">
        <f t="shared" si="87"/>
        <v>W</v>
      </c>
      <c r="H1297" s="99" t="str">
        <f t="shared" si="88"/>
        <v>W</v>
      </c>
      <c r="I1297" s="99">
        <f t="shared" si="89"/>
        <v>0</v>
      </c>
      <c r="J1297" s="109">
        <f>IF(H1297="B",0,MATCH("B",H1298:$H$3985,0))</f>
        <v>1</v>
      </c>
      <c r="K1297" s="84"/>
      <c r="L1297" s="97">
        <v>47283</v>
      </c>
      <c r="M1297" s="99" t="s">
        <v>69</v>
      </c>
      <c r="O1297" s="97">
        <v>46621</v>
      </c>
      <c r="P1297" s="97" cm="1">
        <f t="array" ref="P1297">INDEX($L$11:$L$2636,MATCH(B1297+J1297,$L$11:$L$2636,0)+30)</f>
        <v>46666</v>
      </c>
      <c r="Q1297" s="124" cm="1">
        <f t="array" ref="Q1297">INDEX($L$11:$L$2636,MATCH(B1297+J1297,$L$11:$L$2636,0)+12)-1</f>
        <v>46638</v>
      </c>
    </row>
    <row r="1298" spans="2:17" ht="15" customHeight="1" x14ac:dyDescent="0.25">
      <c r="B1298" s="97">
        <v>46622</v>
      </c>
      <c r="C1298" s="98" t="str">
        <f t="shared" si="86"/>
        <v>Monday</v>
      </c>
      <c r="D1298" s="99" t="str">
        <f t="shared" si="87"/>
        <v>B</v>
      </c>
      <c r="E1298" s="99" t="str">
        <f t="shared" si="87"/>
        <v>B</v>
      </c>
      <c r="F1298" s="99" t="str">
        <f t="shared" si="87"/>
        <v>B</v>
      </c>
      <c r="G1298" s="99" t="str">
        <f t="shared" si="87"/>
        <v>B</v>
      </c>
      <c r="H1298" s="99" t="str">
        <f t="shared" si="88"/>
        <v>B</v>
      </c>
      <c r="I1298" s="99">
        <f t="shared" si="89"/>
        <v>1</v>
      </c>
      <c r="J1298" s="109">
        <f>IF(H1298="B",0,MATCH("B",H1299:$H$3985,0))</f>
        <v>0</v>
      </c>
      <c r="K1298" s="84"/>
      <c r="L1298" s="97">
        <v>47284</v>
      </c>
      <c r="M1298" s="99" t="s">
        <v>69</v>
      </c>
      <c r="O1298" s="97">
        <v>46622</v>
      </c>
      <c r="P1298" s="97" cm="1">
        <f t="array" ref="P1298">INDEX($L$11:$L$2636,MATCH(B1298+J1298,$L$11:$L$2636,0)+30)</f>
        <v>46666</v>
      </c>
      <c r="Q1298" s="124" cm="1">
        <f t="array" ref="Q1298">INDEX($L$11:$L$2636,MATCH(B1298+J1298,$L$11:$L$2636,0)+12)-1</f>
        <v>46638</v>
      </c>
    </row>
    <row r="1299" spans="2:17" ht="15" customHeight="1" x14ac:dyDescent="0.25">
      <c r="B1299" s="97">
        <v>46623</v>
      </c>
      <c r="C1299" s="98" t="str">
        <f t="shared" si="86"/>
        <v>Tuesday</v>
      </c>
      <c r="D1299" s="99" t="str">
        <f t="shared" si="87"/>
        <v>B</v>
      </c>
      <c r="E1299" s="99" t="str">
        <f t="shared" si="87"/>
        <v>B</v>
      </c>
      <c r="F1299" s="99" t="str">
        <f t="shared" si="87"/>
        <v>B</v>
      </c>
      <c r="G1299" s="99" t="str">
        <f t="shared" si="87"/>
        <v>B</v>
      </c>
      <c r="H1299" s="99" t="str">
        <f t="shared" si="88"/>
        <v>B</v>
      </c>
      <c r="I1299" s="99">
        <f t="shared" si="89"/>
        <v>1</v>
      </c>
      <c r="J1299" s="109">
        <f>IF(H1299="B",0,MATCH("B",H1300:$H$3985,0))</f>
        <v>0</v>
      </c>
      <c r="K1299" s="84"/>
      <c r="L1299" s="97">
        <v>47287</v>
      </c>
      <c r="M1299" s="99" t="s">
        <v>69</v>
      </c>
      <c r="O1299" s="97">
        <v>46623</v>
      </c>
      <c r="P1299" s="97" cm="1">
        <f t="array" ref="P1299">INDEX($L$11:$L$2636,MATCH(B1299+J1299,$L$11:$L$2636,0)+30)</f>
        <v>46667</v>
      </c>
      <c r="Q1299" s="124" cm="1">
        <f t="array" ref="Q1299">INDEX($L$11:$L$2636,MATCH(B1299+J1299,$L$11:$L$2636,0)+12)-1</f>
        <v>46639</v>
      </c>
    </row>
    <row r="1300" spans="2:17" ht="15" customHeight="1" x14ac:dyDescent="0.25">
      <c r="B1300" s="97">
        <v>46624</v>
      </c>
      <c r="C1300" s="98" t="str">
        <f t="shared" si="86"/>
        <v>Wednesday</v>
      </c>
      <c r="D1300" s="99" t="str">
        <f t="shared" si="87"/>
        <v>B</v>
      </c>
      <c r="E1300" s="99" t="str">
        <f t="shared" si="87"/>
        <v>B</v>
      </c>
      <c r="F1300" s="99" t="str">
        <f t="shared" si="87"/>
        <v>B</v>
      </c>
      <c r="G1300" s="99" t="str">
        <f t="shared" si="87"/>
        <v>B</v>
      </c>
      <c r="H1300" s="99" t="str">
        <f t="shared" si="88"/>
        <v>B</v>
      </c>
      <c r="I1300" s="99">
        <f t="shared" si="89"/>
        <v>1</v>
      </c>
      <c r="J1300" s="109">
        <f>IF(H1300="B",0,MATCH("B",H1301:$H$3985,0))</f>
        <v>0</v>
      </c>
      <c r="K1300" s="84"/>
      <c r="L1300" s="97">
        <v>47288</v>
      </c>
      <c r="M1300" s="99" t="s">
        <v>69</v>
      </c>
      <c r="O1300" s="97">
        <v>46624</v>
      </c>
      <c r="P1300" s="97" cm="1">
        <f t="array" ref="P1300">INDEX($L$11:$L$2636,MATCH(B1300+J1300,$L$11:$L$2636,0)+30)</f>
        <v>46668</v>
      </c>
      <c r="Q1300" s="124" cm="1">
        <f t="array" ref="Q1300">INDEX($L$11:$L$2636,MATCH(B1300+J1300,$L$11:$L$2636,0)+12)-1</f>
        <v>46642</v>
      </c>
    </row>
    <row r="1301" spans="2:17" ht="15" customHeight="1" x14ac:dyDescent="0.25">
      <c r="B1301" s="97">
        <v>46625</v>
      </c>
      <c r="C1301" s="98" t="str">
        <f t="shared" si="86"/>
        <v>Thursday</v>
      </c>
      <c r="D1301" s="99" t="str">
        <f t="shared" si="87"/>
        <v>B</v>
      </c>
      <c r="E1301" s="99" t="str">
        <f t="shared" si="87"/>
        <v>B</v>
      </c>
      <c r="F1301" s="99" t="str">
        <f t="shared" si="87"/>
        <v>B</v>
      </c>
      <c r="G1301" s="99" t="str">
        <f t="shared" si="87"/>
        <v>B</v>
      </c>
      <c r="H1301" s="99" t="str">
        <f t="shared" si="88"/>
        <v>B</v>
      </c>
      <c r="I1301" s="99">
        <f t="shared" si="89"/>
        <v>1</v>
      </c>
      <c r="J1301" s="109">
        <f>IF(H1301="B",0,MATCH("B",H1302:$H$3985,0))</f>
        <v>0</v>
      </c>
      <c r="K1301" s="84"/>
      <c r="L1301" s="97">
        <v>47289</v>
      </c>
      <c r="M1301" s="99" t="s">
        <v>69</v>
      </c>
      <c r="O1301" s="97">
        <v>46625</v>
      </c>
      <c r="P1301" s="97" cm="1">
        <f t="array" ref="P1301">INDEX($L$11:$L$2636,MATCH(B1301+J1301,$L$11:$L$2636,0)+30)</f>
        <v>46671</v>
      </c>
      <c r="Q1301" s="124" cm="1">
        <f t="array" ref="Q1301">INDEX($L$11:$L$2636,MATCH(B1301+J1301,$L$11:$L$2636,0)+12)-1</f>
        <v>46643</v>
      </c>
    </row>
    <row r="1302" spans="2:17" ht="15" customHeight="1" x14ac:dyDescent="0.25">
      <c r="B1302" s="97">
        <v>46626</v>
      </c>
      <c r="C1302" s="98" t="str">
        <f t="shared" si="86"/>
        <v>Friday</v>
      </c>
      <c r="D1302" s="99" t="str">
        <f t="shared" si="87"/>
        <v>B</v>
      </c>
      <c r="E1302" s="99" t="str">
        <f t="shared" si="87"/>
        <v>B</v>
      </c>
      <c r="F1302" s="99" t="str">
        <f t="shared" si="87"/>
        <v>B</v>
      </c>
      <c r="G1302" s="99" t="str">
        <f t="shared" si="87"/>
        <v>B</v>
      </c>
      <c r="H1302" s="99" t="str">
        <f t="shared" si="88"/>
        <v>B</v>
      </c>
      <c r="I1302" s="99">
        <f t="shared" si="89"/>
        <v>1</v>
      </c>
      <c r="J1302" s="109">
        <f>IF(H1302="B",0,MATCH("B",H1303:$H$3985,0))</f>
        <v>0</v>
      </c>
      <c r="K1302" s="84"/>
      <c r="L1302" s="97">
        <v>47290</v>
      </c>
      <c r="M1302" s="99" t="s">
        <v>69</v>
      </c>
      <c r="O1302" s="97">
        <v>46626</v>
      </c>
      <c r="P1302" s="97" cm="1">
        <f t="array" ref="P1302">INDEX($L$11:$L$2636,MATCH(B1302+J1302,$L$11:$L$2636,0)+30)</f>
        <v>46673</v>
      </c>
      <c r="Q1302" s="124" cm="1">
        <f t="array" ref="Q1302">INDEX($L$11:$L$2636,MATCH(B1302+J1302,$L$11:$L$2636,0)+12)-1</f>
        <v>46644</v>
      </c>
    </row>
    <row r="1303" spans="2:17" ht="15" customHeight="1" x14ac:dyDescent="0.25">
      <c r="B1303" s="97">
        <v>46627</v>
      </c>
      <c r="C1303" s="98" t="str">
        <f t="shared" si="86"/>
        <v>Saturday</v>
      </c>
      <c r="D1303" s="99" t="str">
        <f t="shared" si="87"/>
        <v>W</v>
      </c>
      <c r="E1303" s="99" t="str">
        <f t="shared" si="87"/>
        <v>W</v>
      </c>
      <c r="F1303" s="99" t="str">
        <f t="shared" si="87"/>
        <v>W</v>
      </c>
      <c r="G1303" s="99" t="str">
        <f t="shared" si="87"/>
        <v>W</v>
      </c>
      <c r="H1303" s="99" t="str">
        <f t="shared" si="88"/>
        <v>W</v>
      </c>
      <c r="I1303" s="99">
        <f t="shared" si="89"/>
        <v>0</v>
      </c>
      <c r="J1303" s="109">
        <f>IF(H1303="B",0,MATCH("B",H1304:$H$3985,0))</f>
        <v>3</v>
      </c>
      <c r="K1303" s="84"/>
      <c r="L1303" s="97">
        <v>47291</v>
      </c>
      <c r="M1303" s="99" t="s">
        <v>69</v>
      </c>
      <c r="O1303" s="97">
        <v>46627</v>
      </c>
      <c r="P1303" s="97" cm="1">
        <f t="array" ref="P1303">INDEX($L$11:$L$2636,MATCH(B1303+J1303,$L$11:$L$2636,0)+30)</f>
        <v>46674</v>
      </c>
      <c r="Q1303" s="124" cm="1">
        <f t="array" ref="Q1303">INDEX($L$11:$L$2636,MATCH(B1303+J1303,$L$11:$L$2636,0)+12)-1</f>
        <v>46645</v>
      </c>
    </row>
    <row r="1304" spans="2:17" ht="15" customHeight="1" x14ac:dyDescent="0.25">
      <c r="B1304" s="97">
        <v>46628</v>
      </c>
      <c r="C1304" s="98" t="str">
        <f t="shared" si="86"/>
        <v>Sunday</v>
      </c>
      <c r="D1304" s="99" t="str">
        <f t="shared" si="87"/>
        <v>W</v>
      </c>
      <c r="E1304" s="99" t="str">
        <f t="shared" si="87"/>
        <v>W</v>
      </c>
      <c r="F1304" s="99" t="str">
        <f t="shared" si="87"/>
        <v>W</v>
      </c>
      <c r="G1304" s="99" t="str">
        <f t="shared" si="87"/>
        <v>W</v>
      </c>
      <c r="H1304" s="99" t="str">
        <f t="shared" si="88"/>
        <v>W</v>
      </c>
      <c r="I1304" s="99">
        <f t="shared" si="89"/>
        <v>0</v>
      </c>
      <c r="J1304" s="109">
        <f>IF(H1304="B",0,MATCH("B",H1305:$H$3985,0))</f>
        <v>2</v>
      </c>
      <c r="K1304" s="84"/>
      <c r="L1304" s="97">
        <v>47294</v>
      </c>
      <c r="M1304" s="99" t="s">
        <v>69</v>
      </c>
      <c r="O1304" s="97">
        <v>46628</v>
      </c>
      <c r="P1304" s="97" cm="1">
        <f t="array" ref="P1304">INDEX($L$11:$L$2636,MATCH(B1304+J1304,$L$11:$L$2636,0)+30)</f>
        <v>46674</v>
      </c>
      <c r="Q1304" s="124" cm="1">
        <f t="array" ref="Q1304">INDEX($L$11:$L$2636,MATCH(B1304+J1304,$L$11:$L$2636,0)+12)-1</f>
        <v>46645</v>
      </c>
    </row>
    <row r="1305" spans="2:17" ht="15" customHeight="1" x14ac:dyDescent="0.25">
      <c r="B1305" s="97">
        <v>46629</v>
      </c>
      <c r="C1305" s="98" t="str">
        <f t="shared" si="86"/>
        <v>Monday</v>
      </c>
      <c r="D1305" s="99" t="s">
        <v>71</v>
      </c>
      <c r="E1305" s="99" t="str">
        <f t="shared" si="87"/>
        <v>B</v>
      </c>
      <c r="F1305" s="99" t="str">
        <f t="shared" si="87"/>
        <v>B</v>
      </c>
      <c r="G1305" s="99" t="str">
        <f t="shared" si="87"/>
        <v>B</v>
      </c>
      <c r="H1305" s="99" t="str">
        <f t="shared" si="88"/>
        <v>P</v>
      </c>
      <c r="I1305" s="99">
        <f t="shared" si="89"/>
        <v>0</v>
      </c>
      <c r="J1305" s="109">
        <f>IF(H1305="B",0,MATCH("B",H1306:$H$3985,0))</f>
        <v>1</v>
      </c>
      <c r="K1305" s="84"/>
      <c r="L1305" s="97">
        <v>47295</v>
      </c>
      <c r="M1305" s="99" t="s">
        <v>69</v>
      </c>
      <c r="O1305" s="97">
        <v>46629</v>
      </c>
      <c r="P1305" s="97" cm="1">
        <f t="array" ref="P1305">INDEX($L$11:$L$2636,MATCH(B1305+J1305,$L$11:$L$2636,0)+30)</f>
        <v>46674</v>
      </c>
      <c r="Q1305" s="124" cm="1">
        <f t="array" ref="Q1305">INDEX($L$11:$L$2636,MATCH(B1305+J1305,$L$11:$L$2636,0)+12)-1</f>
        <v>46645</v>
      </c>
    </row>
    <row r="1306" spans="2:17" ht="15" customHeight="1" x14ac:dyDescent="0.25">
      <c r="B1306" s="97">
        <v>46630</v>
      </c>
      <c r="C1306" s="98" t="str">
        <f t="shared" si="86"/>
        <v>Tuesday</v>
      </c>
      <c r="D1306" s="99" t="str">
        <f t="shared" si="87"/>
        <v>B</v>
      </c>
      <c r="E1306" s="99" t="str">
        <f t="shared" si="87"/>
        <v>B</v>
      </c>
      <c r="F1306" s="99" t="str">
        <f t="shared" si="87"/>
        <v>B</v>
      </c>
      <c r="G1306" s="99" t="str">
        <f t="shared" si="87"/>
        <v>B</v>
      </c>
      <c r="H1306" s="99" t="str">
        <f t="shared" si="88"/>
        <v>B</v>
      </c>
      <c r="I1306" s="99">
        <f t="shared" si="89"/>
        <v>1</v>
      </c>
      <c r="J1306" s="109">
        <f>IF(H1306="B",0,MATCH("B",H1307:$H$3985,0))</f>
        <v>0</v>
      </c>
      <c r="K1306" s="84"/>
      <c r="L1306" s="97">
        <v>47296</v>
      </c>
      <c r="M1306" s="99" t="s">
        <v>69</v>
      </c>
      <c r="O1306" s="97">
        <v>46630</v>
      </c>
      <c r="P1306" s="97" cm="1">
        <f t="array" ref="P1306">INDEX($L$11:$L$2636,MATCH(B1306+J1306,$L$11:$L$2636,0)+30)</f>
        <v>46674</v>
      </c>
      <c r="Q1306" s="124" cm="1">
        <f t="array" ref="Q1306">INDEX($L$11:$L$2636,MATCH(B1306+J1306,$L$11:$L$2636,0)+12)-1</f>
        <v>46645</v>
      </c>
    </row>
    <row r="1307" spans="2:17" ht="15" customHeight="1" x14ac:dyDescent="0.25">
      <c r="B1307" s="97">
        <v>46631</v>
      </c>
      <c r="C1307" s="98" t="str">
        <f t="shared" si="86"/>
        <v>Wednesday</v>
      </c>
      <c r="D1307" s="99" t="str">
        <f t="shared" si="87"/>
        <v>B</v>
      </c>
      <c r="E1307" s="99" t="str">
        <f t="shared" si="87"/>
        <v>B</v>
      </c>
      <c r="F1307" s="99" t="str">
        <f t="shared" si="87"/>
        <v>B</v>
      </c>
      <c r="G1307" s="99" t="str">
        <f t="shared" si="87"/>
        <v>B</v>
      </c>
      <c r="H1307" s="99" t="str">
        <f t="shared" si="88"/>
        <v>B</v>
      </c>
      <c r="I1307" s="99">
        <f t="shared" si="89"/>
        <v>1</v>
      </c>
      <c r="J1307" s="109">
        <f>IF(H1307="B",0,MATCH("B",H1308:$H$3985,0))</f>
        <v>0</v>
      </c>
      <c r="K1307" s="84"/>
      <c r="L1307" s="97">
        <v>47297</v>
      </c>
      <c r="M1307" s="99" t="s">
        <v>69</v>
      </c>
      <c r="O1307" s="97">
        <v>46631</v>
      </c>
      <c r="P1307" s="97" cm="1">
        <f t="array" ref="P1307">INDEX($L$11:$L$2636,MATCH(B1307+J1307,$L$11:$L$2636,0)+30)</f>
        <v>46675</v>
      </c>
      <c r="Q1307" s="124" cm="1">
        <f t="array" ref="Q1307">INDEX($L$11:$L$2636,MATCH(B1307+J1307,$L$11:$L$2636,0)+12)-1</f>
        <v>46646</v>
      </c>
    </row>
    <row r="1308" spans="2:17" ht="15" customHeight="1" x14ac:dyDescent="0.25">
      <c r="B1308" s="97">
        <v>46632</v>
      </c>
      <c r="C1308" s="98" t="str">
        <f t="shared" si="86"/>
        <v>Thursday</v>
      </c>
      <c r="D1308" s="99" t="str">
        <f t="shared" si="87"/>
        <v>B</v>
      </c>
      <c r="E1308" s="99" t="str">
        <f t="shared" si="87"/>
        <v>B</v>
      </c>
      <c r="F1308" s="99" t="str">
        <f t="shared" si="87"/>
        <v>B</v>
      </c>
      <c r="G1308" s="99" t="str">
        <f t="shared" si="87"/>
        <v>B</v>
      </c>
      <c r="H1308" s="99" t="str">
        <f t="shared" si="88"/>
        <v>B</v>
      </c>
      <c r="I1308" s="99">
        <f t="shared" si="89"/>
        <v>1</v>
      </c>
      <c r="J1308" s="109">
        <f>IF(H1308="B",0,MATCH("B",H1309:$H$3985,0))</f>
        <v>0</v>
      </c>
      <c r="K1308" s="84"/>
      <c r="L1308" s="97">
        <v>47298</v>
      </c>
      <c r="M1308" s="99" t="s">
        <v>69</v>
      </c>
      <c r="O1308" s="97">
        <v>46632</v>
      </c>
      <c r="P1308" s="97" cm="1">
        <f t="array" ref="P1308">INDEX($L$11:$L$2636,MATCH(B1308+J1308,$L$11:$L$2636,0)+30)</f>
        <v>46678</v>
      </c>
      <c r="Q1308" s="124" cm="1">
        <f t="array" ref="Q1308">INDEX($L$11:$L$2636,MATCH(B1308+J1308,$L$11:$L$2636,0)+12)-1</f>
        <v>46649</v>
      </c>
    </row>
    <row r="1309" spans="2:17" ht="15" customHeight="1" x14ac:dyDescent="0.25">
      <c r="B1309" s="97">
        <v>46633</v>
      </c>
      <c r="C1309" s="98" t="str">
        <f t="shared" si="86"/>
        <v>Friday</v>
      </c>
      <c r="D1309" s="99" t="str">
        <f t="shared" si="87"/>
        <v>B</v>
      </c>
      <c r="E1309" s="99" t="str">
        <f t="shared" si="87"/>
        <v>B</v>
      </c>
      <c r="F1309" s="99" t="str">
        <f t="shared" si="87"/>
        <v>B</v>
      </c>
      <c r="G1309" s="99" t="str">
        <f t="shared" si="87"/>
        <v>B</v>
      </c>
      <c r="H1309" s="99" t="str">
        <f t="shared" si="88"/>
        <v>B</v>
      </c>
      <c r="I1309" s="99">
        <f t="shared" si="89"/>
        <v>1</v>
      </c>
      <c r="J1309" s="109">
        <f>IF(H1309="B",0,MATCH("B",H1310:$H$3985,0))</f>
        <v>0</v>
      </c>
      <c r="K1309" s="84"/>
      <c r="L1309" s="97">
        <v>47301</v>
      </c>
      <c r="M1309" s="99" t="s">
        <v>69</v>
      </c>
      <c r="O1309" s="97">
        <v>46633</v>
      </c>
      <c r="P1309" s="97" cm="1">
        <f t="array" ref="P1309">INDEX($L$11:$L$2636,MATCH(B1309+J1309,$L$11:$L$2636,0)+30)</f>
        <v>46679</v>
      </c>
      <c r="Q1309" s="124" cm="1">
        <f t="array" ref="Q1309">INDEX($L$11:$L$2636,MATCH(B1309+J1309,$L$11:$L$2636,0)+12)-1</f>
        <v>46650</v>
      </c>
    </row>
    <row r="1310" spans="2:17" ht="15" customHeight="1" x14ac:dyDescent="0.25">
      <c r="B1310" s="97">
        <v>46634</v>
      </c>
      <c r="C1310" s="98" t="str">
        <f t="shared" si="86"/>
        <v>Saturday</v>
      </c>
      <c r="D1310" s="99" t="str">
        <f t="shared" si="87"/>
        <v>W</v>
      </c>
      <c r="E1310" s="99" t="str">
        <f t="shared" si="87"/>
        <v>W</v>
      </c>
      <c r="F1310" s="99" t="str">
        <f t="shared" si="87"/>
        <v>W</v>
      </c>
      <c r="G1310" s="99" t="str">
        <f t="shared" si="87"/>
        <v>W</v>
      </c>
      <c r="H1310" s="99" t="str">
        <f t="shared" si="88"/>
        <v>W</v>
      </c>
      <c r="I1310" s="99">
        <f t="shared" si="89"/>
        <v>0</v>
      </c>
      <c r="J1310" s="109">
        <f>IF(H1310="B",0,MATCH("B",H1311:$H$3985,0))</f>
        <v>2</v>
      </c>
      <c r="K1310" s="84"/>
      <c r="L1310" s="97">
        <v>47302</v>
      </c>
      <c r="M1310" s="99" t="s">
        <v>69</v>
      </c>
      <c r="O1310" s="97">
        <v>46634</v>
      </c>
      <c r="P1310" s="97" cm="1">
        <f t="array" ref="P1310">INDEX($L$11:$L$2636,MATCH(B1310+J1310,$L$11:$L$2636,0)+30)</f>
        <v>46680</v>
      </c>
      <c r="Q1310" s="124" cm="1">
        <f t="array" ref="Q1310">INDEX($L$11:$L$2636,MATCH(B1310+J1310,$L$11:$L$2636,0)+12)-1</f>
        <v>46651</v>
      </c>
    </row>
    <row r="1311" spans="2:17" ht="15" customHeight="1" x14ac:dyDescent="0.25">
      <c r="B1311" s="97">
        <v>46635</v>
      </c>
      <c r="C1311" s="98" t="str">
        <f t="shared" si="86"/>
        <v>Sunday</v>
      </c>
      <c r="D1311" s="99" t="str">
        <f t="shared" si="87"/>
        <v>W</v>
      </c>
      <c r="E1311" s="99" t="str">
        <f t="shared" si="87"/>
        <v>W</v>
      </c>
      <c r="F1311" s="99" t="str">
        <f t="shared" si="87"/>
        <v>W</v>
      </c>
      <c r="G1311" s="99" t="str">
        <f t="shared" si="87"/>
        <v>W</v>
      </c>
      <c r="H1311" s="99" t="str">
        <f t="shared" si="88"/>
        <v>W</v>
      </c>
      <c r="I1311" s="99">
        <f t="shared" si="89"/>
        <v>0</v>
      </c>
      <c r="J1311" s="109">
        <f>IF(H1311="B",0,MATCH("B",H1312:$H$3985,0))</f>
        <v>1</v>
      </c>
      <c r="K1311" s="84"/>
      <c r="L1311" s="97">
        <v>47303</v>
      </c>
      <c r="M1311" s="99" t="s">
        <v>69</v>
      </c>
      <c r="O1311" s="97">
        <v>46635</v>
      </c>
      <c r="P1311" s="97" cm="1">
        <f t="array" ref="P1311">INDEX($L$11:$L$2636,MATCH(B1311+J1311,$L$11:$L$2636,0)+30)</f>
        <v>46680</v>
      </c>
      <c r="Q1311" s="124" cm="1">
        <f t="array" ref="Q1311">INDEX($L$11:$L$2636,MATCH(B1311+J1311,$L$11:$L$2636,0)+12)-1</f>
        <v>46651</v>
      </c>
    </row>
    <row r="1312" spans="2:17" ht="15" customHeight="1" x14ac:dyDescent="0.25">
      <c r="B1312" s="97">
        <v>46636</v>
      </c>
      <c r="C1312" s="98" t="str">
        <f t="shared" si="86"/>
        <v>Monday</v>
      </c>
      <c r="D1312" s="99" t="str">
        <f t="shared" si="87"/>
        <v>B</v>
      </c>
      <c r="E1312" s="99" t="str">
        <f t="shared" si="87"/>
        <v>B</v>
      </c>
      <c r="F1312" s="99" t="str">
        <f t="shared" si="87"/>
        <v>B</v>
      </c>
      <c r="G1312" s="99" t="str">
        <f t="shared" si="87"/>
        <v>B</v>
      </c>
      <c r="H1312" s="99" t="str">
        <f t="shared" si="88"/>
        <v>B</v>
      </c>
      <c r="I1312" s="99">
        <f t="shared" si="89"/>
        <v>1</v>
      </c>
      <c r="J1312" s="109">
        <f>IF(H1312="B",0,MATCH("B",H1313:$H$3985,0))</f>
        <v>0</v>
      </c>
      <c r="K1312" s="84"/>
      <c r="L1312" s="97">
        <v>47304</v>
      </c>
      <c r="M1312" s="99" t="s">
        <v>69</v>
      </c>
      <c r="O1312" s="97">
        <v>46636</v>
      </c>
      <c r="P1312" s="97" cm="1">
        <f t="array" ref="P1312">INDEX($L$11:$L$2636,MATCH(B1312+J1312,$L$11:$L$2636,0)+30)</f>
        <v>46680</v>
      </c>
      <c r="Q1312" s="124" cm="1">
        <f t="array" ref="Q1312">INDEX($L$11:$L$2636,MATCH(B1312+J1312,$L$11:$L$2636,0)+12)-1</f>
        <v>46651</v>
      </c>
    </row>
    <row r="1313" spans="2:17" ht="15" customHeight="1" x14ac:dyDescent="0.25">
      <c r="B1313" s="97">
        <v>46637</v>
      </c>
      <c r="C1313" s="98" t="str">
        <f t="shared" si="86"/>
        <v>Tuesday</v>
      </c>
      <c r="D1313" s="99" t="str">
        <f t="shared" si="87"/>
        <v>B</v>
      </c>
      <c r="E1313" s="99" t="str">
        <f t="shared" si="87"/>
        <v>B</v>
      </c>
      <c r="F1313" s="99" t="str">
        <f t="shared" si="87"/>
        <v>B</v>
      </c>
      <c r="G1313" s="99" t="str">
        <f t="shared" si="87"/>
        <v>B</v>
      </c>
      <c r="H1313" s="99" t="str">
        <f t="shared" si="88"/>
        <v>B</v>
      </c>
      <c r="I1313" s="99">
        <f t="shared" si="89"/>
        <v>1</v>
      </c>
      <c r="J1313" s="109">
        <f>IF(H1313="B",0,MATCH("B",H1314:$H$3985,0))</f>
        <v>0</v>
      </c>
      <c r="K1313" s="84"/>
      <c r="L1313" s="97">
        <v>47305</v>
      </c>
      <c r="M1313" s="99" t="s">
        <v>69</v>
      </c>
      <c r="O1313" s="97">
        <v>46637</v>
      </c>
      <c r="P1313" s="97" cm="1">
        <f t="array" ref="P1313">INDEX($L$11:$L$2636,MATCH(B1313+J1313,$L$11:$L$2636,0)+30)</f>
        <v>46681</v>
      </c>
      <c r="Q1313" s="124" cm="1">
        <f t="array" ref="Q1313">INDEX($L$11:$L$2636,MATCH(B1313+J1313,$L$11:$L$2636,0)+12)-1</f>
        <v>46652</v>
      </c>
    </row>
    <row r="1314" spans="2:17" ht="15" customHeight="1" x14ac:dyDescent="0.25">
      <c r="B1314" s="97">
        <v>46638</v>
      </c>
      <c r="C1314" s="98" t="str">
        <f t="shared" si="86"/>
        <v>Wednesday</v>
      </c>
      <c r="D1314" s="99" t="str">
        <f t="shared" si="87"/>
        <v>B</v>
      </c>
      <c r="E1314" s="99" t="str">
        <f t="shared" si="87"/>
        <v>B</v>
      </c>
      <c r="F1314" s="99" t="str">
        <f t="shared" si="87"/>
        <v>B</v>
      </c>
      <c r="G1314" s="99" t="str">
        <f t="shared" si="87"/>
        <v>B</v>
      </c>
      <c r="H1314" s="99" t="str">
        <f t="shared" si="88"/>
        <v>B</v>
      </c>
      <c r="I1314" s="99">
        <f t="shared" si="89"/>
        <v>1</v>
      </c>
      <c r="J1314" s="109">
        <f>IF(H1314="B",0,MATCH("B",H1315:$H$3985,0))</f>
        <v>0</v>
      </c>
      <c r="K1314" s="84"/>
      <c r="L1314" s="97">
        <v>47308</v>
      </c>
      <c r="M1314" s="99" t="s">
        <v>69</v>
      </c>
      <c r="O1314" s="97">
        <v>46638</v>
      </c>
      <c r="P1314" s="97" cm="1">
        <f t="array" ref="P1314">INDEX($L$11:$L$2636,MATCH(B1314+J1314,$L$11:$L$2636,0)+30)</f>
        <v>46682</v>
      </c>
      <c r="Q1314" s="124" cm="1">
        <f t="array" ref="Q1314">INDEX($L$11:$L$2636,MATCH(B1314+J1314,$L$11:$L$2636,0)+12)-1</f>
        <v>46656</v>
      </c>
    </row>
    <row r="1315" spans="2:17" ht="15" customHeight="1" x14ac:dyDescent="0.25">
      <c r="B1315" s="97">
        <v>46639</v>
      </c>
      <c r="C1315" s="98" t="str">
        <f t="shared" si="86"/>
        <v>Thursday</v>
      </c>
      <c r="D1315" s="99" t="str">
        <f t="shared" si="87"/>
        <v>B</v>
      </c>
      <c r="E1315" s="99" t="str">
        <f t="shared" si="87"/>
        <v>B</v>
      </c>
      <c r="F1315" s="99" t="str">
        <f t="shared" si="87"/>
        <v>B</v>
      </c>
      <c r="G1315" s="99" t="str">
        <f t="shared" si="87"/>
        <v>B</v>
      </c>
      <c r="H1315" s="99" t="str">
        <f t="shared" si="88"/>
        <v>B</v>
      </c>
      <c r="I1315" s="99">
        <f t="shared" si="89"/>
        <v>1</v>
      </c>
      <c r="J1315" s="109">
        <f>IF(H1315="B",0,MATCH("B",H1316:$H$3985,0))</f>
        <v>0</v>
      </c>
      <c r="K1315" s="84"/>
      <c r="L1315" s="97">
        <v>47309</v>
      </c>
      <c r="M1315" s="99" t="s">
        <v>69</v>
      </c>
      <c r="O1315" s="97">
        <v>46639</v>
      </c>
      <c r="P1315" s="97" cm="1">
        <f t="array" ref="P1315">INDEX($L$11:$L$2636,MATCH(B1315+J1315,$L$11:$L$2636,0)+30)</f>
        <v>46685</v>
      </c>
      <c r="Q1315" s="124" cm="1">
        <f t="array" ref="Q1315">INDEX($L$11:$L$2636,MATCH(B1315+J1315,$L$11:$L$2636,0)+12)-1</f>
        <v>46657</v>
      </c>
    </row>
    <row r="1316" spans="2:17" ht="15" customHeight="1" x14ac:dyDescent="0.25">
      <c r="B1316" s="97">
        <v>46640</v>
      </c>
      <c r="C1316" s="98" t="str">
        <f t="shared" si="86"/>
        <v>Friday</v>
      </c>
      <c r="D1316" s="99" t="str">
        <f t="shared" si="87"/>
        <v>B</v>
      </c>
      <c r="E1316" s="99" t="str">
        <f t="shared" si="87"/>
        <v>B</v>
      </c>
      <c r="F1316" s="99" t="str">
        <f t="shared" si="87"/>
        <v>B</v>
      </c>
      <c r="G1316" s="99" t="str">
        <f t="shared" si="87"/>
        <v>B</v>
      </c>
      <c r="H1316" s="99" t="str">
        <f t="shared" si="88"/>
        <v>B</v>
      </c>
      <c r="I1316" s="99">
        <f t="shared" si="89"/>
        <v>1</v>
      </c>
      <c r="J1316" s="109">
        <f>IF(H1316="B",0,MATCH("B",H1317:$H$3985,0))</f>
        <v>0</v>
      </c>
      <c r="K1316" s="84"/>
      <c r="L1316" s="97">
        <v>47310</v>
      </c>
      <c r="M1316" s="99" t="s">
        <v>69</v>
      </c>
      <c r="O1316" s="97">
        <v>46640</v>
      </c>
      <c r="P1316" s="97" cm="1">
        <f t="array" ref="P1316">INDEX($L$11:$L$2636,MATCH(B1316+J1316,$L$11:$L$2636,0)+30)</f>
        <v>46686</v>
      </c>
      <c r="Q1316" s="124" cm="1">
        <f t="array" ref="Q1316">INDEX($L$11:$L$2636,MATCH(B1316+J1316,$L$11:$L$2636,0)+12)-1</f>
        <v>46658</v>
      </c>
    </row>
    <row r="1317" spans="2:17" ht="15" customHeight="1" x14ac:dyDescent="0.25">
      <c r="B1317" s="97">
        <v>46641</v>
      </c>
      <c r="C1317" s="98" t="str">
        <f t="shared" si="86"/>
        <v>Saturday</v>
      </c>
      <c r="D1317" s="99" t="str">
        <f t="shared" si="87"/>
        <v>W</v>
      </c>
      <c r="E1317" s="99" t="s">
        <v>71</v>
      </c>
      <c r="F1317" s="99" t="str">
        <f t="shared" si="87"/>
        <v>W</v>
      </c>
      <c r="G1317" s="99" t="str">
        <f t="shared" si="87"/>
        <v>W</v>
      </c>
      <c r="H1317" s="99" t="str">
        <f t="shared" si="88"/>
        <v>P</v>
      </c>
      <c r="I1317" s="99">
        <f t="shared" si="89"/>
        <v>0</v>
      </c>
      <c r="J1317" s="109">
        <f>IF(H1317="B",0,MATCH("B",H1318:$H$3985,0))</f>
        <v>2</v>
      </c>
      <c r="K1317" s="84"/>
      <c r="L1317" s="97">
        <v>47311</v>
      </c>
      <c r="M1317" s="99" t="s">
        <v>69</v>
      </c>
      <c r="O1317" s="97">
        <v>46641</v>
      </c>
      <c r="P1317" s="97" cm="1">
        <f t="array" ref="P1317">INDEX($L$11:$L$2636,MATCH(B1317+J1317,$L$11:$L$2636,0)+30)</f>
        <v>46687</v>
      </c>
      <c r="Q1317" s="124" cm="1">
        <f t="array" ref="Q1317">INDEX($L$11:$L$2636,MATCH(B1317+J1317,$L$11:$L$2636,0)+12)-1</f>
        <v>46659</v>
      </c>
    </row>
    <row r="1318" spans="2:17" ht="15" customHeight="1" x14ac:dyDescent="0.25">
      <c r="B1318" s="97">
        <v>46642</v>
      </c>
      <c r="C1318" s="98" t="str">
        <f t="shared" si="86"/>
        <v>Sunday</v>
      </c>
      <c r="D1318" s="99" t="str">
        <f t="shared" si="87"/>
        <v>W</v>
      </c>
      <c r="E1318" s="99" t="str">
        <f t="shared" si="87"/>
        <v>W</v>
      </c>
      <c r="F1318" s="99" t="str">
        <f t="shared" si="87"/>
        <v>W</v>
      </c>
      <c r="G1318" s="99" t="str">
        <f t="shared" si="87"/>
        <v>W</v>
      </c>
      <c r="H1318" s="99" t="str">
        <f t="shared" si="88"/>
        <v>W</v>
      </c>
      <c r="I1318" s="99">
        <f t="shared" si="89"/>
        <v>0</v>
      </c>
      <c r="J1318" s="109">
        <f>IF(H1318="B",0,MATCH("B",H1319:$H$3985,0))</f>
        <v>1</v>
      </c>
      <c r="K1318" s="84"/>
      <c r="L1318" s="97">
        <v>47312</v>
      </c>
      <c r="M1318" s="99" t="s">
        <v>69</v>
      </c>
      <c r="O1318" s="97">
        <v>46642</v>
      </c>
      <c r="P1318" s="97" cm="1">
        <f t="array" ref="P1318">INDEX($L$11:$L$2636,MATCH(B1318+J1318,$L$11:$L$2636,0)+30)</f>
        <v>46687</v>
      </c>
      <c r="Q1318" s="124" cm="1">
        <f t="array" ref="Q1318">INDEX($L$11:$L$2636,MATCH(B1318+J1318,$L$11:$L$2636,0)+12)-1</f>
        <v>46659</v>
      </c>
    </row>
    <row r="1319" spans="2:17" ht="15" customHeight="1" x14ac:dyDescent="0.25">
      <c r="B1319" s="97">
        <v>46643</v>
      </c>
      <c r="C1319" s="98" t="str">
        <f t="shared" si="86"/>
        <v>Monday</v>
      </c>
      <c r="D1319" s="99" t="str">
        <f t="shared" si="87"/>
        <v>B</v>
      </c>
      <c r="E1319" s="99" t="str">
        <f t="shared" si="87"/>
        <v>B</v>
      </c>
      <c r="F1319" s="99" t="str">
        <f t="shared" si="87"/>
        <v>B</v>
      </c>
      <c r="G1319" s="99" t="str">
        <f t="shared" si="87"/>
        <v>B</v>
      </c>
      <c r="H1319" s="99" t="str">
        <f t="shared" si="88"/>
        <v>B</v>
      </c>
      <c r="I1319" s="99">
        <f t="shared" si="89"/>
        <v>1</v>
      </c>
      <c r="J1319" s="109">
        <f>IF(H1319="B",0,MATCH("B",H1320:$H$3985,0))</f>
        <v>0</v>
      </c>
      <c r="K1319" s="84"/>
      <c r="L1319" s="97">
        <v>47315</v>
      </c>
      <c r="M1319" s="99" t="s">
        <v>69</v>
      </c>
      <c r="O1319" s="97">
        <v>46643</v>
      </c>
      <c r="P1319" s="97" cm="1">
        <f t="array" ref="P1319">INDEX($L$11:$L$2636,MATCH(B1319+J1319,$L$11:$L$2636,0)+30)</f>
        <v>46687</v>
      </c>
      <c r="Q1319" s="124" cm="1">
        <f t="array" ref="Q1319">INDEX($L$11:$L$2636,MATCH(B1319+J1319,$L$11:$L$2636,0)+12)-1</f>
        <v>46659</v>
      </c>
    </row>
    <row r="1320" spans="2:17" ht="15" customHeight="1" x14ac:dyDescent="0.25">
      <c r="B1320" s="97">
        <v>46644</v>
      </c>
      <c r="C1320" s="98" t="str">
        <f t="shared" si="86"/>
        <v>Tuesday</v>
      </c>
      <c r="D1320" s="99" t="str">
        <f t="shared" si="87"/>
        <v>B</v>
      </c>
      <c r="E1320" s="99" t="str">
        <f t="shared" si="87"/>
        <v>B</v>
      </c>
      <c r="F1320" s="99" t="str">
        <f t="shared" si="87"/>
        <v>B</v>
      </c>
      <c r="G1320" s="99" t="str">
        <f t="shared" si="87"/>
        <v>B</v>
      </c>
      <c r="H1320" s="99" t="str">
        <f t="shared" si="88"/>
        <v>B</v>
      </c>
      <c r="I1320" s="99">
        <f t="shared" si="89"/>
        <v>1</v>
      </c>
      <c r="J1320" s="109">
        <f>IF(H1320="B",0,MATCH("B",H1321:$H$3985,0))</f>
        <v>0</v>
      </c>
      <c r="K1320" s="84"/>
      <c r="L1320" s="97">
        <v>47316</v>
      </c>
      <c r="M1320" s="99" t="s">
        <v>69</v>
      </c>
      <c r="O1320" s="97">
        <v>46644</v>
      </c>
      <c r="P1320" s="97" cm="1">
        <f t="array" ref="P1320">INDEX($L$11:$L$2636,MATCH(B1320+J1320,$L$11:$L$2636,0)+30)</f>
        <v>46688</v>
      </c>
      <c r="Q1320" s="124" cm="1">
        <f t="array" ref="Q1320">INDEX($L$11:$L$2636,MATCH(B1320+J1320,$L$11:$L$2636,0)+12)-1</f>
        <v>46660</v>
      </c>
    </row>
    <row r="1321" spans="2:17" ht="15" customHeight="1" x14ac:dyDescent="0.25">
      <c r="B1321" s="97">
        <v>46645</v>
      </c>
      <c r="C1321" s="98" t="str">
        <f t="shared" si="86"/>
        <v>Wednesday</v>
      </c>
      <c r="D1321" s="99" t="str">
        <f t="shared" si="87"/>
        <v>B</v>
      </c>
      <c r="E1321" s="99" t="str">
        <f t="shared" si="87"/>
        <v>B</v>
      </c>
      <c r="F1321" s="99" t="str">
        <f t="shared" si="87"/>
        <v>B</v>
      </c>
      <c r="G1321" s="99" t="str">
        <f t="shared" si="87"/>
        <v>B</v>
      </c>
      <c r="H1321" s="99" t="str">
        <f t="shared" si="88"/>
        <v>B</v>
      </c>
      <c r="I1321" s="99">
        <f t="shared" si="89"/>
        <v>1</v>
      </c>
      <c r="J1321" s="109">
        <f>IF(H1321="B",0,MATCH("B",H1322:$H$3985,0))</f>
        <v>0</v>
      </c>
      <c r="K1321" s="84"/>
      <c r="L1321" s="97">
        <v>47317</v>
      </c>
      <c r="M1321" s="99" t="s">
        <v>69</v>
      </c>
      <c r="O1321" s="97">
        <v>46645</v>
      </c>
      <c r="P1321" s="97" cm="1">
        <f t="array" ref="P1321">INDEX($L$11:$L$2636,MATCH(B1321+J1321,$L$11:$L$2636,0)+30)</f>
        <v>46689</v>
      </c>
      <c r="Q1321" s="124" cm="1">
        <f t="array" ref="Q1321">INDEX($L$11:$L$2636,MATCH(B1321+J1321,$L$11:$L$2636,0)+12)-1</f>
        <v>46663</v>
      </c>
    </row>
    <row r="1322" spans="2:17" ht="15" customHeight="1" x14ac:dyDescent="0.25">
      <c r="B1322" s="97">
        <v>46646</v>
      </c>
      <c r="C1322" s="98" t="str">
        <f t="shared" si="86"/>
        <v>Thursday</v>
      </c>
      <c r="D1322" s="99" t="str">
        <f t="shared" si="87"/>
        <v>B</v>
      </c>
      <c r="E1322" s="99" t="str">
        <f t="shared" si="87"/>
        <v>B</v>
      </c>
      <c r="F1322" s="99" t="str">
        <f t="shared" si="87"/>
        <v>B</v>
      </c>
      <c r="G1322" s="99" t="str">
        <f t="shared" si="87"/>
        <v>B</v>
      </c>
      <c r="H1322" s="99" t="str">
        <f t="shared" si="88"/>
        <v>B</v>
      </c>
      <c r="I1322" s="99">
        <f t="shared" si="89"/>
        <v>1</v>
      </c>
      <c r="J1322" s="109">
        <f>IF(H1322="B",0,MATCH("B",H1323:$H$3985,0))</f>
        <v>0</v>
      </c>
      <c r="K1322" s="84"/>
      <c r="L1322" s="97">
        <v>47318</v>
      </c>
      <c r="M1322" s="99" t="s">
        <v>69</v>
      </c>
      <c r="O1322" s="97">
        <v>46646</v>
      </c>
      <c r="P1322" s="97" cm="1">
        <f t="array" ref="P1322">INDEX($L$11:$L$2636,MATCH(B1322+J1322,$L$11:$L$2636,0)+30)</f>
        <v>46693</v>
      </c>
      <c r="Q1322" s="124" cm="1">
        <f t="array" ref="Q1322">INDEX($L$11:$L$2636,MATCH(B1322+J1322,$L$11:$L$2636,0)+12)-1</f>
        <v>46664</v>
      </c>
    </row>
    <row r="1323" spans="2:17" ht="15" customHeight="1" x14ac:dyDescent="0.25">
      <c r="B1323" s="97">
        <v>46647</v>
      </c>
      <c r="C1323" s="98" t="str">
        <f t="shared" si="86"/>
        <v>Friday</v>
      </c>
      <c r="D1323" s="99" t="str">
        <f t="shared" si="87"/>
        <v>B</v>
      </c>
      <c r="E1323" s="99" t="str">
        <f t="shared" si="87"/>
        <v>B</v>
      </c>
      <c r="F1323" s="99" t="str">
        <f t="shared" si="87"/>
        <v>B</v>
      </c>
      <c r="G1323" s="99" t="str">
        <f t="shared" si="87"/>
        <v>B</v>
      </c>
      <c r="H1323" s="99" t="str">
        <f t="shared" si="88"/>
        <v>B</v>
      </c>
      <c r="I1323" s="99">
        <f t="shared" si="89"/>
        <v>1</v>
      </c>
      <c r="J1323" s="109">
        <f>IF(H1323="B",0,MATCH("B",H1324:$H$3985,0))</f>
        <v>0</v>
      </c>
      <c r="K1323" s="84"/>
      <c r="L1323" s="97">
        <v>47319</v>
      </c>
      <c r="M1323" s="99" t="s">
        <v>69</v>
      </c>
      <c r="O1323" s="97">
        <v>46647</v>
      </c>
      <c r="P1323" s="97" cm="1">
        <f t="array" ref="P1323">INDEX($L$11:$L$2636,MATCH(B1323+J1323,$L$11:$L$2636,0)+30)</f>
        <v>46694</v>
      </c>
      <c r="Q1323" s="124" cm="1">
        <f t="array" ref="Q1323">INDEX($L$11:$L$2636,MATCH(B1323+J1323,$L$11:$L$2636,0)+12)-1</f>
        <v>46665</v>
      </c>
    </row>
    <row r="1324" spans="2:17" ht="15" customHeight="1" x14ac:dyDescent="0.25">
      <c r="B1324" s="97">
        <v>46648</v>
      </c>
      <c r="C1324" s="98" t="str">
        <f t="shared" si="86"/>
        <v>Saturday</v>
      </c>
      <c r="D1324" s="99" t="str">
        <f t="shared" si="87"/>
        <v>W</v>
      </c>
      <c r="E1324" s="99" t="str">
        <f t="shared" si="87"/>
        <v>W</v>
      </c>
      <c r="F1324" s="99" t="str">
        <f t="shared" si="87"/>
        <v>W</v>
      </c>
      <c r="G1324" s="99" t="str">
        <f t="shared" si="87"/>
        <v>W</v>
      </c>
      <c r="H1324" s="99" t="str">
        <f t="shared" si="88"/>
        <v>W</v>
      </c>
      <c r="I1324" s="99">
        <f t="shared" si="89"/>
        <v>0</v>
      </c>
      <c r="J1324" s="109">
        <f>IF(H1324="B",0,MATCH("B",H1325:$H$3985,0))</f>
        <v>2</v>
      </c>
      <c r="K1324" s="84"/>
      <c r="L1324" s="97">
        <v>47322</v>
      </c>
      <c r="M1324" s="99" t="s">
        <v>69</v>
      </c>
      <c r="O1324" s="97">
        <v>46648</v>
      </c>
      <c r="P1324" s="97" cm="1">
        <f t="array" ref="P1324">INDEX($L$11:$L$2636,MATCH(B1324+J1324,$L$11:$L$2636,0)+30)</f>
        <v>46695</v>
      </c>
      <c r="Q1324" s="124" cm="1">
        <f t="array" ref="Q1324">INDEX($L$11:$L$2636,MATCH(B1324+J1324,$L$11:$L$2636,0)+12)-1</f>
        <v>46666</v>
      </c>
    </row>
    <row r="1325" spans="2:17" ht="15" customHeight="1" x14ac:dyDescent="0.25">
      <c r="B1325" s="97">
        <v>46649</v>
      </c>
      <c r="C1325" s="98" t="str">
        <f t="shared" si="86"/>
        <v>Sunday</v>
      </c>
      <c r="D1325" s="99" t="str">
        <f t="shared" si="87"/>
        <v>W</v>
      </c>
      <c r="E1325" s="99" t="str">
        <f t="shared" si="87"/>
        <v>W</v>
      </c>
      <c r="F1325" s="99" t="str">
        <f t="shared" si="87"/>
        <v>W</v>
      </c>
      <c r="G1325" s="99" t="str">
        <f t="shared" si="87"/>
        <v>W</v>
      </c>
      <c r="H1325" s="99" t="str">
        <f t="shared" si="88"/>
        <v>W</v>
      </c>
      <c r="I1325" s="99">
        <f t="shared" si="89"/>
        <v>0</v>
      </c>
      <c r="J1325" s="109">
        <f>IF(H1325="B",0,MATCH("B",H1326:$H$3985,0))</f>
        <v>1</v>
      </c>
      <c r="K1325" s="84"/>
      <c r="L1325" s="97">
        <v>47323</v>
      </c>
      <c r="M1325" s="99" t="s">
        <v>69</v>
      </c>
      <c r="O1325" s="97">
        <v>46649</v>
      </c>
      <c r="P1325" s="97" cm="1">
        <f t="array" ref="P1325">INDEX($L$11:$L$2636,MATCH(B1325+J1325,$L$11:$L$2636,0)+30)</f>
        <v>46695</v>
      </c>
      <c r="Q1325" s="124" cm="1">
        <f t="array" ref="Q1325">INDEX($L$11:$L$2636,MATCH(B1325+J1325,$L$11:$L$2636,0)+12)-1</f>
        <v>46666</v>
      </c>
    </row>
    <row r="1326" spans="2:17" ht="15" customHeight="1" x14ac:dyDescent="0.25">
      <c r="B1326" s="97">
        <v>46650</v>
      </c>
      <c r="C1326" s="98" t="str">
        <f t="shared" si="86"/>
        <v>Monday</v>
      </c>
      <c r="D1326" s="99" t="str">
        <f t="shared" si="87"/>
        <v>B</v>
      </c>
      <c r="E1326" s="99" t="str">
        <f t="shared" si="87"/>
        <v>B</v>
      </c>
      <c r="F1326" s="99" t="str">
        <f t="shared" si="87"/>
        <v>B</v>
      </c>
      <c r="G1326" s="99" t="str">
        <f t="shared" si="87"/>
        <v>B</v>
      </c>
      <c r="H1326" s="99" t="str">
        <f t="shared" si="88"/>
        <v>B</v>
      </c>
      <c r="I1326" s="99">
        <f t="shared" si="89"/>
        <v>1</v>
      </c>
      <c r="J1326" s="109">
        <f>IF(H1326="B",0,MATCH("B",H1327:$H$3985,0))</f>
        <v>0</v>
      </c>
      <c r="K1326" s="84"/>
      <c r="L1326" s="97">
        <v>47325</v>
      </c>
      <c r="M1326" s="99" t="s">
        <v>69</v>
      </c>
      <c r="O1326" s="97">
        <v>46650</v>
      </c>
      <c r="P1326" s="97" cm="1">
        <f t="array" ref="P1326">INDEX($L$11:$L$2636,MATCH(B1326+J1326,$L$11:$L$2636,0)+30)</f>
        <v>46695</v>
      </c>
      <c r="Q1326" s="124" cm="1">
        <f t="array" ref="Q1326">INDEX($L$11:$L$2636,MATCH(B1326+J1326,$L$11:$L$2636,0)+12)-1</f>
        <v>46666</v>
      </c>
    </row>
    <row r="1327" spans="2:17" ht="15" customHeight="1" x14ac:dyDescent="0.25">
      <c r="B1327" s="97">
        <v>46651</v>
      </c>
      <c r="C1327" s="98" t="str">
        <f t="shared" si="86"/>
        <v>Tuesday</v>
      </c>
      <c r="D1327" s="99" t="str">
        <f t="shared" si="87"/>
        <v>B</v>
      </c>
      <c r="E1327" s="99" t="str">
        <f t="shared" si="87"/>
        <v>B</v>
      </c>
      <c r="F1327" s="99" t="str">
        <f t="shared" si="87"/>
        <v>B</v>
      </c>
      <c r="G1327" s="99" t="str">
        <f t="shared" si="87"/>
        <v>B</v>
      </c>
      <c r="H1327" s="99" t="str">
        <f t="shared" si="88"/>
        <v>B</v>
      </c>
      <c r="I1327" s="99">
        <f t="shared" si="89"/>
        <v>1</v>
      </c>
      <c r="J1327" s="109">
        <f>IF(H1327="B",0,MATCH("B",H1328:$H$3985,0))</f>
        <v>0</v>
      </c>
      <c r="K1327" s="84"/>
      <c r="L1327" s="97">
        <v>47326</v>
      </c>
      <c r="M1327" s="99" t="s">
        <v>69</v>
      </c>
      <c r="O1327" s="97">
        <v>46651</v>
      </c>
      <c r="P1327" s="97" cm="1">
        <f t="array" ref="P1327">INDEX($L$11:$L$2636,MATCH(B1327+J1327,$L$11:$L$2636,0)+30)</f>
        <v>46696</v>
      </c>
      <c r="Q1327" s="124" cm="1">
        <f t="array" ref="Q1327">INDEX($L$11:$L$2636,MATCH(B1327+J1327,$L$11:$L$2636,0)+12)-1</f>
        <v>46667</v>
      </c>
    </row>
    <row r="1328" spans="2:17" ht="15" customHeight="1" x14ac:dyDescent="0.25">
      <c r="B1328" s="97">
        <v>46652</v>
      </c>
      <c r="C1328" s="98" t="str">
        <f t="shared" si="86"/>
        <v>Wednesday</v>
      </c>
      <c r="D1328" s="99" t="str">
        <f t="shared" si="87"/>
        <v>B</v>
      </c>
      <c r="E1328" s="99" t="str">
        <f t="shared" si="87"/>
        <v>B</v>
      </c>
      <c r="F1328" s="99" t="str">
        <f t="shared" si="87"/>
        <v>B</v>
      </c>
      <c r="G1328" s="99" t="str">
        <f t="shared" si="87"/>
        <v>B</v>
      </c>
      <c r="H1328" s="99" t="str">
        <f t="shared" si="88"/>
        <v>B</v>
      </c>
      <c r="I1328" s="99">
        <f t="shared" si="89"/>
        <v>1</v>
      </c>
      <c r="J1328" s="109">
        <f>IF(H1328="B",0,MATCH("B",H1329:$H$3985,0))</f>
        <v>0</v>
      </c>
      <c r="K1328" s="84"/>
      <c r="L1328" s="97">
        <v>47329</v>
      </c>
      <c r="M1328" s="99" t="s">
        <v>69</v>
      </c>
      <c r="O1328" s="97">
        <v>46652</v>
      </c>
      <c r="P1328" s="97" cm="1">
        <f t="array" ref="P1328">INDEX($L$11:$L$2636,MATCH(B1328+J1328,$L$11:$L$2636,0)+30)</f>
        <v>46699</v>
      </c>
      <c r="Q1328" s="124" cm="1">
        <f t="array" ref="Q1328">INDEX($L$11:$L$2636,MATCH(B1328+J1328,$L$11:$L$2636,0)+12)-1</f>
        <v>46670</v>
      </c>
    </row>
    <row r="1329" spans="2:17" ht="15" customHeight="1" x14ac:dyDescent="0.25">
      <c r="B1329" s="97">
        <v>46653</v>
      </c>
      <c r="C1329" s="98" t="str">
        <f t="shared" si="86"/>
        <v>Thursday</v>
      </c>
      <c r="D1329" s="99" t="str">
        <f t="shared" si="87"/>
        <v>B</v>
      </c>
      <c r="E1329" s="99" t="str">
        <f t="shared" si="87"/>
        <v>B</v>
      </c>
      <c r="F1329" s="99" t="str">
        <f t="shared" si="87"/>
        <v>B</v>
      </c>
      <c r="G1329" s="99" t="str">
        <f t="shared" si="87"/>
        <v>B</v>
      </c>
      <c r="H1329" s="99" t="str">
        <f t="shared" si="88"/>
        <v>B</v>
      </c>
      <c r="I1329" s="99">
        <f t="shared" si="89"/>
        <v>1</v>
      </c>
      <c r="J1329" s="109">
        <f>IF(H1329="B",0,MATCH("B",H1330:$H$3985,0))</f>
        <v>0</v>
      </c>
      <c r="K1329" s="84"/>
      <c r="L1329" s="97">
        <v>47330</v>
      </c>
      <c r="M1329" s="99" t="s">
        <v>69</v>
      </c>
      <c r="O1329" s="97">
        <v>46653</v>
      </c>
      <c r="P1329" s="97" cm="1">
        <f t="array" ref="P1329">INDEX($L$11:$L$2636,MATCH(B1329+J1329,$L$11:$L$2636,0)+30)</f>
        <v>46701</v>
      </c>
      <c r="Q1329" s="124" cm="1">
        <f t="array" ref="Q1329">INDEX($L$11:$L$2636,MATCH(B1329+J1329,$L$11:$L$2636,0)+12)-1</f>
        <v>46672</v>
      </c>
    </row>
    <row r="1330" spans="2:17" ht="15" customHeight="1" x14ac:dyDescent="0.25">
      <c r="B1330" s="97">
        <v>46654</v>
      </c>
      <c r="C1330" s="98" t="str">
        <f t="shared" si="86"/>
        <v>Friday</v>
      </c>
      <c r="D1330" s="99" t="str">
        <f t="shared" si="87"/>
        <v>B</v>
      </c>
      <c r="E1330" s="99" t="s">
        <v>71</v>
      </c>
      <c r="F1330" s="99" t="str">
        <f t="shared" si="87"/>
        <v>B</v>
      </c>
      <c r="G1330" s="99" t="str">
        <f t="shared" si="87"/>
        <v>B</v>
      </c>
      <c r="H1330" s="99" t="str">
        <f t="shared" si="88"/>
        <v>P</v>
      </c>
      <c r="I1330" s="99">
        <f t="shared" si="89"/>
        <v>0</v>
      </c>
      <c r="J1330" s="109">
        <f>IF(H1330="B",0,MATCH("B",H1331:$H$3985,0))</f>
        <v>3</v>
      </c>
      <c r="K1330" s="84"/>
      <c r="L1330" s="97">
        <v>47331</v>
      </c>
      <c r="M1330" s="99" t="s">
        <v>69</v>
      </c>
      <c r="O1330" s="97">
        <v>46654</v>
      </c>
      <c r="P1330" s="97" cm="1">
        <f t="array" ref="P1330">INDEX($L$11:$L$2636,MATCH(B1330+J1330,$L$11:$L$2636,0)+30)</f>
        <v>46702</v>
      </c>
      <c r="Q1330" s="124" cm="1">
        <f t="array" ref="Q1330">INDEX($L$11:$L$2636,MATCH(B1330+J1330,$L$11:$L$2636,0)+12)-1</f>
        <v>46673</v>
      </c>
    </row>
    <row r="1331" spans="2:17" ht="15" customHeight="1" x14ac:dyDescent="0.25">
      <c r="B1331" s="97">
        <v>46655</v>
      </c>
      <c r="C1331" s="98" t="str">
        <f t="shared" si="86"/>
        <v>Saturday</v>
      </c>
      <c r="D1331" s="99" t="str">
        <f t="shared" si="87"/>
        <v>W</v>
      </c>
      <c r="E1331" s="99" t="str">
        <f t="shared" si="87"/>
        <v>W</v>
      </c>
      <c r="F1331" s="99" t="str">
        <f t="shared" si="87"/>
        <v>W</v>
      </c>
      <c r="G1331" s="99" t="str">
        <f t="shared" si="87"/>
        <v>W</v>
      </c>
      <c r="H1331" s="99" t="str">
        <f t="shared" si="88"/>
        <v>W</v>
      </c>
      <c r="I1331" s="99">
        <f t="shared" si="89"/>
        <v>0</v>
      </c>
      <c r="J1331" s="109">
        <f>IF(H1331="B",0,MATCH("B",H1332:$H$3985,0))</f>
        <v>2</v>
      </c>
      <c r="K1331" s="84"/>
      <c r="L1331" s="97">
        <v>47332</v>
      </c>
      <c r="M1331" s="99" t="s">
        <v>69</v>
      </c>
      <c r="O1331" s="97">
        <v>46655</v>
      </c>
      <c r="P1331" s="97" cm="1">
        <f t="array" ref="P1331">INDEX($L$11:$L$2636,MATCH(B1331+J1331,$L$11:$L$2636,0)+30)</f>
        <v>46702</v>
      </c>
      <c r="Q1331" s="124" cm="1">
        <f t="array" ref="Q1331">INDEX($L$11:$L$2636,MATCH(B1331+J1331,$L$11:$L$2636,0)+12)-1</f>
        <v>46673</v>
      </c>
    </row>
    <row r="1332" spans="2:17" ht="15" customHeight="1" x14ac:dyDescent="0.25">
      <c r="B1332" s="97">
        <v>46656</v>
      </c>
      <c r="C1332" s="98" t="str">
        <f t="shared" si="86"/>
        <v>Sunday</v>
      </c>
      <c r="D1332" s="99" t="str">
        <f t="shared" si="87"/>
        <v>W</v>
      </c>
      <c r="E1332" s="99" t="str">
        <f t="shared" si="87"/>
        <v>W</v>
      </c>
      <c r="F1332" s="99" t="str">
        <f t="shared" si="87"/>
        <v>W</v>
      </c>
      <c r="G1332" s="99" t="str">
        <f t="shared" si="87"/>
        <v>W</v>
      </c>
      <c r="H1332" s="99" t="str">
        <f t="shared" si="88"/>
        <v>W</v>
      </c>
      <c r="I1332" s="99">
        <f t="shared" si="89"/>
        <v>0</v>
      </c>
      <c r="J1332" s="109">
        <f>IF(H1332="B",0,MATCH("B",H1333:$H$3985,0))</f>
        <v>1</v>
      </c>
      <c r="K1332" s="84"/>
      <c r="L1332" s="97">
        <v>47333</v>
      </c>
      <c r="M1332" s="99" t="s">
        <v>69</v>
      </c>
      <c r="O1332" s="97">
        <v>46656</v>
      </c>
      <c r="P1332" s="97" cm="1">
        <f t="array" ref="P1332">INDEX($L$11:$L$2636,MATCH(B1332+J1332,$L$11:$L$2636,0)+30)</f>
        <v>46702</v>
      </c>
      <c r="Q1332" s="124" cm="1">
        <f t="array" ref="Q1332">INDEX($L$11:$L$2636,MATCH(B1332+J1332,$L$11:$L$2636,0)+12)-1</f>
        <v>46673</v>
      </c>
    </row>
    <row r="1333" spans="2:17" ht="15" customHeight="1" x14ac:dyDescent="0.25">
      <c r="B1333" s="97">
        <v>46657</v>
      </c>
      <c r="C1333" s="98" t="str">
        <f t="shared" si="86"/>
        <v>Monday</v>
      </c>
      <c r="D1333" s="99" t="str">
        <f t="shared" si="87"/>
        <v>B</v>
      </c>
      <c r="E1333" s="99" t="str">
        <f t="shared" si="87"/>
        <v>B</v>
      </c>
      <c r="F1333" s="99" t="str">
        <f t="shared" si="87"/>
        <v>B</v>
      </c>
      <c r="G1333" s="99" t="str">
        <f t="shared" si="87"/>
        <v>B</v>
      </c>
      <c r="H1333" s="99" t="str">
        <f t="shared" si="88"/>
        <v>B</v>
      </c>
      <c r="I1333" s="99">
        <f t="shared" si="89"/>
        <v>1</v>
      </c>
      <c r="J1333" s="109">
        <f>IF(H1333="B",0,MATCH("B",H1334:$H$3985,0))</f>
        <v>0</v>
      </c>
      <c r="K1333" s="84"/>
      <c r="L1333" s="97">
        <v>47336</v>
      </c>
      <c r="M1333" s="99" t="s">
        <v>69</v>
      </c>
      <c r="O1333" s="97">
        <v>46657</v>
      </c>
      <c r="P1333" s="97" cm="1">
        <f t="array" ref="P1333">INDEX($L$11:$L$2636,MATCH(B1333+J1333,$L$11:$L$2636,0)+30)</f>
        <v>46702</v>
      </c>
      <c r="Q1333" s="124" cm="1">
        <f t="array" ref="Q1333">INDEX($L$11:$L$2636,MATCH(B1333+J1333,$L$11:$L$2636,0)+12)-1</f>
        <v>46673</v>
      </c>
    </row>
    <row r="1334" spans="2:17" ht="15" customHeight="1" x14ac:dyDescent="0.25">
      <c r="B1334" s="97">
        <v>46658</v>
      </c>
      <c r="C1334" s="98" t="str">
        <f t="shared" si="86"/>
        <v>Tuesday</v>
      </c>
      <c r="D1334" s="99" t="str">
        <f t="shared" si="87"/>
        <v>B</v>
      </c>
      <c r="E1334" s="99" t="str">
        <f t="shared" si="87"/>
        <v>B</v>
      </c>
      <c r="F1334" s="99" t="str">
        <f t="shared" si="87"/>
        <v>B</v>
      </c>
      <c r="G1334" s="99" t="str">
        <f t="shared" si="87"/>
        <v>B</v>
      </c>
      <c r="H1334" s="99" t="str">
        <f t="shared" si="88"/>
        <v>B</v>
      </c>
      <c r="I1334" s="99">
        <f t="shared" si="89"/>
        <v>1</v>
      </c>
      <c r="J1334" s="109">
        <f>IF(H1334="B",0,MATCH("B",H1335:$H$3985,0))</f>
        <v>0</v>
      </c>
      <c r="K1334" s="84"/>
      <c r="L1334" s="97">
        <v>47337</v>
      </c>
      <c r="M1334" s="99" t="s">
        <v>69</v>
      </c>
      <c r="O1334" s="97">
        <v>46658</v>
      </c>
      <c r="P1334" s="97" cm="1">
        <f t="array" ref="P1334">INDEX($L$11:$L$2636,MATCH(B1334+J1334,$L$11:$L$2636,0)+30)</f>
        <v>46703</v>
      </c>
      <c r="Q1334" s="124" cm="1">
        <f t="array" ref="Q1334">INDEX($L$11:$L$2636,MATCH(B1334+J1334,$L$11:$L$2636,0)+12)-1</f>
        <v>46674</v>
      </c>
    </row>
    <row r="1335" spans="2:17" ht="15" customHeight="1" x14ac:dyDescent="0.25">
      <c r="B1335" s="97">
        <v>46659</v>
      </c>
      <c r="C1335" s="98" t="str">
        <f t="shared" si="86"/>
        <v>Wednesday</v>
      </c>
      <c r="D1335" s="99" t="str">
        <f t="shared" si="87"/>
        <v>B</v>
      </c>
      <c r="E1335" s="99" t="str">
        <f t="shared" si="87"/>
        <v>B</v>
      </c>
      <c r="F1335" s="99" t="str">
        <f t="shared" si="87"/>
        <v>B</v>
      </c>
      <c r="G1335" s="99" t="str">
        <f t="shared" si="87"/>
        <v>B</v>
      </c>
      <c r="H1335" s="99" t="str">
        <f t="shared" si="88"/>
        <v>B</v>
      </c>
      <c r="I1335" s="99">
        <f t="shared" si="89"/>
        <v>1</v>
      </c>
      <c r="J1335" s="109">
        <f>IF(H1335="B",0,MATCH("B",H1336:$H$3985,0))</f>
        <v>0</v>
      </c>
      <c r="K1335" s="84"/>
      <c r="L1335" s="97">
        <v>47338</v>
      </c>
      <c r="M1335" s="99" t="s">
        <v>69</v>
      </c>
      <c r="O1335" s="97">
        <v>46659</v>
      </c>
      <c r="P1335" s="97" cm="1">
        <f t="array" ref="P1335">INDEX($L$11:$L$2636,MATCH(B1335+J1335,$L$11:$L$2636,0)+30)</f>
        <v>46706</v>
      </c>
      <c r="Q1335" s="124" cm="1">
        <f t="array" ref="Q1335">INDEX($L$11:$L$2636,MATCH(B1335+J1335,$L$11:$L$2636,0)+12)-1</f>
        <v>46677</v>
      </c>
    </row>
    <row r="1336" spans="2:17" ht="15" customHeight="1" x14ac:dyDescent="0.25">
      <c r="B1336" s="97">
        <v>46660</v>
      </c>
      <c r="C1336" s="98" t="str">
        <f t="shared" si="86"/>
        <v>Thursday</v>
      </c>
      <c r="D1336" s="99" t="str">
        <f t="shared" si="87"/>
        <v>B</v>
      </c>
      <c r="E1336" s="99" t="str">
        <f t="shared" si="87"/>
        <v>B</v>
      </c>
      <c r="F1336" s="99" t="str">
        <f t="shared" si="87"/>
        <v>B</v>
      </c>
      <c r="G1336" s="99" t="str">
        <f t="shared" si="87"/>
        <v>B</v>
      </c>
      <c r="H1336" s="99" t="str">
        <f t="shared" si="88"/>
        <v>B</v>
      </c>
      <c r="I1336" s="99">
        <f t="shared" si="89"/>
        <v>1</v>
      </c>
      <c r="J1336" s="109">
        <f>IF(H1336="B",0,MATCH("B",H1337:$H$3985,0))</f>
        <v>0</v>
      </c>
      <c r="K1336" s="84"/>
      <c r="L1336" s="97">
        <v>47339</v>
      </c>
      <c r="M1336" s="99" t="s">
        <v>69</v>
      </c>
      <c r="O1336" s="97">
        <v>46660</v>
      </c>
      <c r="P1336" s="97" cm="1">
        <f t="array" ref="P1336">INDEX($L$11:$L$2636,MATCH(B1336+J1336,$L$11:$L$2636,0)+30)</f>
        <v>46707</v>
      </c>
      <c r="Q1336" s="124" cm="1">
        <f t="array" ref="Q1336">INDEX($L$11:$L$2636,MATCH(B1336+J1336,$L$11:$L$2636,0)+12)-1</f>
        <v>46678</v>
      </c>
    </row>
    <row r="1337" spans="2:17" ht="15" customHeight="1" x14ac:dyDescent="0.25">
      <c r="B1337" s="97">
        <v>46661</v>
      </c>
      <c r="C1337" s="98" t="str">
        <f t="shared" si="86"/>
        <v>Friday</v>
      </c>
      <c r="D1337" s="99" t="str">
        <f t="shared" si="87"/>
        <v>B</v>
      </c>
      <c r="E1337" s="99" t="str">
        <f t="shared" si="87"/>
        <v>B</v>
      </c>
      <c r="F1337" s="99" t="str">
        <f t="shared" si="87"/>
        <v>B</v>
      </c>
      <c r="G1337" s="99" t="str">
        <f t="shared" si="87"/>
        <v>B</v>
      </c>
      <c r="H1337" s="99" t="str">
        <f t="shared" si="88"/>
        <v>B</v>
      </c>
      <c r="I1337" s="99">
        <f t="shared" si="89"/>
        <v>1</v>
      </c>
      <c r="J1337" s="109">
        <f>IF(H1337="B",0,MATCH("B",H1338:$H$3985,0))</f>
        <v>0</v>
      </c>
      <c r="K1337" s="84"/>
      <c r="L1337" s="97">
        <v>47340</v>
      </c>
      <c r="M1337" s="99" t="s">
        <v>69</v>
      </c>
      <c r="O1337" s="97">
        <v>46661</v>
      </c>
      <c r="P1337" s="97" cm="1">
        <f t="array" ref="P1337">INDEX($L$11:$L$2636,MATCH(B1337+J1337,$L$11:$L$2636,0)+30)</f>
        <v>46708</v>
      </c>
      <c r="Q1337" s="124" cm="1">
        <f t="array" ref="Q1337">INDEX($L$11:$L$2636,MATCH(B1337+J1337,$L$11:$L$2636,0)+12)-1</f>
        <v>46679</v>
      </c>
    </row>
    <row r="1338" spans="2:17" ht="15" customHeight="1" x14ac:dyDescent="0.25">
      <c r="B1338" s="97">
        <v>46662</v>
      </c>
      <c r="C1338" s="98" t="str">
        <f t="shared" si="86"/>
        <v>Saturday</v>
      </c>
      <c r="D1338" s="99" t="str">
        <f t="shared" si="87"/>
        <v>W</v>
      </c>
      <c r="E1338" s="99" t="str">
        <f t="shared" si="87"/>
        <v>W</v>
      </c>
      <c r="F1338" s="99" t="str">
        <f t="shared" si="87"/>
        <v>W</v>
      </c>
      <c r="G1338" s="99" t="str">
        <f t="shared" si="87"/>
        <v>W</v>
      </c>
      <c r="H1338" s="99" t="str">
        <f t="shared" si="88"/>
        <v>W</v>
      </c>
      <c r="I1338" s="99">
        <f t="shared" si="89"/>
        <v>0</v>
      </c>
      <c r="J1338" s="109">
        <f>IF(H1338="B",0,MATCH("B",H1339:$H$3985,0))</f>
        <v>2</v>
      </c>
      <c r="K1338" s="84"/>
      <c r="L1338" s="97">
        <v>47343</v>
      </c>
      <c r="M1338" s="99" t="s">
        <v>69</v>
      </c>
      <c r="O1338" s="97">
        <v>46662</v>
      </c>
      <c r="P1338" s="97" cm="1">
        <f t="array" ref="P1338">INDEX($L$11:$L$2636,MATCH(B1338+J1338,$L$11:$L$2636,0)+30)</f>
        <v>46709</v>
      </c>
      <c r="Q1338" s="124" cm="1">
        <f t="array" ref="Q1338">INDEX($L$11:$L$2636,MATCH(B1338+J1338,$L$11:$L$2636,0)+12)-1</f>
        <v>46680</v>
      </c>
    </row>
    <row r="1339" spans="2:17" ht="15" customHeight="1" x14ac:dyDescent="0.25">
      <c r="B1339" s="97">
        <v>46663</v>
      </c>
      <c r="C1339" s="98" t="str">
        <f t="shared" si="86"/>
        <v>Sunday</v>
      </c>
      <c r="D1339" s="99" t="str">
        <f t="shared" si="87"/>
        <v>W</v>
      </c>
      <c r="E1339" s="99" t="str">
        <f t="shared" si="87"/>
        <v>W</v>
      </c>
      <c r="F1339" s="99" t="str">
        <f t="shared" si="87"/>
        <v>W</v>
      </c>
      <c r="G1339" s="99" t="str">
        <f t="shared" si="87"/>
        <v>W</v>
      </c>
      <c r="H1339" s="99" t="str">
        <f t="shared" si="88"/>
        <v>W</v>
      </c>
      <c r="I1339" s="99">
        <f t="shared" si="89"/>
        <v>0</v>
      </c>
      <c r="J1339" s="109">
        <f>IF(H1339="B",0,MATCH("B",H1340:$H$3985,0))</f>
        <v>1</v>
      </c>
      <c r="K1339" s="84"/>
      <c r="L1339" s="97">
        <v>47344</v>
      </c>
      <c r="M1339" s="99" t="s">
        <v>69</v>
      </c>
      <c r="O1339" s="97">
        <v>46663</v>
      </c>
      <c r="P1339" s="97" cm="1">
        <f t="array" ref="P1339">INDEX($L$11:$L$2636,MATCH(B1339+J1339,$L$11:$L$2636,0)+30)</f>
        <v>46709</v>
      </c>
      <c r="Q1339" s="124" cm="1">
        <f t="array" ref="Q1339">INDEX($L$11:$L$2636,MATCH(B1339+J1339,$L$11:$L$2636,0)+12)-1</f>
        <v>46680</v>
      </c>
    </row>
    <row r="1340" spans="2:17" ht="15" customHeight="1" x14ac:dyDescent="0.25">
      <c r="B1340" s="97">
        <v>46664</v>
      </c>
      <c r="C1340" s="98" t="str">
        <f t="shared" si="86"/>
        <v>Monday</v>
      </c>
      <c r="D1340" s="99" t="str">
        <f t="shared" si="87"/>
        <v>B</v>
      </c>
      <c r="E1340" s="99" t="str">
        <f t="shared" si="87"/>
        <v>B</v>
      </c>
      <c r="F1340" s="99" t="str">
        <f t="shared" si="87"/>
        <v>B</v>
      </c>
      <c r="G1340" s="99" t="str">
        <f t="shared" si="87"/>
        <v>B</v>
      </c>
      <c r="H1340" s="99" t="str">
        <f t="shared" si="88"/>
        <v>B</v>
      </c>
      <c r="I1340" s="99">
        <f t="shared" si="89"/>
        <v>1</v>
      </c>
      <c r="J1340" s="109">
        <f>IF(H1340="B",0,MATCH("B",H1341:$H$3985,0))</f>
        <v>0</v>
      </c>
      <c r="K1340" s="84"/>
      <c r="L1340" s="97">
        <v>47346</v>
      </c>
      <c r="M1340" s="99" t="s">
        <v>69</v>
      </c>
      <c r="O1340" s="97">
        <v>46664</v>
      </c>
      <c r="P1340" s="97" cm="1">
        <f t="array" ref="P1340">INDEX($L$11:$L$2636,MATCH(B1340+J1340,$L$11:$L$2636,0)+30)</f>
        <v>46709</v>
      </c>
      <c r="Q1340" s="124" cm="1">
        <f t="array" ref="Q1340">INDEX($L$11:$L$2636,MATCH(B1340+J1340,$L$11:$L$2636,0)+12)-1</f>
        <v>46680</v>
      </c>
    </row>
    <row r="1341" spans="2:17" ht="15" customHeight="1" x14ac:dyDescent="0.25">
      <c r="B1341" s="97">
        <v>46665</v>
      </c>
      <c r="C1341" s="98" t="str">
        <f t="shared" si="86"/>
        <v>Tuesday</v>
      </c>
      <c r="D1341" s="99" t="str">
        <f t="shared" si="87"/>
        <v>B</v>
      </c>
      <c r="E1341" s="99" t="str">
        <f t="shared" si="87"/>
        <v>B</v>
      </c>
      <c r="F1341" s="99" t="str">
        <f t="shared" si="87"/>
        <v>B</v>
      </c>
      <c r="G1341" s="99" t="str">
        <f t="shared" si="87"/>
        <v>B</v>
      </c>
      <c r="H1341" s="99" t="str">
        <f t="shared" si="88"/>
        <v>B</v>
      </c>
      <c r="I1341" s="99">
        <f t="shared" si="89"/>
        <v>1</v>
      </c>
      <c r="J1341" s="109">
        <f>IF(H1341="B",0,MATCH("B",H1342:$H$3985,0))</f>
        <v>0</v>
      </c>
      <c r="K1341" s="84"/>
      <c r="L1341" s="97">
        <v>47347</v>
      </c>
      <c r="M1341" s="99" t="s">
        <v>69</v>
      </c>
      <c r="O1341" s="97">
        <v>46665</v>
      </c>
      <c r="P1341" s="97" cm="1">
        <f t="array" ref="P1341">INDEX($L$11:$L$2636,MATCH(B1341+J1341,$L$11:$L$2636,0)+30)</f>
        <v>46710</v>
      </c>
      <c r="Q1341" s="124" cm="1">
        <f t="array" ref="Q1341">INDEX($L$11:$L$2636,MATCH(B1341+J1341,$L$11:$L$2636,0)+12)-1</f>
        <v>46681</v>
      </c>
    </row>
    <row r="1342" spans="2:17" ht="15" customHeight="1" x14ac:dyDescent="0.25">
      <c r="B1342" s="97">
        <v>46666</v>
      </c>
      <c r="C1342" s="98" t="str">
        <f t="shared" si="86"/>
        <v>Wednesday</v>
      </c>
      <c r="D1342" s="99" t="str">
        <f t="shared" si="87"/>
        <v>B</v>
      </c>
      <c r="E1342" s="99" t="str">
        <f t="shared" si="87"/>
        <v>B</v>
      </c>
      <c r="F1342" s="99" t="str">
        <f t="shared" si="87"/>
        <v>B</v>
      </c>
      <c r="G1342" s="99" t="str">
        <f t="shared" si="87"/>
        <v>B</v>
      </c>
      <c r="H1342" s="99" t="str">
        <f t="shared" si="88"/>
        <v>B</v>
      </c>
      <c r="I1342" s="99">
        <f t="shared" si="89"/>
        <v>1</v>
      </c>
      <c r="J1342" s="109">
        <f>IF(H1342="B",0,MATCH("B",H1343:$H$3985,0))</f>
        <v>0</v>
      </c>
      <c r="K1342" s="84"/>
      <c r="L1342" s="97">
        <v>47350</v>
      </c>
      <c r="M1342" s="99" t="s">
        <v>69</v>
      </c>
      <c r="O1342" s="97">
        <v>46666</v>
      </c>
      <c r="P1342" s="97" cm="1">
        <f t="array" ref="P1342">INDEX($L$11:$L$2636,MATCH(B1342+J1342,$L$11:$L$2636,0)+30)</f>
        <v>46713</v>
      </c>
      <c r="Q1342" s="124" cm="1">
        <f t="array" ref="Q1342">INDEX($L$11:$L$2636,MATCH(B1342+J1342,$L$11:$L$2636,0)+12)-1</f>
        <v>46684</v>
      </c>
    </row>
    <row r="1343" spans="2:17" ht="15" customHeight="1" x14ac:dyDescent="0.25">
      <c r="B1343" s="97">
        <v>46667</v>
      </c>
      <c r="C1343" s="98" t="str">
        <f t="shared" si="86"/>
        <v>Thursday</v>
      </c>
      <c r="D1343" s="99" t="str">
        <f t="shared" si="87"/>
        <v>B</v>
      </c>
      <c r="E1343" s="99" t="str">
        <f t="shared" si="87"/>
        <v>B</v>
      </c>
      <c r="F1343" s="99" t="str">
        <f t="shared" si="87"/>
        <v>B</v>
      </c>
      <c r="G1343" s="99" t="str">
        <f t="shared" si="87"/>
        <v>B</v>
      </c>
      <c r="H1343" s="99" t="str">
        <f t="shared" si="88"/>
        <v>B</v>
      </c>
      <c r="I1343" s="99">
        <f t="shared" si="89"/>
        <v>1</v>
      </c>
      <c r="J1343" s="109">
        <f>IF(H1343="B",0,MATCH("B",H1344:$H$3985,0))</f>
        <v>0</v>
      </c>
      <c r="K1343" s="84"/>
      <c r="L1343" s="97">
        <v>47351</v>
      </c>
      <c r="M1343" s="99" t="s">
        <v>69</v>
      </c>
      <c r="O1343" s="97">
        <v>46667</v>
      </c>
      <c r="P1343" s="97" cm="1">
        <f t="array" ref="P1343">INDEX($L$11:$L$2636,MATCH(B1343+J1343,$L$11:$L$2636,0)+30)</f>
        <v>46714</v>
      </c>
      <c r="Q1343" s="124" cm="1">
        <f t="array" ref="Q1343">INDEX($L$11:$L$2636,MATCH(B1343+J1343,$L$11:$L$2636,0)+12)-1</f>
        <v>46685</v>
      </c>
    </row>
    <row r="1344" spans="2:17" ht="15" customHeight="1" x14ac:dyDescent="0.25">
      <c r="B1344" s="97">
        <v>46668</v>
      </c>
      <c r="C1344" s="98" t="str">
        <f t="shared" si="86"/>
        <v>Friday</v>
      </c>
      <c r="D1344" s="99" t="str">
        <f t="shared" si="87"/>
        <v>B</v>
      </c>
      <c r="E1344" s="99" t="str">
        <f t="shared" si="87"/>
        <v>B</v>
      </c>
      <c r="F1344" s="99" t="str">
        <f t="shared" si="87"/>
        <v>B</v>
      </c>
      <c r="G1344" s="99" t="str">
        <f t="shared" si="87"/>
        <v>B</v>
      </c>
      <c r="H1344" s="99" t="str">
        <f t="shared" si="88"/>
        <v>B</v>
      </c>
      <c r="I1344" s="99">
        <f t="shared" si="89"/>
        <v>1</v>
      </c>
      <c r="J1344" s="109">
        <f>IF(H1344="B",0,MATCH("B",H1345:$H$3985,0))</f>
        <v>0</v>
      </c>
      <c r="K1344" s="84"/>
      <c r="L1344" s="97">
        <v>47352</v>
      </c>
      <c r="M1344" s="99" t="s">
        <v>69</v>
      </c>
      <c r="O1344" s="97">
        <v>46668</v>
      </c>
      <c r="P1344" s="97" cm="1">
        <f t="array" ref="P1344">INDEX($L$11:$L$2636,MATCH(B1344+J1344,$L$11:$L$2636,0)+30)</f>
        <v>46715</v>
      </c>
      <c r="Q1344" s="124" cm="1">
        <f t="array" ref="Q1344">INDEX($L$11:$L$2636,MATCH(B1344+J1344,$L$11:$L$2636,0)+12)-1</f>
        <v>46686</v>
      </c>
    </row>
    <row r="1345" spans="2:17" ht="15" customHeight="1" x14ac:dyDescent="0.25">
      <c r="B1345" s="97">
        <v>46669</v>
      </c>
      <c r="C1345" s="98" t="str">
        <f t="shared" si="86"/>
        <v>Saturday</v>
      </c>
      <c r="D1345" s="99" t="str">
        <f t="shared" si="87"/>
        <v>W</v>
      </c>
      <c r="E1345" s="99" t="str">
        <f t="shared" si="87"/>
        <v>W</v>
      </c>
      <c r="F1345" s="99" t="str">
        <f t="shared" si="87"/>
        <v>W</v>
      </c>
      <c r="G1345" s="99" t="str">
        <f t="shared" si="87"/>
        <v>W</v>
      </c>
      <c r="H1345" s="99" t="str">
        <f t="shared" si="88"/>
        <v>W</v>
      </c>
      <c r="I1345" s="99">
        <f t="shared" si="89"/>
        <v>0</v>
      </c>
      <c r="J1345" s="109">
        <f>IF(H1345="B",0,MATCH("B",H1346:$H$3985,0))</f>
        <v>2</v>
      </c>
      <c r="K1345" s="84"/>
      <c r="L1345" s="97">
        <v>47353</v>
      </c>
      <c r="M1345" s="99" t="s">
        <v>69</v>
      </c>
      <c r="O1345" s="97">
        <v>46669</v>
      </c>
      <c r="P1345" s="97" cm="1">
        <f t="array" ref="P1345">INDEX($L$11:$L$2636,MATCH(B1345+J1345,$L$11:$L$2636,0)+30)</f>
        <v>46716</v>
      </c>
      <c r="Q1345" s="124" cm="1">
        <f t="array" ref="Q1345">INDEX($L$11:$L$2636,MATCH(B1345+J1345,$L$11:$L$2636,0)+12)-1</f>
        <v>46687</v>
      </c>
    </row>
    <row r="1346" spans="2:17" ht="15" customHeight="1" x14ac:dyDescent="0.25">
      <c r="B1346" s="97">
        <v>46670</v>
      </c>
      <c r="C1346" s="98" t="str">
        <f t="shared" si="86"/>
        <v>Sunday</v>
      </c>
      <c r="D1346" s="99" t="str">
        <f t="shared" si="87"/>
        <v>W</v>
      </c>
      <c r="E1346" s="99" t="str">
        <f t="shared" si="87"/>
        <v>W</v>
      </c>
      <c r="F1346" s="99" t="str">
        <f t="shared" si="87"/>
        <v>W</v>
      </c>
      <c r="G1346" s="99" t="str">
        <f t="shared" si="87"/>
        <v>W</v>
      </c>
      <c r="H1346" s="99" t="str">
        <f t="shared" si="88"/>
        <v>W</v>
      </c>
      <c r="I1346" s="99">
        <f t="shared" si="89"/>
        <v>0</v>
      </c>
      <c r="J1346" s="109">
        <f>IF(H1346="B",0,MATCH("B",H1347:$H$3985,0))</f>
        <v>1</v>
      </c>
      <c r="K1346" s="84"/>
      <c r="L1346" s="97">
        <v>47354</v>
      </c>
      <c r="M1346" s="99" t="s">
        <v>69</v>
      </c>
      <c r="O1346" s="97">
        <v>46670</v>
      </c>
      <c r="P1346" s="97" cm="1">
        <f t="array" ref="P1346">INDEX($L$11:$L$2636,MATCH(B1346+J1346,$L$11:$L$2636,0)+30)</f>
        <v>46716</v>
      </c>
      <c r="Q1346" s="124" cm="1">
        <f t="array" ref="Q1346">INDEX($L$11:$L$2636,MATCH(B1346+J1346,$L$11:$L$2636,0)+12)-1</f>
        <v>46687</v>
      </c>
    </row>
    <row r="1347" spans="2:17" ht="15" customHeight="1" x14ac:dyDescent="0.25">
      <c r="B1347" s="97">
        <v>46671</v>
      </c>
      <c r="C1347" s="98" t="str">
        <f t="shared" si="86"/>
        <v>Monday</v>
      </c>
      <c r="D1347" s="99" t="str">
        <f t="shared" si="87"/>
        <v>B</v>
      </c>
      <c r="E1347" s="99" t="str">
        <f t="shared" si="87"/>
        <v>B</v>
      </c>
      <c r="F1347" s="99" t="str">
        <f t="shared" si="87"/>
        <v>B</v>
      </c>
      <c r="G1347" s="99" t="str">
        <f t="shared" si="87"/>
        <v>B</v>
      </c>
      <c r="H1347" s="99" t="str">
        <f t="shared" si="88"/>
        <v>B</v>
      </c>
      <c r="I1347" s="99">
        <f t="shared" si="89"/>
        <v>1</v>
      </c>
      <c r="J1347" s="109">
        <f>IF(H1347="B",0,MATCH("B",H1348:$H$3985,0))</f>
        <v>0</v>
      </c>
      <c r="K1347" s="84"/>
      <c r="L1347" s="97">
        <v>47358</v>
      </c>
      <c r="M1347" s="99" t="s">
        <v>69</v>
      </c>
      <c r="O1347" s="97">
        <v>46671</v>
      </c>
      <c r="P1347" s="97" cm="1">
        <f t="array" ref="P1347">INDEX($L$11:$L$2636,MATCH(B1347+J1347,$L$11:$L$2636,0)+30)</f>
        <v>46716</v>
      </c>
      <c r="Q1347" s="124" cm="1">
        <f t="array" ref="Q1347">INDEX($L$11:$L$2636,MATCH(B1347+J1347,$L$11:$L$2636,0)+12)-1</f>
        <v>46687</v>
      </c>
    </row>
    <row r="1348" spans="2:17" ht="15" customHeight="1" x14ac:dyDescent="0.25">
      <c r="B1348" s="97">
        <v>46672</v>
      </c>
      <c r="C1348" s="98" t="str">
        <f t="shared" si="86"/>
        <v>Tuesday</v>
      </c>
      <c r="D1348" s="99" t="str">
        <f t="shared" si="87"/>
        <v>B</v>
      </c>
      <c r="E1348" s="99" t="s">
        <v>71</v>
      </c>
      <c r="F1348" s="99" t="s">
        <v>71</v>
      </c>
      <c r="G1348" s="99" t="str">
        <f t="shared" si="87"/>
        <v>B</v>
      </c>
      <c r="H1348" s="99" t="str">
        <f t="shared" si="88"/>
        <v>P</v>
      </c>
      <c r="I1348" s="99">
        <f t="shared" si="89"/>
        <v>0</v>
      </c>
      <c r="J1348" s="109">
        <f>IF(H1348="B",0,MATCH("B",H1349:$H$3985,0))</f>
        <v>1</v>
      </c>
      <c r="K1348" s="84"/>
      <c r="L1348" s="97">
        <v>47359</v>
      </c>
      <c r="M1348" s="99" t="s">
        <v>69</v>
      </c>
      <c r="O1348" s="97">
        <v>46672</v>
      </c>
      <c r="P1348" s="97" cm="1">
        <f t="array" ref="P1348">INDEX($L$11:$L$2636,MATCH(B1348+J1348,$L$11:$L$2636,0)+30)</f>
        <v>46717</v>
      </c>
      <c r="Q1348" s="124" cm="1">
        <f t="array" ref="Q1348">INDEX($L$11:$L$2636,MATCH(B1348+J1348,$L$11:$L$2636,0)+12)-1</f>
        <v>46688</v>
      </c>
    </row>
    <row r="1349" spans="2:17" ht="15" customHeight="1" x14ac:dyDescent="0.25">
      <c r="B1349" s="97">
        <v>46673</v>
      </c>
      <c r="C1349" s="98" t="str">
        <f t="shared" si="86"/>
        <v>Wednesday</v>
      </c>
      <c r="D1349" s="99" t="str">
        <f t="shared" si="87"/>
        <v>B</v>
      </c>
      <c r="E1349" s="99" t="str">
        <f t="shared" si="87"/>
        <v>B</v>
      </c>
      <c r="F1349" s="99" t="str">
        <f t="shared" si="87"/>
        <v>B</v>
      </c>
      <c r="G1349" s="99" t="str">
        <f t="shared" si="87"/>
        <v>B</v>
      </c>
      <c r="H1349" s="99" t="str">
        <f t="shared" si="88"/>
        <v>B</v>
      </c>
      <c r="I1349" s="99">
        <f t="shared" si="89"/>
        <v>1</v>
      </c>
      <c r="J1349" s="109">
        <f>IF(H1349="B",0,MATCH("B",H1350:$H$3985,0))</f>
        <v>0</v>
      </c>
      <c r="K1349" s="84"/>
      <c r="L1349" s="97">
        <v>47360</v>
      </c>
      <c r="M1349" s="99" t="s">
        <v>69</v>
      </c>
      <c r="O1349" s="97">
        <v>46673</v>
      </c>
      <c r="P1349" s="97" cm="1">
        <f t="array" ref="P1349">INDEX($L$11:$L$2636,MATCH(B1349+J1349,$L$11:$L$2636,0)+30)</f>
        <v>46717</v>
      </c>
      <c r="Q1349" s="124" cm="1">
        <f t="array" ref="Q1349">INDEX($L$11:$L$2636,MATCH(B1349+J1349,$L$11:$L$2636,0)+12)-1</f>
        <v>46688</v>
      </c>
    </row>
    <row r="1350" spans="2:17" ht="15" customHeight="1" x14ac:dyDescent="0.25">
      <c r="B1350" s="97">
        <v>46674</v>
      </c>
      <c r="C1350" s="98" t="str">
        <f t="shared" si="86"/>
        <v>Thursday</v>
      </c>
      <c r="D1350" s="99" t="str">
        <f t="shared" si="87"/>
        <v>B</v>
      </c>
      <c r="E1350" s="99" t="str">
        <f t="shared" si="87"/>
        <v>B</v>
      </c>
      <c r="F1350" s="99" t="str">
        <f t="shared" si="87"/>
        <v>B</v>
      </c>
      <c r="G1350" s="99" t="str">
        <f t="shared" si="87"/>
        <v>B</v>
      </c>
      <c r="H1350" s="99" t="str">
        <f t="shared" si="88"/>
        <v>B</v>
      </c>
      <c r="I1350" s="99">
        <f t="shared" si="89"/>
        <v>1</v>
      </c>
      <c r="J1350" s="109">
        <f>IF(H1350="B",0,MATCH("B",H1351:$H$3985,0))</f>
        <v>0</v>
      </c>
      <c r="K1350" s="84"/>
      <c r="L1350" s="97">
        <v>47361</v>
      </c>
      <c r="M1350" s="99" t="s">
        <v>69</v>
      </c>
      <c r="O1350" s="97">
        <v>46674</v>
      </c>
      <c r="P1350" s="97" cm="1">
        <f t="array" ref="P1350">INDEX($L$11:$L$2636,MATCH(B1350+J1350,$L$11:$L$2636,0)+30)</f>
        <v>46720</v>
      </c>
      <c r="Q1350" s="124" cm="1">
        <f t="array" ref="Q1350">INDEX($L$11:$L$2636,MATCH(B1350+J1350,$L$11:$L$2636,0)+12)-1</f>
        <v>46692</v>
      </c>
    </row>
    <row r="1351" spans="2:17" ht="15" customHeight="1" x14ac:dyDescent="0.25">
      <c r="B1351" s="97">
        <v>46675</v>
      </c>
      <c r="C1351" s="98" t="str">
        <f t="shared" si="86"/>
        <v>Friday</v>
      </c>
      <c r="D1351" s="99" t="str">
        <f t="shared" si="87"/>
        <v>B</v>
      </c>
      <c r="E1351" s="99" t="str">
        <f t="shared" si="87"/>
        <v>B</v>
      </c>
      <c r="F1351" s="99" t="str">
        <f t="shared" si="87"/>
        <v>B</v>
      </c>
      <c r="G1351" s="99" t="str">
        <f t="shared" si="87"/>
        <v>B</v>
      </c>
      <c r="H1351" s="99" t="str">
        <f t="shared" si="88"/>
        <v>B</v>
      </c>
      <c r="I1351" s="99">
        <f t="shared" si="89"/>
        <v>1</v>
      </c>
      <c r="J1351" s="109">
        <f>IF(H1351="B",0,MATCH("B",H1352:$H$3985,0))</f>
        <v>0</v>
      </c>
      <c r="K1351" s="84"/>
      <c r="L1351" s="97">
        <v>47364</v>
      </c>
      <c r="M1351" s="99" t="s">
        <v>69</v>
      </c>
      <c r="O1351" s="97">
        <v>46675</v>
      </c>
      <c r="P1351" s="97" cm="1">
        <f t="array" ref="P1351">INDEX($L$11:$L$2636,MATCH(B1351+J1351,$L$11:$L$2636,0)+30)</f>
        <v>46721</v>
      </c>
      <c r="Q1351" s="124" cm="1">
        <f t="array" ref="Q1351">INDEX($L$11:$L$2636,MATCH(B1351+J1351,$L$11:$L$2636,0)+12)-1</f>
        <v>46693</v>
      </c>
    </row>
    <row r="1352" spans="2:17" ht="15" customHeight="1" x14ac:dyDescent="0.25">
      <c r="B1352" s="97">
        <v>46676</v>
      </c>
      <c r="C1352" s="98" t="str">
        <f t="shared" si="86"/>
        <v>Saturday</v>
      </c>
      <c r="D1352" s="99" t="str">
        <f t="shared" si="87"/>
        <v>W</v>
      </c>
      <c r="E1352" s="99" t="str">
        <f t="shared" si="87"/>
        <v>W</v>
      </c>
      <c r="F1352" s="99" t="str">
        <f t="shared" si="87"/>
        <v>W</v>
      </c>
      <c r="G1352" s="99" t="str">
        <f t="shared" si="87"/>
        <v>W</v>
      </c>
      <c r="H1352" s="99" t="str">
        <f t="shared" si="88"/>
        <v>W</v>
      </c>
      <c r="I1352" s="99">
        <f t="shared" si="89"/>
        <v>0</v>
      </c>
      <c r="J1352" s="109">
        <f>IF(H1352="B",0,MATCH("B",H1353:$H$3985,0))</f>
        <v>2</v>
      </c>
      <c r="K1352" s="84"/>
      <c r="L1352" s="97">
        <v>47365</v>
      </c>
      <c r="M1352" s="99" t="s">
        <v>69</v>
      </c>
      <c r="O1352" s="97">
        <v>46676</v>
      </c>
      <c r="P1352" s="97" cm="1">
        <f t="array" ref="P1352">INDEX($L$11:$L$2636,MATCH(B1352+J1352,$L$11:$L$2636,0)+30)</f>
        <v>46722</v>
      </c>
      <c r="Q1352" s="124" cm="1">
        <f t="array" ref="Q1352">INDEX($L$11:$L$2636,MATCH(B1352+J1352,$L$11:$L$2636,0)+12)-1</f>
        <v>46694</v>
      </c>
    </row>
    <row r="1353" spans="2:17" ht="15" customHeight="1" x14ac:dyDescent="0.25">
      <c r="B1353" s="97">
        <v>46677</v>
      </c>
      <c r="C1353" s="98" t="str">
        <f t="shared" si="86"/>
        <v>Sunday</v>
      </c>
      <c r="D1353" s="99" t="str">
        <f t="shared" si="87"/>
        <v>W</v>
      </c>
      <c r="E1353" s="99" t="str">
        <f t="shared" si="87"/>
        <v>W</v>
      </c>
      <c r="F1353" s="99" t="str">
        <f t="shared" si="87"/>
        <v>W</v>
      </c>
      <c r="G1353" s="99" t="str">
        <f t="shared" si="87"/>
        <v>W</v>
      </c>
      <c r="H1353" s="99" t="str">
        <f t="shared" si="88"/>
        <v>W</v>
      </c>
      <c r="I1353" s="99">
        <f t="shared" si="89"/>
        <v>0</v>
      </c>
      <c r="J1353" s="109">
        <f>IF(H1353="B",0,MATCH("B",H1354:$H$3985,0))</f>
        <v>1</v>
      </c>
      <c r="K1353" s="84"/>
      <c r="L1353" s="97">
        <v>47366</v>
      </c>
      <c r="M1353" s="99" t="s">
        <v>69</v>
      </c>
      <c r="O1353" s="97">
        <v>46677</v>
      </c>
      <c r="P1353" s="97" cm="1">
        <f t="array" ref="P1353">INDEX($L$11:$L$2636,MATCH(B1353+J1353,$L$11:$L$2636,0)+30)</f>
        <v>46722</v>
      </c>
      <c r="Q1353" s="124" cm="1">
        <f t="array" ref="Q1353">INDEX($L$11:$L$2636,MATCH(B1353+J1353,$L$11:$L$2636,0)+12)-1</f>
        <v>46694</v>
      </c>
    </row>
    <row r="1354" spans="2:17" ht="15" customHeight="1" x14ac:dyDescent="0.25">
      <c r="B1354" s="97">
        <v>46678</v>
      </c>
      <c r="C1354" s="98" t="str">
        <f t="shared" si="86"/>
        <v>Monday</v>
      </c>
      <c r="D1354" s="99" t="str">
        <f t="shared" si="87"/>
        <v>B</v>
      </c>
      <c r="E1354" s="99" t="str">
        <f t="shared" si="87"/>
        <v>B</v>
      </c>
      <c r="F1354" s="99" t="str">
        <f t="shared" si="87"/>
        <v>B</v>
      </c>
      <c r="G1354" s="99" t="str">
        <f t="shared" si="87"/>
        <v>B</v>
      </c>
      <c r="H1354" s="99" t="str">
        <f t="shared" si="88"/>
        <v>B</v>
      </c>
      <c r="I1354" s="99">
        <f t="shared" si="89"/>
        <v>1</v>
      </c>
      <c r="J1354" s="109">
        <f>IF(H1354="B",0,MATCH("B",H1355:$H$3985,0))</f>
        <v>0</v>
      </c>
      <c r="K1354" s="84"/>
      <c r="L1354" s="97">
        <v>47367</v>
      </c>
      <c r="M1354" s="99" t="s">
        <v>69</v>
      </c>
      <c r="O1354" s="97">
        <v>46678</v>
      </c>
      <c r="P1354" s="97" cm="1">
        <f t="array" ref="P1354">INDEX($L$11:$L$2636,MATCH(B1354+J1354,$L$11:$L$2636,0)+30)</f>
        <v>46722</v>
      </c>
      <c r="Q1354" s="124" cm="1">
        <f t="array" ref="Q1354">INDEX($L$11:$L$2636,MATCH(B1354+J1354,$L$11:$L$2636,0)+12)-1</f>
        <v>46694</v>
      </c>
    </row>
    <row r="1355" spans="2:17" ht="15" customHeight="1" x14ac:dyDescent="0.25">
      <c r="B1355" s="97">
        <v>46679</v>
      </c>
      <c r="C1355" s="98" t="str">
        <f t="shared" si="86"/>
        <v>Tuesday</v>
      </c>
      <c r="D1355" s="99" t="str">
        <f t="shared" si="87"/>
        <v>B</v>
      </c>
      <c r="E1355" s="99" t="str">
        <f t="shared" si="87"/>
        <v>B</v>
      </c>
      <c r="F1355" s="99" t="str">
        <f t="shared" si="87"/>
        <v>B</v>
      </c>
      <c r="G1355" s="99" t="str">
        <f t="shared" si="87"/>
        <v>B</v>
      </c>
      <c r="H1355" s="99" t="str">
        <f t="shared" si="88"/>
        <v>B</v>
      </c>
      <c r="I1355" s="99">
        <f t="shared" si="89"/>
        <v>1</v>
      </c>
      <c r="J1355" s="109">
        <f>IF(H1355="B",0,MATCH("B",H1356:$H$3985,0))</f>
        <v>0</v>
      </c>
      <c r="K1355" s="84"/>
      <c r="L1355" s="97">
        <v>47368</v>
      </c>
      <c r="M1355" s="99" t="s">
        <v>69</v>
      </c>
      <c r="O1355" s="97">
        <v>46679</v>
      </c>
      <c r="P1355" s="97" cm="1">
        <f t="array" ref="P1355">INDEX($L$11:$L$2636,MATCH(B1355+J1355,$L$11:$L$2636,0)+30)</f>
        <v>46723</v>
      </c>
      <c r="Q1355" s="124" cm="1">
        <f t="array" ref="Q1355">INDEX($L$11:$L$2636,MATCH(B1355+J1355,$L$11:$L$2636,0)+12)-1</f>
        <v>46695</v>
      </c>
    </row>
    <row r="1356" spans="2:17" ht="15" customHeight="1" x14ac:dyDescent="0.25">
      <c r="B1356" s="97">
        <v>46680</v>
      </c>
      <c r="C1356" s="98" t="str">
        <f t="shared" ref="C1356:C1419" si="90">TEXT(WEEKDAY(B1356),"dddd")</f>
        <v>Wednesday</v>
      </c>
      <c r="D1356" s="99" t="str">
        <f t="shared" ref="D1356:G1419" si="91">IF(WEEKDAY($B1356,2)&lt;6,"B","W")</f>
        <v>B</v>
      </c>
      <c r="E1356" s="99" t="str">
        <f t="shared" si="91"/>
        <v>B</v>
      </c>
      <c r="F1356" s="99" t="str">
        <f t="shared" si="91"/>
        <v>B</v>
      </c>
      <c r="G1356" s="99" t="str">
        <f t="shared" si="91"/>
        <v>B</v>
      </c>
      <c r="H1356" s="99" t="str">
        <f t="shared" ref="H1356:H1419" si="92">IF(OR(D1356="P",E1356="P",F1356="P",G1356="P"),"P",D1356)</f>
        <v>B</v>
      </c>
      <c r="I1356" s="99">
        <f t="shared" ref="I1356:I1419" si="93">IF(H1356="B",1,0)</f>
        <v>1</v>
      </c>
      <c r="J1356" s="109">
        <f>IF(H1356="B",0,MATCH("B",H1357:$H$3985,0))</f>
        <v>0</v>
      </c>
      <c r="K1356" s="84"/>
      <c r="L1356" s="97">
        <v>47371</v>
      </c>
      <c r="M1356" s="99" t="s">
        <v>69</v>
      </c>
      <c r="O1356" s="97">
        <v>46680</v>
      </c>
      <c r="P1356" s="97" cm="1">
        <f t="array" ref="P1356">INDEX($L$11:$L$2636,MATCH(B1356+J1356,$L$11:$L$2636,0)+30)</f>
        <v>46724</v>
      </c>
      <c r="Q1356" s="124" cm="1">
        <f t="array" ref="Q1356">INDEX($L$11:$L$2636,MATCH(B1356+J1356,$L$11:$L$2636,0)+12)-1</f>
        <v>46698</v>
      </c>
    </row>
    <row r="1357" spans="2:17" ht="15" customHeight="1" x14ac:dyDescent="0.25">
      <c r="B1357" s="97">
        <v>46681</v>
      </c>
      <c r="C1357" s="98" t="str">
        <f t="shared" si="90"/>
        <v>Thursday</v>
      </c>
      <c r="D1357" s="99" t="str">
        <f t="shared" si="91"/>
        <v>B</v>
      </c>
      <c r="E1357" s="99" t="str">
        <f t="shared" si="91"/>
        <v>B</v>
      </c>
      <c r="F1357" s="99" t="str">
        <f t="shared" si="91"/>
        <v>B</v>
      </c>
      <c r="G1357" s="99" t="str">
        <f t="shared" si="91"/>
        <v>B</v>
      </c>
      <c r="H1357" s="99" t="str">
        <f t="shared" si="92"/>
        <v>B</v>
      </c>
      <c r="I1357" s="99">
        <f t="shared" si="93"/>
        <v>1</v>
      </c>
      <c r="J1357" s="109">
        <f>IF(H1357="B",0,MATCH("B",H1358:$H$3985,0))</f>
        <v>0</v>
      </c>
      <c r="K1357" s="84"/>
      <c r="L1357" s="97">
        <v>47373</v>
      </c>
      <c r="M1357" s="99" t="s">
        <v>69</v>
      </c>
      <c r="O1357" s="97">
        <v>46681</v>
      </c>
      <c r="P1357" s="97" cm="1">
        <f t="array" ref="P1357">INDEX($L$11:$L$2636,MATCH(B1357+J1357,$L$11:$L$2636,0)+30)</f>
        <v>46728</v>
      </c>
      <c r="Q1357" s="124" cm="1">
        <f t="array" ref="Q1357">INDEX($L$11:$L$2636,MATCH(B1357+J1357,$L$11:$L$2636,0)+12)-1</f>
        <v>46700</v>
      </c>
    </row>
    <row r="1358" spans="2:17" ht="15" customHeight="1" x14ac:dyDescent="0.25">
      <c r="B1358" s="97">
        <v>46682</v>
      </c>
      <c r="C1358" s="98" t="str">
        <f t="shared" si="90"/>
        <v>Friday</v>
      </c>
      <c r="D1358" s="99" t="str">
        <f t="shared" si="91"/>
        <v>B</v>
      </c>
      <c r="E1358" s="99" t="str">
        <f t="shared" si="91"/>
        <v>B</v>
      </c>
      <c r="F1358" s="99" t="str">
        <f t="shared" si="91"/>
        <v>B</v>
      </c>
      <c r="G1358" s="99" t="str">
        <f t="shared" si="91"/>
        <v>B</v>
      </c>
      <c r="H1358" s="99" t="str">
        <f t="shared" si="92"/>
        <v>B</v>
      </c>
      <c r="I1358" s="99">
        <f t="shared" si="93"/>
        <v>1</v>
      </c>
      <c r="J1358" s="109">
        <f>IF(H1358="B",0,MATCH("B",H1359:$H$3985,0))</f>
        <v>0</v>
      </c>
      <c r="K1358" s="84"/>
      <c r="L1358" s="97">
        <v>47374</v>
      </c>
      <c r="M1358" s="99" t="s">
        <v>69</v>
      </c>
      <c r="O1358" s="97">
        <v>46682</v>
      </c>
      <c r="P1358" s="97" cm="1">
        <f t="array" ref="P1358">INDEX($L$11:$L$2636,MATCH(B1358+J1358,$L$11:$L$2636,0)+30)</f>
        <v>46730</v>
      </c>
      <c r="Q1358" s="124" cm="1">
        <f t="array" ref="Q1358">INDEX($L$11:$L$2636,MATCH(B1358+J1358,$L$11:$L$2636,0)+12)-1</f>
        <v>46701</v>
      </c>
    </row>
    <row r="1359" spans="2:17" ht="15" customHeight="1" x14ac:dyDescent="0.25">
      <c r="B1359" s="97">
        <v>46683</v>
      </c>
      <c r="C1359" s="98" t="str">
        <f t="shared" si="90"/>
        <v>Saturday</v>
      </c>
      <c r="D1359" s="99" t="str">
        <f t="shared" si="91"/>
        <v>W</v>
      </c>
      <c r="E1359" s="99" t="str">
        <f t="shared" si="91"/>
        <v>W</v>
      </c>
      <c r="F1359" s="99" t="str">
        <f t="shared" si="91"/>
        <v>W</v>
      </c>
      <c r="G1359" s="99" t="str">
        <f t="shared" si="91"/>
        <v>W</v>
      </c>
      <c r="H1359" s="99" t="str">
        <f t="shared" si="92"/>
        <v>W</v>
      </c>
      <c r="I1359" s="99">
        <f t="shared" si="93"/>
        <v>0</v>
      </c>
      <c r="J1359" s="109">
        <f>IF(H1359="B",0,MATCH("B",H1360:$H$3985,0))</f>
        <v>2</v>
      </c>
      <c r="K1359" s="84"/>
      <c r="L1359" s="97">
        <v>47375</v>
      </c>
      <c r="M1359" s="99" t="s">
        <v>69</v>
      </c>
      <c r="O1359" s="97">
        <v>46683</v>
      </c>
      <c r="P1359" s="97" cm="1">
        <f t="array" ref="P1359">INDEX($L$11:$L$2636,MATCH(B1359+J1359,$L$11:$L$2636,0)+30)</f>
        <v>46731</v>
      </c>
      <c r="Q1359" s="124" cm="1">
        <f t="array" ref="Q1359">INDEX($L$11:$L$2636,MATCH(B1359+J1359,$L$11:$L$2636,0)+12)-1</f>
        <v>46702</v>
      </c>
    </row>
    <row r="1360" spans="2:17" ht="15" customHeight="1" x14ac:dyDescent="0.25">
      <c r="B1360" s="97">
        <v>46684</v>
      </c>
      <c r="C1360" s="98" t="str">
        <f t="shared" si="90"/>
        <v>Sunday</v>
      </c>
      <c r="D1360" s="99" t="str">
        <f t="shared" si="91"/>
        <v>W</v>
      </c>
      <c r="E1360" s="99" t="str">
        <f t="shared" si="91"/>
        <v>W</v>
      </c>
      <c r="F1360" s="99" t="str">
        <f t="shared" si="91"/>
        <v>W</v>
      </c>
      <c r="G1360" s="99" t="str">
        <f t="shared" si="91"/>
        <v>W</v>
      </c>
      <c r="H1360" s="99" t="str">
        <f t="shared" si="92"/>
        <v>W</v>
      </c>
      <c r="I1360" s="99">
        <f t="shared" si="93"/>
        <v>0</v>
      </c>
      <c r="J1360" s="109">
        <f>IF(H1360="B",0,MATCH("B",H1361:$H$3985,0))</f>
        <v>1</v>
      </c>
      <c r="K1360" s="84"/>
      <c r="L1360" s="97">
        <v>47378</v>
      </c>
      <c r="M1360" s="99" t="s">
        <v>69</v>
      </c>
      <c r="O1360" s="97">
        <v>46684</v>
      </c>
      <c r="P1360" s="97" cm="1">
        <f t="array" ref="P1360">INDEX($L$11:$L$2636,MATCH(B1360+J1360,$L$11:$L$2636,0)+30)</f>
        <v>46731</v>
      </c>
      <c r="Q1360" s="124" cm="1">
        <f t="array" ref="Q1360">INDEX($L$11:$L$2636,MATCH(B1360+J1360,$L$11:$L$2636,0)+12)-1</f>
        <v>46702</v>
      </c>
    </row>
    <row r="1361" spans="2:17" ht="15" customHeight="1" x14ac:dyDescent="0.25">
      <c r="B1361" s="97">
        <v>46685</v>
      </c>
      <c r="C1361" s="98" t="str">
        <f t="shared" si="90"/>
        <v>Monday</v>
      </c>
      <c r="D1361" s="99" t="str">
        <f t="shared" si="91"/>
        <v>B</v>
      </c>
      <c r="E1361" s="99" t="str">
        <f t="shared" si="91"/>
        <v>B</v>
      </c>
      <c r="F1361" s="99" t="str">
        <f t="shared" si="91"/>
        <v>B</v>
      </c>
      <c r="G1361" s="99" t="str">
        <f t="shared" si="91"/>
        <v>B</v>
      </c>
      <c r="H1361" s="99" t="str">
        <f t="shared" si="92"/>
        <v>B</v>
      </c>
      <c r="I1361" s="99">
        <f t="shared" si="93"/>
        <v>1</v>
      </c>
      <c r="J1361" s="109">
        <f>IF(H1361="B",0,MATCH("B",H1362:$H$3985,0))</f>
        <v>0</v>
      </c>
      <c r="K1361" s="84"/>
      <c r="L1361" s="97">
        <v>47379</v>
      </c>
      <c r="M1361" s="99" t="s">
        <v>69</v>
      </c>
      <c r="O1361" s="97">
        <v>46685</v>
      </c>
      <c r="P1361" s="97" cm="1">
        <f t="array" ref="P1361">INDEX($L$11:$L$2636,MATCH(B1361+J1361,$L$11:$L$2636,0)+30)</f>
        <v>46731</v>
      </c>
      <c r="Q1361" s="124" cm="1">
        <f t="array" ref="Q1361">INDEX($L$11:$L$2636,MATCH(B1361+J1361,$L$11:$L$2636,0)+12)-1</f>
        <v>46702</v>
      </c>
    </row>
    <row r="1362" spans="2:17" ht="15" customHeight="1" x14ac:dyDescent="0.25">
      <c r="B1362" s="97">
        <v>46686</v>
      </c>
      <c r="C1362" s="98" t="str">
        <f t="shared" si="90"/>
        <v>Tuesday</v>
      </c>
      <c r="D1362" s="99" t="str">
        <f t="shared" si="91"/>
        <v>B</v>
      </c>
      <c r="E1362" s="99" t="str">
        <f t="shared" si="91"/>
        <v>B</v>
      </c>
      <c r="F1362" s="99" t="str">
        <f t="shared" si="91"/>
        <v>B</v>
      </c>
      <c r="G1362" s="99" t="str">
        <f t="shared" si="91"/>
        <v>B</v>
      </c>
      <c r="H1362" s="99" t="str">
        <f t="shared" si="92"/>
        <v>B</v>
      </c>
      <c r="I1362" s="99">
        <f t="shared" si="93"/>
        <v>1</v>
      </c>
      <c r="J1362" s="109">
        <f>IF(H1362="B",0,MATCH("B",H1363:$H$3985,0))</f>
        <v>0</v>
      </c>
      <c r="K1362" s="84"/>
      <c r="L1362" s="97">
        <v>47380</v>
      </c>
      <c r="M1362" s="99" t="s">
        <v>69</v>
      </c>
      <c r="O1362" s="97">
        <v>46686</v>
      </c>
      <c r="P1362" s="97" cm="1">
        <f t="array" ref="P1362">INDEX($L$11:$L$2636,MATCH(B1362+J1362,$L$11:$L$2636,0)+30)</f>
        <v>46734</v>
      </c>
      <c r="Q1362" s="124" cm="1">
        <f t="array" ref="Q1362">INDEX($L$11:$L$2636,MATCH(B1362+J1362,$L$11:$L$2636,0)+12)-1</f>
        <v>46705</v>
      </c>
    </row>
    <row r="1363" spans="2:17" ht="15" customHeight="1" x14ac:dyDescent="0.25">
      <c r="B1363" s="97">
        <v>46687</v>
      </c>
      <c r="C1363" s="98" t="str">
        <f t="shared" si="90"/>
        <v>Wednesday</v>
      </c>
      <c r="D1363" s="99" t="str">
        <f t="shared" si="91"/>
        <v>B</v>
      </c>
      <c r="E1363" s="99" t="str">
        <f t="shared" si="91"/>
        <v>B</v>
      </c>
      <c r="F1363" s="99" t="str">
        <f t="shared" si="91"/>
        <v>B</v>
      </c>
      <c r="G1363" s="99" t="str">
        <f t="shared" si="91"/>
        <v>B</v>
      </c>
      <c r="H1363" s="99" t="str">
        <f t="shared" si="92"/>
        <v>B</v>
      </c>
      <c r="I1363" s="99">
        <f t="shared" si="93"/>
        <v>1</v>
      </c>
      <c r="J1363" s="109">
        <f>IF(H1363="B",0,MATCH("B",H1364:$H$3985,0))</f>
        <v>0</v>
      </c>
      <c r="K1363" s="84"/>
      <c r="L1363" s="97">
        <v>47381</v>
      </c>
      <c r="M1363" s="99" t="s">
        <v>69</v>
      </c>
      <c r="O1363" s="97">
        <v>46687</v>
      </c>
      <c r="P1363" s="97" cm="1">
        <f t="array" ref="P1363">INDEX($L$11:$L$2636,MATCH(B1363+J1363,$L$11:$L$2636,0)+30)</f>
        <v>46735</v>
      </c>
      <c r="Q1363" s="124" cm="1">
        <f t="array" ref="Q1363">INDEX($L$11:$L$2636,MATCH(B1363+J1363,$L$11:$L$2636,0)+12)-1</f>
        <v>46706</v>
      </c>
    </row>
    <row r="1364" spans="2:17" ht="15" customHeight="1" x14ac:dyDescent="0.25">
      <c r="B1364" s="97">
        <v>46688</v>
      </c>
      <c r="C1364" s="98" t="str">
        <f t="shared" si="90"/>
        <v>Thursday</v>
      </c>
      <c r="D1364" s="99" t="str">
        <f t="shared" si="91"/>
        <v>B</v>
      </c>
      <c r="E1364" s="99" t="str">
        <f t="shared" si="91"/>
        <v>B</v>
      </c>
      <c r="F1364" s="99" t="str">
        <f t="shared" si="91"/>
        <v>B</v>
      </c>
      <c r="G1364" s="99" t="str">
        <f t="shared" si="91"/>
        <v>B</v>
      </c>
      <c r="H1364" s="99" t="str">
        <f t="shared" si="92"/>
        <v>B</v>
      </c>
      <c r="I1364" s="99">
        <f t="shared" si="93"/>
        <v>1</v>
      </c>
      <c r="J1364" s="109">
        <f>IF(H1364="B",0,MATCH("B",H1365:$H$3985,0))</f>
        <v>0</v>
      </c>
      <c r="K1364" s="84"/>
      <c r="L1364" s="97">
        <v>47382</v>
      </c>
      <c r="M1364" s="99" t="s">
        <v>69</v>
      </c>
      <c r="O1364" s="97">
        <v>46688</v>
      </c>
      <c r="P1364" s="97" cm="1">
        <f t="array" ref="P1364">INDEX($L$11:$L$2636,MATCH(B1364+J1364,$L$11:$L$2636,0)+30)</f>
        <v>46736</v>
      </c>
      <c r="Q1364" s="124" cm="1">
        <f t="array" ref="Q1364">INDEX($L$11:$L$2636,MATCH(B1364+J1364,$L$11:$L$2636,0)+12)-1</f>
        <v>46707</v>
      </c>
    </row>
    <row r="1365" spans="2:17" ht="15" customHeight="1" x14ac:dyDescent="0.25">
      <c r="B1365" s="97">
        <v>46689</v>
      </c>
      <c r="C1365" s="98" t="str">
        <f t="shared" si="90"/>
        <v>Friday</v>
      </c>
      <c r="D1365" s="99" t="str">
        <f t="shared" si="91"/>
        <v>B</v>
      </c>
      <c r="E1365" s="99" t="str">
        <f t="shared" si="91"/>
        <v>B</v>
      </c>
      <c r="F1365" s="99" t="str">
        <f t="shared" si="91"/>
        <v>B</v>
      </c>
      <c r="G1365" s="99" t="str">
        <f t="shared" si="91"/>
        <v>B</v>
      </c>
      <c r="H1365" s="99" t="str">
        <f t="shared" si="92"/>
        <v>B</v>
      </c>
      <c r="I1365" s="99">
        <f t="shared" si="93"/>
        <v>1</v>
      </c>
      <c r="J1365" s="109">
        <f>IF(H1365="B",0,MATCH("B",H1366:$H$3985,0))</f>
        <v>0</v>
      </c>
      <c r="K1365" s="84"/>
      <c r="L1365" s="97">
        <v>47386</v>
      </c>
      <c r="M1365" s="99" t="s">
        <v>69</v>
      </c>
      <c r="O1365" s="97">
        <v>46689</v>
      </c>
      <c r="P1365" s="97" cm="1">
        <f t="array" ref="P1365">INDEX($L$11:$L$2636,MATCH(B1365+J1365,$L$11:$L$2636,0)+30)</f>
        <v>46737</v>
      </c>
      <c r="Q1365" s="124" cm="1">
        <f t="array" ref="Q1365">INDEX($L$11:$L$2636,MATCH(B1365+J1365,$L$11:$L$2636,0)+12)-1</f>
        <v>46708</v>
      </c>
    </row>
    <row r="1366" spans="2:17" ht="15" customHeight="1" x14ac:dyDescent="0.25">
      <c r="B1366" s="97">
        <v>46690</v>
      </c>
      <c r="C1366" s="98" t="str">
        <f t="shared" si="90"/>
        <v>Saturday</v>
      </c>
      <c r="D1366" s="99" t="str">
        <f t="shared" si="91"/>
        <v>W</v>
      </c>
      <c r="E1366" s="99" t="str">
        <f t="shared" si="91"/>
        <v>W</v>
      </c>
      <c r="F1366" s="99" t="str">
        <f t="shared" si="91"/>
        <v>W</v>
      </c>
      <c r="G1366" s="99" t="str">
        <f t="shared" si="91"/>
        <v>W</v>
      </c>
      <c r="H1366" s="99" t="str">
        <f t="shared" si="92"/>
        <v>W</v>
      </c>
      <c r="I1366" s="99">
        <f t="shared" si="93"/>
        <v>0</v>
      </c>
      <c r="J1366" s="109">
        <f>IF(H1366="B",0,MATCH("B",H1367:$H$3985,0))</f>
        <v>3</v>
      </c>
      <c r="K1366" s="84"/>
      <c r="L1366" s="97">
        <v>47387</v>
      </c>
      <c r="M1366" s="99" t="s">
        <v>69</v>
      </c>
      <c r="O1366" s="97">
        <v>46690</v>
      </c>
      <c r="P1366" s="97" cm="1">
        <f t="array" ref="P1366">INDEX($L$11:$L$2636,MATCH(B1366+J1366,$L$11:$L$2636,0)+30)</f>
        <v>46738</v>
      </c>
      <c r="Q1366" s="124" cm="1">
        <f t="array" ref="Q1366">INDEX($L$11:$L$2636,MATCH(B1366+J1366,$L$11:$L$2636,0)+12)-1</f>
        <v>46709</v>
      </c>
    </row>
    <row r="1367" spans="2:17" ht="15" customHeight="1" x14ac:dyDescent="0.25">
      <c r="B1367" s="97">
        <v>46691</v>
      </c>
      <c r="C1367" s="98" t="str">
        <f t="shared" si="90"/>
        <v>Sunday</v>
      </c>
      <c r="D1367" s="99" t="str">
        <f t="shared" si="91"/>
        <v>W</v>
      </c>
      <c r="E1367" s="99" t="str">
        <f t="shared" si="91"/>
        <v>W</v>
      </c>
      <c r="F1367" s="99" t="str">
        <f t="shared" si="91"/>
        <v>W</v>
      </c>
      <c r="G1367" s="99" t="str">
        <f t="shared" si="91"/>
        <v>W</v>
      </c>
      <c r="H1367" s="99" t="str">
        <f t="shared" si="92"/>
        <v>W</v>
      </c>
      <c r="I1367" s="99">
        <f t="shared" si="93"/>
        <v>0</v>
      </c>
      <c r="J1367" s="109">
        <f>IF(H1367="B",0,MATCH("B",H1368:$H$3985,0))</f>
        <v>2</v>
      </c>
      <c r="K1367" s="84"/>
      <c r="L1367" s="97">
        <v>47388</v>
      </c>
      <c r="M1367" s="99" t="s">
        <v>69</v>
      </c>
      <c r="O1367" s="97">
        <v>46691</v>
      </c>
      <c r="P1367" s="97" cm="1">
        <f t="array" ref="P1367">INDEX($L$11:$L$2636,MATCH(B1367+J1367,$L$11:$L$2636,0)+30)</f>
        <v>46738</v>
      </c>
      <c r="Q1367" s="124" cm="1">
        <f t="array" ref="Q1367">INDEX($L$11:$L$2636,MATCH(B1367+J1367,$L$11:$L$2636,0)+12)-1</f>
        <v>46709</v>
      </c>
    </row>
    <row r="1368" spans="2:17" ht="15" customHeight="1" x14ac:dyDescent="0.25">
      <c r="B1368" s="97">
        <v>46692</v>
      </c>
      <c r="C1368" s="98" t="str">
        <f t="shared" si="90"/>
        <v>Monday</v>
      </c>
      <c r="D1368" s="99" t="str">
        <f t="shared" si="91"/>
        <v>B</v>
      </c>
      <c r="E1368" s="99" t="s">
        <v>71</v>
      </c>
      <c r="F1368" s="99" t="s">
        <v>71</v>
      </c>
      <c r="G1368" s="99" t="str">
        <f t="shared" si="91"/>
        <v>B</v>
      </c>
      <c r="H1368" s="99" t="str">
        <f t="shared" si="92"/>
        <v>P</v>
      </c>
      <c r="I1368" s="99">
        <f t="shared" si="93"/>
        <v>0</v>
      </c>
      <c r="J1368" s="109">
        <f>IF(H1368="B",0,MATCH("B",H1369:$H$3985,0))</f>
        <v>1</v>
      </c>
      <c r="K1368" s="84"/>
      <c r="L1368" s="97">
        <v>47389</v>
      </c>
      <c r="M1368" s="99" t="s">
        <v>69</v>
      </c>
      <c r="O1368" s="97">
        <v>46692</v>
      </c>
      <c r="P1368" s="97" cm="1">
        <f t="array" ref="P1368">INDEX($L$11:$L$2636,MATCH(B1368+J1368,$L$11:$L$2636,0)+30)</f>
        <v>46738</v>
      </c>
      <c r="Q1368" s="124" cm="1">
        <f t="array" ref="Q1368">INDEX($L$11:$L$2636,MATCH(B1368+J1368,$L$11:$L$2636,0)+12)-1</f>
        <v>46709</v>
      </c>
    </row>
    <row r="1369" spans="2:17" ht="15" customHeight="1" x14ac:dyDescent="0.25">
      <c r="B1369" s="97">
        <v>46693</v>
      </c>
      <c r="C1369" s="98" t="str">
        <f t="shared" si="90"/>
        <v>Tuesday</v>
      </c>
      <c r="D1369" s="99" t="str">
        <f t="shared" si="91"/>
        <v>B</v>
      </c>
      <c r="E1369" s="99" t="str">
        <f t="shared" si="91"/>
        <v>B</v>
      </c>
      <c r="F1369" s="99" t="str">
        <f t="shared" si="91"/>
        <v>B</v>
      </c>
      <c r="G1369" s="99" t="str">
        <f t="shared" si="91"/>
        <v>B</v>
      </c>
      <c r="H1369" s="99" t="str">
        <f t="shared" si="92"/>
        <v>B</v>
      </c>
      <c r="I1369" s="99">
        <f t="shared" si="93"/>
        <v>1</v>
      </c>
      <c r="J1369" s="109">
        <f>IF(H1369="B",0,MATCH("B",H1370:$H$3985,0))</f>
        <v>0</v>
      </c>
      <c r="K1369" s="84"/>
      <c r="L1369" s="97">
        <v>47392</v>
      </c>
      <c r="M1369" s="99" t="s">
        <v>69</v>
      </c>
      <c r="O1369" s="97">
        <v>46693</v>
      </c>
      <c r="P1369" s="97" cm="1">
        <f t="array" ref="P1369">INDEX($L$11:$L$2636,MATCH(B1369+J1369,$L$11:$L$2636,0)+30)</f>
        <v>46738</v>
      </c>
      <c r="Q1369" s="124" cm="1">
        <f t="array" ref="Q1369">INDEX($L$11:$L$2636,MATCH(B1369+J1369,$L$11:$L$2636,0)+12)-1</f>
        <v>46709</v>
      </c>
    </row>
    <row r="1370" spans="2:17" ht="15" customHeight="1" x14ac:dyDescent="0.25">
      <c r="B1370" s="97">
        <v>46694</v>
      </c>
      <c r="C1370" s="98" t="str">
        <f t="shared" si="90"/>
        <v>Wednesday</v>
      </c>
      <c r="D1370" s="99" t="str">
        <f t="shared" si="91"/>
        <v>B</v>
      </c>
      <c r="E1370" s="99" t="str">
        <f t="shared" si="91"/>
        <v>B</v>
      </c>
      <c r="F1370" s="99" t="str">
        <f t="shared" si="91"/>
        <v>B</v>
      </c>
      <c r="G1370" s="99" t="str">
        <f t="shared" si="91"/>
        <v>B</v>
      </c>
      <c r="H1370" s="99" t="str">
        <f t="shared" si="92"/>
        <v>B</v>
      </c>
      <c r="I1370" s="99">
        <f t="shared" si="93"/>
        <v>1</v>
      </c>
      <c r="J1370" s="109">
        <f>IF(H1370="B",0,MATCH("B",H1371:$H$3985,0))</f>
        <v>0</v>
      </c>
      <c r="K1370" s="84"/>
      <c r="L1370" s="97">
        <v>47393</v>
      </c>
      <c r="M1370" s="99" t="s">
        <v>69</v>
      </c>
      <c r="O1370" s="97">
        <v>46694</v>
      </c>
      <c r="P1370" s="97" cm="1">
        <f t="array" ref="P1370">INDEX($L$11:$L$2636,MATCH(B1370+J1370,$L$11:$L$2636,0)+30)</f>
        <v>46741</v>
      </c>
      <c r="Q1370" s="124" cm="1">
        <f t="array" ref="Q1370">INDEX($L$11:$L$2636,MATCH(B1370+J1370,$L$11:$L$2636,0)+12)-1</f>
        <v>46712</v>
      </c>
    </row>
    <row r="1371" spans="2:17" ht="15" customHeight="1" x14ac:dyDescent="0.25">
      <c r="B1371" s="97">
        <v>46695</v>
      </c>
      <c r="C1371" s="98" t="str">
        <f t="shared" si="90"/>
        <v>Thursday</v>
      </c>
      <c r="D1371" s="99" t="str">
        <f t="shared" si="91"/>
        <v>B</v>
      </c>
      <c r="E1371" s="99" t="str">
        <f t="shared" si="91"/>
        <v>B</v>
      </c>
      <c r="F1371" s="99" t="str">
        <f t="shared" si="91"/>
        <v>B</v>
      </c>
      <c r="G1371" s="99" t="str">
        <f t="shared" si="91"/>
        <v>B</v>
      </c>
      <c r="H1371" s="99" t="str">
        <f t="shared" si="92"/>
        <v>B</v>
      </c>
      <c r="I1371" s="99">
        <f t="shared" si="93"/>
        <v>1</v>
      </c>
      <c r="J1371" s="109">
        <f>IF(H1371="B",0,MATCH("B",H1372:$H$3985,0))</f>
        <v>0</v>
      </c>
      <c r="K1371" s="84"/>
      <c r="L1371" s="97">
        <v>47394</v>
      </c>
      <c r="M1371" s="99" t="s">
        <v>69</v>
      </c>
      <c r="O1371" s="97">
        <v>46695</v>
      </c>
      <c r="P1371" s="97" cm="1">
        <f t="array" ref="P1371">INDEX($L$11:$L$2636,MATCH(B1371+J1371,$L$11:$L$2636,0)+30)</f>
        <v>46742</v>
      </c>
      <c r="Q1371" s="124" cm="1">
        <f t="array" ref="Q1371">INDEX($L$11:$L$2636,MATCH(B1371+J1371,$L$11:$L$2636,0)+12)-1</f>
        <v>46713</v>
      </c>
    </row>
    <row r="1372" spans="2:17" ht="15" customHeight="1" x14ac:dyDescent="0.25">
      <c r="B1372" s="97">
        <v>46696</v>
      </c>
      <c r="C1372" s="98" t="str">
        <f t="shared" si="90"/>
        <v>Friday</v>
      </c>
      <c r="D1372" s="99" t="str">
        <f t="shared" si="91"/>
        <v>B</v>
      </c>
      <c r="E1372" s="99" t="str">
        <f t="shared" si="91"/>
        <v>B</v>
      </c>
      <c r="F1372" s="99" t="str">
        <f t="shared" si="91"/>
        <v>B</v>
      </c>
      <c r="G1372" s="99" t="str">
        <f t="shared" si="91"/>
        <v>B</v>
      </c>
      <c r="H1372" s="99" t="str">
        <f t="shared" si="92"/>
        <v>B</v>
      </c>
      <c r="I1372" s="99">
        <f t="shared" si="93"/>
        <v>1</v>
      </c>
      <c r="J1372" s="109">
        <f>IF(H1372="B",0,MATCH("B",H1373:$H$3985,0))</f>
        <v>0</v>
      </c>
      <c r="K1372" s="84"/>
      <c r="L1372" s="97">
        <v>47395</v>
      </c>
      <c r="M1372" s="99" t="s">
        <v>69</v>
      </c>
      <c r="O1372" s="97">
        <v>46696</v>
      </c>
      <c r="P1372" s="97" cm="1">
        <f t="array" ref="P1372">INDEX($L$11:$L$2636,MATCH(B1372+J1372,$L$11:$L$2636,0)+30)</f>
        <v>46743</v>
      </c>
      <c r="Q1372" s="124" cm="1">
        <f t="array" ref="Q1372">INDEX($L$11:$L$2636,MATCH(B1372+J1372,$L$11:$L$2636,0)+12)-1</f>
        <v>46714</v>
      </c>
    </row>
    <row r="1373" spans="2:17" ht="15" customHeight="1" x14ac:dyDescent="0.25">
      <c r="B1373" s="97">
        <v>46697</v>
      </c>
      <c r="C1373" s="98" t="str">
        <f t="shared" si="90"/>
        <v>Saturday</v>
      </c>
      <c r="D1373" s="99" t="str">
        <f t="shared" si="91"/>
        <v>W</v>
      </c>
      <c r="E1373" s="99" t="str">
        <f t="shared" si="91"/>
        <v>W</v>
      </c>
      <c r="F1373" s="99" t="str">
        <f t="shared" si="91"/>
        <v>W</v>
      </c>
      <c r="G1373" s="99" t="str">
        <f t="shared" si="91"/>
        <v>W</v>
      </c>
      <c r="H1373" s="99" t="str">
        <f t="shared" si="92"/>
        <v>W</v>
      </c>
      <c r="I1373" s="99">
        <f t="shared" si="93"/>
        <v>0</v>
      </c>
      <c r="J1373" s="109">
        <f>IF(H1373="B",0,MATCH("B",H1374:$H$3985,0))</f>
        <v>2</v>
      </c>
      <c r="K1373" s="84"/>
      <c r="L1373" s="97">
        <v>47396</v>
      </c>
      <c r="M1373" s="99" t="s">
        <v>69</v>
      </c>
      <c r="O1373" s="97">
        <v>46697</v>
      </c>
      <c r="P1373" s="97" cm="1">
        <f t="array" ref="P1373">INDEX($L$11:$L$2636,MATCH(B1373+J1373,$L$11:$L$2636,0)+30)</f>
        <v>46744</v>
      </c>
      <c r="Q1373" s="124" cm="1">
        <f t="array" ref="Q1373">INDEX($L$11:$L$2636,MATCH(B1373+J1373,$L$11:$L$2636,0)+12)-1</f>
        <v>46715</v>
      </c>
    </row>
    <row r="1374" spans="2:17" ht="15" customHeight="1" x14ac:dyDescent="0.25">
      <c r="B1374" s="97">
        <v>46698</v>
      </c>
      <c r="C1374" s="98" t="str">
        <f t="shared" si="90"/>
        <v>Sunday</v>
      </c>
      <c r="D1374" s="99" t="str">
        <f t="shared" si="91"/>
        <v>W</v>
      </c>
      <c r="E1374" s="99" t="str">
        <f t="shared" si="91"/>
        <v>W</v>
      </c>
      <c r="F1374" s="99" t="str">
        <f t="shared" si="91"/>
        <v>W</v>
      </c>
      <c r="G1374" s="99" t="str">
        <f t="shared" si="91"/>
        <v>W</v>
      </c>
      <c r="H1374" s="99" t="str">
        <f t="shared" si="92"/>
        <v>W</v>
      </c>
      <c r="I1374" s="99">
        <f t="shared" si="93"/>
        <v>0</v>
      </c>
      <c r="J1374" s="109">
        <f>IF(H1374="B",0,MATCH("B",H1375:$H$3985,0))</f>
        <v>1</v>
      </c>
      <c r="K1374" s="84"/>
      <c r="L1374" s="97">
        <v>47399</v>
      </c>
      <c r="M1374" s="99" t="s">
        <v>69</v>
      </c>
      <c r="O1374" s="97">
        <v>46698</v>
      </c>
      <c r="P1374" s="97" cm="1">
        <f t="array" ref="P1374">INDEX($L$11:$L$2636,MATCH(B1374+J1374,$L$11:$L$2636,0)+30)</f>
        <v>46744</v>
      </c>
      <c r="Q1374" s="124" cm="1">
        <f t="array" ref="Q1374">INDEX($L$11:$L$2636,MATCH(B1374+J1374,$L$11:$L$2636,0)+12)-1</f>
        <v>46715</v>
      </c>
    </row>
    <row r="1375" spans="2:17" ht="15" customHeight="1" x14ac:dyDescent="0.25">
      <c r="B1375" s="97">
        <v>46699</v>
      </c>
      <c r="C1375" s="98" t="str">
        <f t="shared" si="90"/>
        <v>Monday</v>
      </c>
      <c r="D1375" s="99" t="str">
        <f t="shared" si="91"/>
        <v>B</v>
      </c>
      <c r="E1375" s="99" t="str">
        <f t="shared" si="91"/>
        <v>B</v>
      </c>
      <c r="F1375" s="99" t="str">
        <f t="shared" si="91"/>
        <v>B</v>
      </c>
      <c r="G1375" s="99" t="str">
        <f t="shared" si="91"/>
        <v>B</v>
      </c>
      <c r="H1375" s="99" t="str">
        <f t="shared" si="92"/>
        <v>B</v>
      </c>
      <c r="I1375" s="99">
        <f t="shared" si="93"/>
        <v>1</v>
      </c>
      <c r="J1375" s="109">
        <f>IF(H1375="B",0,MATCH("B",H1376:$H$3985,0))</f>
        <v>0</v>
      </c>
      <c r="K1375" s="84"/>
      <c r="L1375" s="97">
        <v>47400</v>
      </c>
      <c r="M1375" s="99" t="s">
        <v>69</v>
      </c>
      <c r="O1375" s="97">
        <v>46699</v>
      </c>
      <c r="P1375" s="97" cm="1">
        <f t="array" ref="P1375">INDEX($L$11:$L$2636,MATCH(B1375+J1375,$L$11:$L$2636,0)+30)</f>
        <v>46744</v>
      </c>
      <c r="Q1375" s="124" cm="1">
        <f t="array" ref="Q1375">INDEX($L$11:$L$2636,MATCH(B1375+J1375,$L$11:$L$2636,0)+12)-1</f>
        <v>46715</v>
      </c>
    </row>
    <row r="1376" spans="2:17" ht="15" customHeight="1" x14ac:dyDescent="0.25">
      <c r="B1376" s="97">
        <v>46700</v>
      </c>
      <c r="C1376" s="98" t="str">
        <f t="shared" si="90"/>
        <v>Tuesday</v>
      </c>
      <c r="D1376" s="99" t="str">
        <f t="shared" si="91"/>
        <v>B</v>
      </c>
      <c r="E1376" s="99" t="str">
        <f t="shared" si="91"/>
        <v>B</v>
      </c>
      <c r="F1376" s="99" t="s">
        <v>71</v>
      </c>
      <c r="G1376" s="99" t="str">
        <f t="shared" si="91"/>
        <v>B</v>
      </c>
      <c r="H1376" s="99" t="str">
        <f t="shared" si="92"/>
        <v>P</v>
      </c>
      <c r="I1376" s="99">
        <f t="shared" si="93"/>
        <v>0</v>
      </c>
      <c r="J1376" s="109">
        <f>IF(H1376="B",0,MATCH("B",H1377:$H$3985,0))</f>
        <v>1</v>
      </c>
      <c r="K1376" s="84"/>
      <c r="L1376" s="97">
        <v>47401</v>
      </c>
      <c r="M1376" s="99" t="s">
        <v>69</v>
      </c>
      <c r="O1376" s="97">
        <v>46700</v>
      </c>
      <c r="P1376" s="97" cm="1">
        <f t="array" ref="P1376">INDEX($L$11:$L$2636,MATCH(B1376+J1376,$L$11:$L$2636,0)+30)</f>
        <v>46745</v>
      </c>
      <c r="Q1376" s="124" cm="1">
        <f t="array" ref="Q1376">INDEX($L$11:$L$2636,MATCH(B1376+J1376,$L$11:$L$2636,0)+12)-1</f>
        <v>46716</v>
      </c>
    </row>
    <row r="1377" spans="2:17" ht="15" customHeight="1" x14ac:dyDescent="0.25">
      <c r="B1377" s="97">
        <v>46701</v>
      </c>
      <c r="C1377" s="98" t="str">
        <f t="shared" si="90"/>
        <v>Wednesday</v>
      </c>
      <c r="D1377" s="99" t="str">
        <f t="shared" si="91"/>
        <v>B</v>
      </c>
      <c r="E1377" s="99" t="str">
        <f t="shared" si="91"/>
        <v>B</v>
      </c>
      <c r="F1377" s="99" t="str">
        <f t="shared" si="91"/>
        <v>B</v>
      </c>
      <c r="G1377" s="99" t="str">
        <f t="shared" si="91"/>
        <v>B</v>
      </c>
      <c r="H1377" s="99" t="str">
        <f t="shared" si="92"/>
        <v>B</v>
      </c>
      <c r="I1377" s="99">
        <f t="shared" si="93"/>
        <v>1</v>
      </c>
      <c r="J1377" s="109">
        <f>IF(H1377="B",0,MATCH("B",H1378:$H$3985,0))</f>
        <v>0</v>
      </c>
      <c r="K1377" s="84"/>
      <c r="L1377" s="97">
        <v>47402</v>
      </c>
      <c r="M1377" s="99" t="s">
        <v>69</v>
      </c>
      <c r="O1377" s="97">
        <v>46701</v>
      </c>
      <c r="P1377" s="97" cm="1">
        <f t="array" ref="P1377">INDEX($L$11:$L$2636,MATCH(B1377+J1377,$L$11:$L$2636,0)+30)</f>
        <v>46745</v>
      </c>
      <c r="Q1377" s="124" cm="1">
        <f t="array" ref="Q1377">INDEX($L$11:$L$2636,MATCH(B1377+J1377,$L$11:$L$2636,0)+12)-1</f>
        <v>46716</v>
      </c>
    </row>
    <row r="1378" spans="2:17" ht="15" customHeight="1" x14ac:dyDescent="0.25">
      <c r="B1378" s="97">
        <v>46702</v>
      </c>
      <c r="C1378" s="98" t="str">
        <f t="shared" si="90"/>
        <v>Thursday</v>
      </c>
      <c r="D1378" s="99" t="str">
        <f t="shared" si="91"/>
        <v>B</v>
      </c>
      <c r="E1378" s="99" t="str">
        <f t="shared" si="91"/>
        <v>B</v>
      </c>
      <c r="F1378" s="99" t="str">
        <f t="shared" si="91"/>
        <v>B</v>
      </c>
      <c r="G1378" s="99" t="str">
        <f t="shared" si="91"/>
        <v>B</v>
      </c>
      <c r="H1378" s="99" t="str">
        <f t="shared" si="92"/>
        <v>B</v>
      </c>
      <c r="I1378" s="99">
        <f t="shared" si="93"/>
        <v>1</v>
      </c>
      <c r="J1378" s="109">
        <f>IF(H1378="B",0,MATCH("B",H1379:$H$3985,0))</f>
        <v>0</v>
      </c>
      <c r="K1378" s="84"/>
      <c r="L1378" s="97">
        <v>47406</v>
      </c>
      <c r="M1378" s="99" t="s">
        <v>69</v>
      </c>
      <c r="O1378" s="97">
        <v>46702</v>
      </c>
      <c r="P1378" s="97" cm="1">
        <f t="array" ref="P1378">INDEX($L$11:$L$2636,MATCH(B1378+J1378,$L$11:$L$2636,0)+30)</f>
        <v>46750</v>
      </c>
      <c r="Q1378" s="124" cm="1">
        <f t="array" ref="Q1378">INDEX($L$11:$L$2636,MATCH(B1378+J1378,$L$11:$L$2636,0)+12)-1</f>
        <v>46719</v>
      </c>
    </row>
    <row r="1379" spans="2:17" ht="15" customHeight="1" x14ac:dyDescent="0.25">
      <c r="B1379" s="97">
        <v>46703</v>
      </c>
      <c r="C1379" s="98" t="str">
        <f t="shared" si="90"/>
        <v>Friday</v>
      </c>
      <c r="D1379" s="99" t="str">
        <f t="shared" si="91"/>
        <v>B</v>
      </c>
      <c r="E1379" s="99" t="str">
        <f t="shared" si="91"/>
        <v>B</v>
      </c>
      <c r="F1379" s="99" t="str">
        <f t="shared" si="91"/>
        <v>B</v>
      </c>
      <c r="G1379" s="99" t="str">
        <f t="shared" si="91"/>
        <v>B</v>
      </c>
      <c r="H1379" s="99" t="str">
        <f t="shared" si="92"/>
        <v>B</v>
      </c>
      <c r="I1379" s="99">
        <f t="shared" si="93"/>
        <v>1</v>
      </c>
      <c r="J1379" s="109">
        <f>IF(H1379="B",0,MATCH("B",H1380:$H$3985,0))</f>
        <v>0</v>
      </c>
      <c r="K1379" s="84"/>
      <c r="L1379" s="97">
        <v>47407</v>
      </c>
      <c r="M1379" s="99" t="s">
        <v>69</v>
      </c>
      <c r="O1379" s="97">
        <v>46703</v>
      </c>
      <c r="P1379" s="97" cm="1">
        <f t="array" ref="P1379">INDEX($L$11:$L$2636,MATCH(B1379+J1379,$L$11:$L$2636,0)+30)</f>
        <v>46751</v>
      </c>
      <c r="Q1379" s="124" cm="1">
        <f t="array" ref="Q1379">INDEX($L$11:$L$2636,MATCH(B1379+J1379,$L$11:$L$2636,0)+12)-1</f>
        <v>46720</v>
      </c>
    </row>
    <row r="1380" spans="2:17" ht="15" customHeight="1" x14ac:dyDescent="0.25">
      <c r="B1380" s="97">
        <v>46704</v>
      </c>
      <c r="C1380" s="98" t="str">
        <f t="shared" si="90"/>
        <v>Saturday</v>
      </c>
      <c r="D1380" s="99" t="str">
        <f t="shared" si="91"/>
        <v>W</v>
      </c>
      <c r="E1380" s="99" t="str">
        <f t="shared" si="91"/>
        <v>W</v>
      </c>
      <c r="F1380" s="99" t="str">
        <f t="shared" si="91"/>
        <v>W</v>
      </c>
      <c r="G1380" s="99" t="str">
        <f t="shared" si="91"/>
        <v>W</v>
      </c>
      <c r="H1380" s="99" t="str">
        <f t="shared" si="92"/>
        <v>W</v>
      </c>
      <c r="I1380" s="99">
        <f t="shared" si="93"/>
        <v>0</v>
      </c>
      <c r="J1380" s="109">
        <f>IF(H1380="B",0,MATCH("B",H1381:$H$3985,0))</f>
        <v>2</v>
      </c>
      <c r="K1380" s="84"/>
      <c r="L1380" s="97">
        <v>47408</v>
      </c>
      <c r="M1380" s="99" t="s">
        <v>69</v>
      </c>
      <c r="O1380" s="97">
        <v>46704</v>
      </c>
      <c r="P1380" s="97" cm="1">
        <f t="array" ref="P1380">INDEX($L$11:$L$2636,MATCH(B1380+J1380,$L$11:$L$2636,0)+30)</f>
        <v>46752</v>
      </c>
      <c r="Q1380" s="124" cm="1">
        <f t="array" ref="Q1380">INDEX($L$11:$L$2636,MATCH(B1380+J1380,$L$11:$L$2636,0)+12)-1</f>
        <v>46721</v>
      </c>
    </row>
    <row r="1381" spans="2:17" ht="15" customHeight="1" x14ac:dyDescent="0.25">
      <c r="B1381" s="97">
        <v>46705</v>
      </c>
      <c r="C1381" s="98" t="str">
        <f t="shared" si="90"/>
        <v>Sunday</v>
      </c>
      <c r="D1381" s="99" t="str">
        <f t="shared" si="91"/>
        <v>W</v>
      </c>
      <c r="E1381" s="99" t="str">
        <f t="shared" si="91"/>
        <v>W</v>
      </c>
      <c r="F1381" s="99" t="str">
        <f t="shared" si="91"/>
        <v>W</v>
      </c>
      <c r="G1381" s="99" t="str">
        <f t="shared" si="91"/>
        <v>W</v>
      </c>
      <c r="H1381" s="99" t="str">
        <f t="shared" si="92"/>
        <v>W</v>
      </c>
      <c r="I1381" s="99">
        <f t="shared" si="93"/>
        <v>0</v>
      </c>
      <c r="J1381" s="109">
        <f>IF(H1381="B",0,MATCH("B",H1382:$H$3985,0))</f>
        <v>1</v>
      </c>
      <c r="K1381" s="84"/>
      <c r="L1381" s="97">
        <v>47409</v>
      </c>
      <c r="M1381" s="99" t="s">
        <v>69</v>
      </c>
      <c r="O1381" s="97">
        <v>46705</v>
      </c>
      <c r="P1381" s="97" cm="1">
        <f t="array" ref="P1381">INDEX($L$11:$L$2636,MATCH(B1381+J1381,$L$11:$L$2636,0)+30)</f>
        <v>46752</v>
      </c>
      <c r="Q1381" s="124" cm="1">
        <f t="array" ref="Q1381">INDEX($L$11:$L$2636,MATCH(B1381+J1381,$L$11:$L$2636,0)+12)-1</f>
        <v>46721</v>
      </c>
    </row>
    <row r="1382" spans="2:17" ht="15" customHeight="1" x14ac:dyDescent="0.25">
      <c r="B1382" s="97">
        <v>46706</v>
      </c>
      <c r="C1382" s="98" t="str">
        <f t="shared" si="90"/>
        <v>Monday</v>
      </c>
      <c r="D1382" s="99" t="str">
        <f t="shared" si="91"/>
        <v>B</v>
      </c>
      <c r="E1382" s="99" t="str">
        <f t="shared" si="91"/>
        <v>B</v>
      </c>
      <c r="F1382" s="99" t="str">
        <f t="shared" si="91"/>
        <v>B</v>
      </c>
      <c r="G1382" s="99" t="str">
        <f t="shared" si="91"/>
        <v>B</v>
      </c>
      <c r="H1382" s="99" t="str">
        <f t="shared" si="92"/>
        <v>B</v>
      </c>
      <c r="I1382" s="99">
        <f t="shared" si="93"/>
        <v>1</v>
      </c>
      <c r="J1382" s="109">
        <f>IF(H1382="B",0,MATCH("B",H1383:$H$3985,0))</f>
        <v>0</v>
      </c>
      <c r="K1382" s="84"/>
      <c r="L1382" s="97">
        <v>47410</v>
      </c>
      <c r="M1382" s="99" t="s">
        <v>69</v>
      </c>
      <c r="O1382" s="97">
        <v>46706</v>
      </c>
      <c r="P1382" s="97" cm="1">
        <f t="array" ref="P1382">INDEX($L$11:$L$2636,MATCH(B1382+J1382,$L$11:$L$2636,0)+30)</f>
        <v>46752</v>
      </c>
      <c r="Q1382" s="124" cm="1">
        <f t="array" ref="Q1382">INDEX($L$11:$L$2636,MATCH(B1382+J1382,$L$11:$L$2636,0)+12)-1</f>
        <v>46721</v>
      </c>
    </row>
    <row r="1383" spans="2:17" ht="15" customHeight="1" x14ac:dyDescent="0.25">
      <c r="B1383" s="97">
        <v>46707</v>
      </c>
      <c r="C1383" s="98" t="str">
        <f t="shared" si="90"/>
        <v>Tuesday</v>
      </c>
      <c r="D1383" s="99" t="str">
        <f t="shared" si="91"/>
        <v>B</v>
      </c>
      <c r="E1383" s="99" t="str">
        <f t="shared" si="91"/>
        <v>B</v>
      </c>
      <c r="F1383" s="99" t="str">
        <f t="shared" si="91"/>
        <v>B</v>
      </c>
      <c r="G1383" s="99" t="str">
        <f t="shared" si="91"/>
        <v>B</v>
      </c>
      <c r="H1383" s="99" t="str">
        <f t="shared" si="92"/>
        <v>B</v>
      </c>
      <c r="I1383" s="99">
        <f t="shared" si="93"/>
        <v>1</v>
      </c>
      <c r="J1383" s="109">
        <f>IF(H1383="B",0,MATCH("B",H1384:$H$3985,0))</f>
        <v>0</v>
      </c>
      <c r="K1383" s="84"/>
      <c r="L1383" s="97">
        <v>47413</v>
      </c>
      <c r="M1383" s="99" t="s">
        <v>69</v>
      </c>
      <c r="O1383" s="97">
        <v>46707</v>
      </c>
      <c r="P1383" s="97" cm="1">
        <f t="array" ref="P1383">INDEX($L$11:$L$2636,MATCH(B1383+J1383,$L$11:$L$2636,0)+30)</f>
        <v>46756</v>
      </c>
      <c r="Q1383" s="124" cm="1">
        <f t="array" ref="Q1383">INDEX($L$11:$L$2636,MATCH(B1383+J1383,$L$11:$L$2636,0)+12)-1</f>
        <v>46722</v>
      </c>
    </row>
    <row r="1384" spans="2:17" ht="15" customHeight="1" x14ac:dyDescent="0.25">
      <c r="B1384" s="97">
        <v>46708</v>
      </c>
      <c r="C1384" s="98" t="str">
        <f t="shared" si="90"/>
        <v>Wednesday</v>
      </c>
      <c r="D1384" s="99" t="str">
        <f t="shared" si="91"/>
        <v>B</v>
      </c>
      <c r="E1384" s="99" t="str">
        <f t="shared" si="91"/>
        <v>B</v>
      </c>
      <c r="F1384" s="99" t="str">
        <f t="shared" si="91"/>
        <v>B</v>
      </c>
      <c r="G1384" s="99" t="str">
        <f t="shared" si="91"/>
        <v>B</v>
      </c>
      <c r="H1384" s="99" t="str">
        <f t="shared" si="92"/>
        <v>B</v>
      </c>
      <c r="I1384" s="99">
        <f t="shared" si="93"/>
        <v>1</v>
      </c>
      <c r="J1384" s="109">
        <f>IF(H1384="B",0,MATCH("B",H1385:$H$3985,0))</f>
        <v>0</v>
      </c>
      <c r="K1384" s="84"/>
      <c r="L1384" s="97">
        <v>47414</v>
      </c>
      <c r="M1384" s="99" t="s">
        <v>69</v>
      </c>
      <c r="O1384" s="97">
        <v>46708</v>
      </c>
      <c r="P1384" s="97" cm="1">
        <f t="array" ref="P1384">INDEX($L$11:$L$2636,MATCH(B1384+J1384,$L$11:$L$2636,0)+30)</f>
        <v>46757</v>
      </c>
      <c r="Q1384" s="124" cm="1">
        <f t="array" ref="Q1384">INDEX($L$11:$L$2636,MATCH(B1384+J1384,$L$11:$L$2636,0)+12)-1</f>
        <v>46723</v>
      </c>
    </row>
    <row r="1385" spans="2:17" ht="15" customHeight="1" x14ac:dyDescent="0.25">
      <c r="B1385" s="97">
        <v>46709</v>
      </c>
      <c r="C1385" s="98" t="str">
        <f t="shared" si="90"/>
        <v>Thursday</v>
      </c>
      <c r="D1385" s="99" t="str">
        <f t="shared" si="91"/>
        <v>B</v>
      </c>
      <c r="E1385" s="99" t="str">
        <f t="shared" si="91"/>
        <v>B</v>
      </c>
      <c r="F1385" s="99" t="str">
        <f t="shared" si="91"/>
        <v>B</v>
      </c>
      <c r="G1385" s="99" t="str">
        <f t="shared" si="91"/>
        <v>B</v>
      </c>
      <c r="H1385" s="99" t="str">
        <f t="shared" si="92"/>
        <v>B</v>
      </c>
      <c r="I1385" s="99">
        <f t="shared" si="93"/>
        <v>1</v>
      </c>
      <c r="J1385" s="109">
        <f>IF(H1385="B",0,MATCH("B",H1386:$H$3985,0))</f>
        <v>0</v>
      </c>
      <c r="K1385" s="84"/>
      <c r="L1385" s="97">
        <v>47415</v>
      </c>
      <c r="M1385" s="99" t="s">
        <v>69</v>
      </c>
      <c r="O1385" s="97">
        <v>46709</v>
      </c>
      <c r="P1385" s="97" cm="1">
        <f t="array" ref="P1385">INDEX($L$11:$L$2636,MATCH(B1385+J1385,$L$11:$L$2636,0)+30)</f>
        <v>46759</v>
      </c>
      <c r="Q1385" s="124" cm="1">
        <f t="array" ref="Q1385">INDEX($L$11:$L$2636,MATCH(B1385+J1385,$L$11:$L$2636,0)+12)-1</f>
        <v>46727</v>
      </c>
    </row>
    <row r="1386" spans="2:17" ht="15" customHeight="1" x14ac:dyDescent="0.25">
      <c r="B1386" s="97">
        <v>46710</v>
      </c>
      <c r="C1386" s="98" t="str">
        <f t="shared" si="90"/>
        <v>Friday</v>
      </c>
      <c r="D1386" s="99" t="str">
        <f t="shared" si="91"/>
        <v>B</v>
      </c>
      <c r="E1386" s="99" t="str">
        <f t="shared" si="91"/>
        <v>B</v>
      </c>
      <c r="F1386" s="99" t="str">
        <f t="shared" si="91"/>
        <v>B</v>
      </c>
      <c r="G1386" s="99" t="str">
        <f t="shared" si="91"/>
        <v>B</v>
      </c>
      <c r="H1386" s="99" t="str">
        <f t="shared" si="92"/>
        <v>B</v>
      </c>
      <c r="I1386" s="99">
        <f t="shared" si="93"/>
        <v>1</v>
      </c>
      <c r="J1386" s="109">
        <f>IF(H1386="B",0,MATCH("B",H1387:$H$3985,0))</f>
        <v>0</v>
      </c>
      <c r="K1386" s="84"/>
      <c r="L1386" s="97">
        <v>47416</v>
      </c>
      <c r="M1386" s="99" t="s">
        <v>69</v>
      </c>
      <c r="O1386" s="97">
        <v>46710</v>
      </c>
      <c r="P1386" s="97" cm="1">
        <f t="array" ref="P1386">INDEX($L$11:$L$2636,MATCH(B1386+J1386,$L$11:$L$2636,0)+30)</f>
        <v>46762</v>
      </c>
      <c r="Q1386" s="124" cm="1">
        <f t="array" ref="Q1386">INDEX($L$11:$L$2636,MATCH(B1386+J1386,$L$11:$L$2636,0)+12)-1</f>
        <v>46729</v>
      </c>
    </row>
    <row r="1387" spans="2:17" ht="15" customHeight="1" x14ac:dyDescent="0.25">
      <c r="B1387" s="97">
        <v>46711</v>
      </c>
      <c r="C1387" s="98" t="str">
        <f t="shared" si="90"/>
        <v>Saturday</v>
      </c>
      <c r="D1387" s="99" t="str">
        <f t="shared" si="91"/>
        <v>W</v>
      </c>
      <c r="E1387" s="99" t="str">
        <f t="shared" si="91"/>
        <v>W</v>
      </c>
      <c r="F1387" s="99" t="str">
        <f t="shared" si="91"/>
        <v>W</v>
      </c>
      <c r="G1387" s="99" t="str">
        <f t="shared" si="91"/>
        <v>W</v>
      </c>
      <c r="H1387" s="99" t="str">
        <f t="shared" si="92"/>
        <v>W</v>
      </c>
      <c r="I1387" s="99">
        <f t="shared" si="93"/>
        <v>0</v>
      </c>
      <c r="J1387" s="109">
        <f>IF(H1387="B",0,MATCH("B",H1388:$H$3985,0))</f>
        <v>2</v>
      </c>
      <c r="K1387" s="84"/>
      <c r="L1387" s="97">
        <v>47417</v>
      </c>
      <c r="M1387" s="99" t="s">
        <v>69</v>
      </c>
      <c r="O1387" s="97">
        <v>46711</v>
      </c>
      <c r="P1387" s="97" cm="1">
        <f t="array" ref="P1387">INDEX($L$11:$L$2636,MATCH(B1387+J1387,$L$11:$L$2636,0)+30)</f>
        <v>46763</v>
      </c>
      <c r="Q1387" s="124" cm="1">
        <f t="array" ref="Q1387">INDEX($L$11:$L$2636,MATCH(B1387+J1387,$L$11:$L$2636,0)+12)-1</f>
        <v>46730</v>
      </c>
    </row>
    <row r="1388" spans="2:17" ht="15" customHeight="1" x14ac:dyDescent="0.25">
      <c r="B1388" s="97">
        <v>46712</v>
      </c>
      <c r="C1388" s="98" t="str">
        <f t="shared" si="90"/>
        <v>Sunday</v>
      </c>
      <c r="D1388" s="99" t="str">
        <f t="shared" si="91"/>
        <v>W</v>
      </c>
      <c r="E1388" s="99" t="str">
        <f t="shared" si="91"/>
        <v>W</v>
      </c>
      <c r="F1388" s="99" t="str">
        <f t="shared" si="91"/>
        <v>W</v>
      </c>
      <c r="G1388" s="99" t="str">
        <f t="shared" si="91"/>
        <v>W</v>
      </c>
      <c r="H1388" s="99" t="str">
        <f t="shared" si="92"/>
        <v>W</v>
      </c>
      <c r="I1388" s="99">
        <f t="shared" si="93"/>
        <v>0</v>
      </c>
      <c r="J1388" s="109">
        <f>IF(H1388="B",0,MATCH("B",H1389:$H$3985,0))</f>
        <v>1</v>
      </c>
      <c r="K1388" s="84"/>
      <c r="L1388" s="97">
        <v>47420</v>
      </c>
      <c r="M1388" s="99" t="s">
        <v>69</v>
      </c>
      <c r="O1388" s="97">
        <v>46712</v>
      </c>
      <c r="P1388" s="97" cm="1">
        <f t="array" ref="P1388">INDEX($L$11:$L$2636,MATCH(B1388+J1388,$L$11:$L$2636,0)+30)</f>
        <v>46763</v>
      </c>
      <c r="Q1388" s="124" cm="1">
        <f t="array" ref="Q1388">INDEX($L$11:$L$2636,MATCH(B1388+J1388,$L$11:$L$2636,0)+12)-1</f>
        <v>46730</v>
      </c>
    </row>
    <row r="1389" spans="2:17" ht="15" customHeight="1" x14ac:dyDescent="0.25">
      <c r="B1389" s="97">
        <v>46713</v>
      </c>
      <c r="C1389" s="98" t="str">
        <f t="shared" si="90"/>
        <v>Monday</v>
      </c>
      <c r="D1389" s="99" t="str">
        <f t="shared" si="91"/>
        <v>B</v>
      </c>
      <c r="E1389" s="99" t="str">
        <f t="shared" si="91"/>
        <v>B</v>
      </c>
      <c r="F1389" s="99" t="str">
        <f t="shared" si="91"/>
        <v>B</v>
      </c>
      <c r="G1389" s="99" t="str">
        <f t="shared" si="91"/>
        <v>B</v>
      </c>
      <c r="H1389" s="99" t="str">
        <f t="shared" si="92"/>
        <v>B</v>
      </c>
      <c r="I1389" s="99">
        <f t="shared" si="93"/>
        <v>1</v>
      </c>
      <c r="J1389" s="109">
        <f>IF(H1389="B",0,MATCH("B",H1390:$H$3985,0))</f>
        <v>0</v>
      </c>
      <c r="K1389" s="84"/>
      <c r="L1389" s="97">
        <v>47421</v>
      </c>
      <c r="M1389" s="99" t="s">
        <v>69</v>
      </c>
      <c r="O1389" s="97">
        <v>46713</v>
      </c>
      <c r="P1389" s="97" cm="1">
        <f t="array" ref="P1389">INDEX($L$11:$L$2636,MATCH(B1389+J1389,$L$11:$L$2636,0)+30)</f>
        <v>46763</v>
      </c>
      <c r="Q1389" s="124" cm="1">
        <f t="array" ref="Q1389">INDEX($L$11:$L$2636,MATCH(B1389+J1389,$L$11:$L$2636,0)+12)-1</f>
        <v>46730</v>
      </c>
    </row>
    <row r="1390" spans="2:17" ht="15" customHeight="1" x14ac:dyDescent="0.25">
      <c r="B1390" s="97">
        <v>46714</v>
      </c>
      <c r="C1390" s="98" t="str">
        <f t="shared" si="90"/>
        <v>Tuesday</v>
      </c>
      <c r="D1390" s="99" t="str">
        <f t="shared" si="91"/>
        <v>B</v>
      </c>
      <c r="E1390" s="99" t="str">
        <f t="shared" si="91"/>
        <v>B</v>
      </c>
      <c r="F1390" s="99" t="str">
        <f t="shared" si="91"/>
        <v>B</v>
      </c>
      <c r="G1390" s="99" t="str">
        <f t="shared" si="91"/>
        <v>B</v>
      </c>
      <c r="H1390" s="99" t="str">
        <f t="shared" si="92"/>
        <v>B</v>
      </c>
      <c r="I1390" s="99">
        <f t="shared" si="93"/>
        <v>1</v>
      </c>
      <c r="J1390" s="109">
        <f>IF(H1390="B",0,MATCH("B",H1391:$H$3985,0))</f>
        <v>0</v>
      </c>
      <c r="K1390" s="84"/>
      <c r="L1390" s="97">
        <v>47422</v>
      </c>
      <c r="M1390" s="99" t="s">
        <v>69</v>
      </c>
      <c r="O1390" s="97">
        <v>46714</v>
      </c>
      <c r="P1390" s="97" cm="1">
        <f t="array" ref="P1390">INDEX($L$11:$L$2636,MATCH(B1390+J1390,$L$11:$L$2636,0)+30)</f>
        <v>46764</v>
      </c>
      <c r="Q1390" s="124" cm="1">
        <f t="array" ref="Q1390">INDEX($L$11:$L$2636,MATCH(B1390+J1390,$L$11:$L$2636,0)+12)-1</f>
        <v>46733</v>
      </c>
    </row>
    <row r="1391" spans="2:17" ht="15" customHeight="1" x14ac:dyDescent="0.25">
      <c r="B1391" s="97">
        <v>46715</v>
      </c>
      <c r="C1391" s="98" t="str">
        <f t="shared" si="90"/>
        <v>Wednesday</v>
      </c>
      <c r="D1391" s="99" t="str">
        <f t="shared" si="91"/>
        <v>B</v>
      </c>
      <c r="E1391" s="99" t="str">
        <f t="shared" si="91"/>
        <v>B</v>
      </c>
      <c r="F1391" s="99" t="str">
        <f t="shared" si="91"/>
        <v>B</v>
      </c>
      <c r="G1391" s="99" t="str">
        <f t="shared" si="91"/>
        <v>B</v>
      </c>
      <c r="H1391" s="99" t="str">
        <f t="shared" si="92"/>
        <v>B</v>
      </c>
      <c r="I1391" s="99">
        <f t="shared" si="93"/>
        <v>1</v>
      </c>
      <c r="J1391" s="109">
        <f>IF(H1391="B",0,MATCH("B",H1392:$H$3985,0))</f>
        <v>0</v>
      </c>
      <c r="K1391" s="84"/>
      <c r="L1391" s="97">
        <v>47424</v>
      </c>
      <c r="M1391" s="99" t="s">
        <v>69</v>
      </c>
      <c r="O1391" s="97">
        <v>46715</v>
      </c>
      <c r="P1391" s="97" cm="1">
        <f t="array" ref="P1391">INDEX($L$11:$L$2636,MATCH(B1391+J1391,$L$11:$L$2636,0)+30)</f>
        <v>46765</v>
      </c>
      <c r="Q1391" s="124" cm="1">
        <f t="array" ref="Q1391">INDEX($L$11:$L$2636,MATCH(B1391+J1391,$L$11:$L$2636,0)+12)-1</f>
        <v>46734</v>
      </c>
    </row>
    <row r="1392" spans="2:17" ht="15" customHeight="1" x14ac:dyDescent="0.25">
      <c r="B1392" s="97">
        <v>46716</v>
      </c>
      <c r="C1392" s="98" t="str">
        <f t="shared" si="90"/>
        <v>Thursday</v>
      </c>
      <c r="D1392" s="99" t="str">
        <f t="shared" si="91"/>
        <v>B</v>
      </c>
      <c r="E1392" s="99" t="str">
        <f t="shared" si="91"/>
        <v>B</v>
      </c>
      <c r="F1392" s="99" t="str">
        <f t="shared" si="91"/>
        <v>B</v>
      </c>
      <c r="G1392" s="99" t="str">
        <f t="shared" si="91"/>
        <v>B</v>
      </c>
      <c r="H1392" s="99" t="str">
        <f t="shared" si="92"/>
        <v>B</v>
      </c>
      <c r="I1392" s="99">
        <f t="shared" si="93"/>
        <v>1</v>
      </c>
      <c r="J1392" s="109">
        <f>IF(H1392="B",0,MATCH("B",H1393:$H$3985,0))</f>
        <v>0</v>
      </c>
      <c r="K1392" s="84"/>
      <c r="L1392" s="97">
        <v>47427</v>
      </c>
      <c r="M1392" s="99" t="s">
        <v>69</v>
      </c>
      <c r="O1392" s="97">
        <v>46716</v>
      </c>
      <c r="P1392" s="97" cm="1">
        <f t="array" ref="P1392">INDEX($L$11:$L$2636,MATCH(B1392+J1392,$L$11:$L$2636,0)+30)</f>
        <v>46766</v>
      </c>
      <c r="Q1392" s="124" cm="1">
        <f t="array" ref="Q1392">INDEX($L$11:$L$2636,MATCH(B1392+J1392,$L$11:$L$2636,0)+12)-1</f>
        <v>46735</v>
      </c>
    </row>
    <row r="1393" spans="2:17" ht="15" customHeight="1" x14ac:dyDescent="0.25">
      <c r="B1393" s="97">
        <v>46717</v>
      </c>
      <c r="C1393" s="98" t="str">
        <f t="shared" si="90"/>
        <v>Friday</v>
      </c>
      <c r="D1393" s="99" t="str">
        <f t="shared" si="91"/>
        <v>B</v>
      </c>
      <c r="E1393" s="99" t="str">
        <f t="shared" si="91"/>
        <v>B</v>
      </c>
      <c r="F1393" s="99" t="str">
        <f t="shared" si="91"/>
        <v>B</v>
      </c>
      <c r="G1393" s="99" t="str">
        <f t="shared" si="91"/>
        <v>B</v>
      </c>
      <c r="H1393" s="99" t="str">
        <f t="shared" si="92"/>
        <v>B</v>
      </c>
      <c r="I1393" s="99">
        <f t="shared" si="93"/>
        <v>1</v>
      </c>
      <c r="J1393" s="109">
        <f>IF(H1393="B",0,MATCH("B",H1394:$H$3985,0))</f>
        <v>0</v>
      </c>
      <c r="K1393" s="84"/>
      <c r="L1393" s="97">
        <v>47428</v>
      </c>
      <c r="M1393" s="99" t="s">
        <v>69</v>
      </c>
      <c r="O1393" s="97">
        <v>46717</v>
      </c>
      <c r="P1393" s="97" cm="1">
        <f t="array" ref="P1393">INDEX($L$11:$L$2636,MATCH(B1393+J1393,$L$11:$L$2636,0)+30)</f>
        <v>46769</v>
      </c>
      <c r="Q1393" s="124" cm="1">
        <f t="array" ref="Q1393">INDEX($L$11:$L$2636,MATCH(B1393+J1393,$L$11:$L$2636,0)+12)-1</f>
        <v>46736</v>
      </c>
    </row>
    <row r="1394" spans="2:17" ht="15" customHeight="1" x14ac:dyDescent="0.25">
      <c r="B1394" s="97">
        <v>46718</v>
      </c>
      <c r="C1394" s="98" t="str">
        <f t="shared" si="90"/>
        <v>Saturday</v>
      </c>
      <c r="D1394" s="99" t="str">
        <f t="shared" si="91"/>
        <v>W</v>
      </c>
      <c r="E1394" s="99" t="str">
        <f t="shared" si="91"/>
        <v>W</v>
      </c>
      <c r="F1394" s="99" t="str">
        <f t="shared" si="91"/>
        <v>W</v>
      </c>
      <c r="G1394" s="99" t="str">
        <f t="shared" si="91"/>
        <v>W</v>
      </c>
      <c r="H1394" s="99" t="str">
        <f t="shared" si="92"/>
        <v>W</v>
      </c>
      <c r="I1394" s="99">
        <f t="shared" si="93"/>
        <v>0</v>
      </c>
      <c r="J1394" s="109">
        <f>IF(H1394="B",0,MATCH("B",H1395:$H$3985,0))</f>
        <v>2</v>
      </c>
      <c r="K1394" s="84"/>
      <c r="L1394" s="97">
        <v>47429</v>
      </c>
      <c r="M1394" s="99" t="s">
        <v>69</v>
      </c>
      <c r="O1394" s="97">
        <v>46718</v>
      </c>
      <c r="P1394" s="97" cm="1">
        <f t="array" ref="P1394">INDEX($L$11:$L$2636,MATCH(B1394+J1394,$L$11:$L$2636,0)+30)</f>
        <v>46770</v>
      </c>
      <c r="Q1394" s="124" cm="1">
        <f t="array" ref="Q1394">INDEX($L$11:$L$2636,MATCH(B1394+J1394,$L$11:$L$2636,0)+12)-1</f>
        <v>46737</v>
      </c>
    </row>
    <row r="1395" spans="2:17" ht="15" customHeight="1" x14ac:dyDescent="0.25">
      <c r="B1395" s="97">
        <v>46719</v>
      </c>
      <c r="C1395" s="98" t="str">
        <f t="shared" si="90"/>
        <v>Sunday</v>
      </c>
      <c r="D1395" s="99" t="str">
        <f t="shared" si="91"/>
        <v>W</v>
      </c>
      <c r="E1395" s="99" t="str">
        <f t="shared" si="91"/>
        <v>W</v>
      </c>
      <c r="F1395" s="99" t="str">
        <f t="shared" si="91"/>
        <v>W</v>
      </c>
      <c r="G1395" s="99" t="str">
        <f t="shared" si="91"/>
        <v>W</v>
      </c>
      <c r="H1395" s="99" t="str">
        <f t="shared" si="92"/>
        <v>W</v>
      </c>
      <c r="I1395" s="99">
        <f t="shared" si="93"/>
        <v>0</v>
      </c>
      <c r="J1395" s="109">
        <f>IF(H1395="B",0,MATCH("B",H1396:$H$3985,0))</f>
        <v>1</v>
      </c>
      <c r="K1395" s="84"/>
      <c r="L1395" s="97">
        <v>47430</v>
      </c>
      <c r="M1395" s="99" t="s">
        <v>69</v>
      </c>
      <c r="O1395" s="97">
        <v>46719</v>
      </c>
      <c r="P1395" s="97" cm="1">
        <f t="array" ref="P1395">INDEX($L$11:$L$2636,MATCH(B1395+J1395,$L$11:$L$2636,0)+30)</f>
        <v>46770</v>
      </c>
      <c r="Q1395" s="124" cm="1">
        <f t="array" ref="Q1395">INDEX($L$11:$L$2636,MATCH(B1395+J1395,$L$11:$L$2636,0)+12)-1</f>
        <v>46737</v>
      </c>
    </row>
    <row r="1396" spans="2:17" ht="15" customHeight="1" x14ac:dyDescent="0.25">
      <c r="B1396" s="97">
        <v>46720</v>
      </c>
      <c r="C1396" s="98" t="str">
        <f t="shared" si="90"/>
        <v>Monday</v>
      </c>
      <c r="D1396" s="99" t="str">
        <f t="shared" si="91"/>
        <v>B</v>
      </c>
      <c r="E1396" s="99" t="str">
        <f t="shared" si="91"/>
        <v>B</v>
      </c>
      <c r="F1396" s="99" t="str">
        <f t="shared" si="91"/>
        <v>B</v>
      </c>
      <c r="G1396" s="99" t="str">
        <f t="shared" si="91"/>
        <v>B</v>
      </c>
      <c r="H1396" s="99" t="str">
        <f t="shared" si="92"/>
        <v>B</v>
      </c>
      <c r="I1396" s="99">
        <f t="shared" si="93"/>
        <v>1</v>
      </c>
      <c r="J1396" s="109">
        <f>IF(H1396="B",0,MATCH("B",H1397:$H$3985,0))</f>
        <v>0</v>
      </c>
      <c r="K1396" s="84"/>
      <c r="L1396" s="97">
        <v>47434</v>
      </c>
      <c r="M1396" s="99" t="s">
        <v>69</v>
      </c>
      <c r="O1396" s="97">
        <v>46720</v>
      </c>
      <c r="P1396" s="97" cm="1">
        <f t="array" ref="P1396">INDEX($L$11:$L$2636,MATCH(B1396+J1396,$L$11:$L$2636,0)+30)</f>
        <v>46770</v>
      </c>
      <c r="Q1396" s="124" cm="1">
        <f t="array" ref="Q1396">INDEX($L$11:$L$2636,MATCH(B1396+J1396,$L$11:$L$2636,0)+12)-1</f>
        <v>46737</v>
      </c>
    </row>
    <row r="1397" spans="2:17" ht="15" customHeight="1" x14ac:dyDescent="0.25">
      <c r="B1397" s="97">
        <v>46721</v>
      </c>
      <c r="C1397" s="98" t="str">
        <f t="shared" si="90"/>
        <v>Tuesday</v>
      </c>
      <c r="D1397" s="99" t="str">
        <f t="shared" si="91"/>
        <v>B</v>
      </c>
      <c r="E1397" s="99" t="str">
        <f t="shared" si="91"/>
        <v>B</v>
      </c>
      <c r="F1397" s="99" t="str">
        <f t="shared" si="91"/>
        <v>B</v>
      </c>
      <c r="G1397" s="99" t="str">
        <f t="shared" si="91"/>
        <v>B</v>
      </c>
      <c r="H1397" s="99" t="str">
        <f t="shared" si="92"/>
        <v>B</v>
      </c>
      <c r="I1397" s="99">
        <f t="shared" si="93"/>
        <v>1</v>
      </c>
      <c r="J1397" s="109">
        <f>IF(H1397="B",0,MATCH("B",H1398:$H$3985,0))</f>
        <v>0</v>
      </c>
      <c r="K1397" s="84"/>
      <c r="L1397" s="97">
        <v>47435</v>
      </c>
      <c r="M1397" s="99" t="s">
        <v>69</v>
      </c>
      <c r="O1397" s="97">
        <v>46721</v>
      </c>
      <c r="P1397" s="97" cm="1">
        <f t="array" ref="P1397">INDEX($L$11:$L$2636,MATCH(B1397+J1397,$L$11:$L$2636,0)+30)</f>
        <v>46771</v>
      </c>
      <c r="Q1397" s="124" cm="1">
        <f t="array" ref="Q1397">INDEX($L$11:$L$2636,MATCH(B1397+J1397,$L$11:$L$2636,0)+12)-1</f>
        <v>46740</v>
      </c>
    </row>
    <row r="1398" spans="2:17" ht="15" customHeight="1" x14ac:dyDescent="0.25">
      <c r="B1398" s="97">
        <v>46722</v>
      </c>
      <c r="C1398" s="98" t="str">
        <f t="shared" si="90"/>
        <v>Wednesday</v>
      </c>
      <c r="D1398" s="99" t="str">
        <f t="shared" si="91"/>
        <v>B</v>
      </c>
      <c r="E1398" s="99" t="str">
        <f t="shared" si="91"/>
        <v>B</v>
      </c>
      <c r="F1398" s="99" t="str">
        <f t="shared" si="91"/>
        <v>B</v>
      </c>
      <c r="G1398" s="99" t="str">
        <f t="shared" si="91"/>
        <v>B</v>
      </c>
      <c r="H1398" s="99" t="str">
        <f t="shared" si="92"/>
        <v>B</v>
      </c>
      <c r="I1398" s="99">
        <f t="shared" si="93"/>
        <v>1</v>
      </c>
      <c r="J1398" s="109">
        <f>IF(H1398="B",0,MATCH("B",H1399:$H$3985,0))</f>
        <v>0</v>
      </c>
      <c r="K1398" s="84"/>
      <c r="L1398" s="97">
        <v>47436</v>
      </c>
      <c r="M1398" s="99" t="s">
        <v>69</v>
      </c>
      <c r="O1398" s="97">
        <v>46722</v>
      </c>
      <c r="P1398" s="97" cm="1">
        <f t="array" ref="P1398">INDEX($L$11:$L$2636,MATCH(B1398+J1398,$L$11:$L$2636,0)+30)</f>
        <v>46772</v>
      </c>
      <c r="Q1398" s="124" cm="1">
        <f t="array" ref="Q1398">INDEX($L$11:$L$2636,MATCH(B1398+J1398,$L$11:$L$2636,0)+12)-1</f>
        <v>46741</v>
      </c>
    </row>
    <row r="1399" spans="2:17" ht="15" customHeight="1" x14ac:dyDescent="0.25">
      <c r="B1399" s="97">
        <v>46723</v>
      </c>
      <c r="C1399" s="98" t="str">
        <f t="shared" si="90"/>
        <v>Thursday</v>
      </c>
      <c r="D1399" s="99" t="str">
        <f t="shared" si="91"/>
        <v>B</v>
      </c>
      <c r="E1399" s="99" t="str">
        <f t="shared" si="91"/>
        <v>B</v>
      </c>
      <c r="F1399" s="99" t="str">
        <f t="shared" si="91"/>
        <v>B</v>
      </c>
      <c r="G1399" s="99" t="str">
        <f t="shared" si="91"/>
        <v>B</v>
      </c>
      <c r="H1399" s="99" t="str">
        <f t="shared" si="92"/>
        <v>B</v>
      </c>
      <c r="I1399" s="99">
        <f t="shared" si="93"/>
        <v>1</v>
      </c>
      <c r="J1399" s="109">
        <f>IF(H1399="B",0,MATCH("B",H1400:$H$3985,0))</f>
        <v>0</v>
      </c>
      <c r="K1399" s="84"/>
      <c r="L1399" s="97">
        <v>47437</v>
      </c>
      <c r="M1399" s="99" t="s">
        <v>69</v>
      </c>
      <c r="O1399" s="97">
        <v>46723</v>
      </c>
      <c r="P1399" s="97" cm="1">
        <f t="array" ref="P1399">INDEX($L$11:$L$2636,MATCH(B1399+J1399,$L$11:$L$2636,0)+30)</f>
        <v>46773</v>
      </c>
      <c r="Q1399" s="124" cm="1">
        <f t="array" ref="Q1399">INDEX($L$11:$L$2636,MATCH(B1399+J1399,$L$11:$L$2636,0)+12)-1</f>
        <v>46742</v>
      </c>
    </row>
    <row r="1400" spans="2:17" ht="15" customHeight="1" x14ac:dyDescent="0.25">
      <c r="B1400" s="97">
        <v>46724</v>
      </c>
      <c r="C1400" s="98" t="str">
        <f t="shared" si="90"/>
        <v>Friday</v>
      </c>
      <c r="D1400" s="99" t="str">
        <f t="shared" si="91"/>
        <v>B</v>
      </c>
      <c r="E1400" s="99" t="str">
        <f t="shared" si="91"/>
        <v>B</v>
      </c>
      <c r="F1400" s="99" t="str">
        <f t="shared" si="91"/>
        <v>B</v>
      </c>
      <c r="G1400" s="99" t="str">
        <f t="shared" si="91"/>
        <v>B</v>
      </c>
      <c r="H1400" s="99" t="str">
        <f t="shared" si="92"/>
        <v>B</v>
      </c>
      <c r="I1400" s="99">
        <f t="shared" si="93"/>
        <v>1</v>
      </c>
      <c r="J1400" s="109">
        <f>IF(H1400="B",0,MATCH("B",H1401:$H$3985,0))</f>
        <v>0</v>
      </c>
      <c r="K1400" s="84"/>
      <c r="L1400" s="97">
        <v>47438</v>
      </c>
      <c r="M1400" s="99" t="s">
        <v>69</v>
      </c>
      <c r="O1400" s="97">
        <v>46724</v>
      </c>
      <c r="P1400" s="97" cm="1">
        <f t="array" ref="P1400">INDEX($L$11:$L$2636,MATCH(B1400+J1400,$L$11:$L$2636,0)+30)</f>
        <v>46776</v>
      </c>
      <c r="Q1400" s="124" cm="1">
        <f t="array" ref="Q1400">INDEX($L$11:$L$2636,MATCH(B1400+J1400,$L$11:$L$2636,0)+12)-1</f>
        <v>46743</v>
      </c>
    </row>
    <row r="1401" spans="2:17" ht="15" customHeight="1" x14ac:dyDescent="0.25">
      <c r="B1401" s="97">
        <v>46725</v>
      </c>
      <c r="C1401" s="98" t="str">
        <f t="shared" si="90"/>
        <v>Saturday</v>
      </c>
      <c r="D1401" s="99" t="str">
        <f t="shared" si="91"/>
        <v>W</v>
      </c>
      <c r="E1401" s="99" t="str">
        <f t="shared" si="91"/>
        <v>W</v>
      </c>
      <c r="F1401" s="99" t="str">
        <f t="shared" si="91"/>
        <v>W</v>
      </c>
      <c r="G1401" s="99" t="str">
        <f t="shared" si="91"/>
        <v>W</v>
      </c>
      <c r="H1401" s="99" t="str">
        <f t="shared" si="92"/>
        <v>W</v>
      </c>
      <c r="I1401" s="99">
        <f t="shared" si="93"/>
        <v>0</v>
      </c>
      <c r="J1401" s="109">
        <f>IF(H1401="B",0,MATCH("B",H1402:$H$3985,0))</f>
        <v>3</v>
      </c>
      <c r="K1401" s="84"/>
      <c r="L1401" s="97">
        <v>47441</v>
      </c>
      <c r="M1401" s="99" t="s">
        <v>69</v>
      </c>
      <c r="O1401" s="97">
        <v>46725</v>
      </c>
      <c r="P1401" s="97" cm="1">
        <f t="array" ref="P1401">INDEX($L$11:$L$2636,MATCH(B1401+J1401,$L$11:$L$2636,0)+30)</f>
        <v>46777</v>
      </c>
      <c r="Q1401" s="124" cm="1">
        <f t="array" ref="Q1401">INDEX($L$11:$L$2636,MATCH(B1401+J1401,$L$11:$L$2636,0)+12)-1</f>
        <v>46744</v>
      </c>
    </row>
    <row r="1402" spans="2:17" ht="15" customHeight="1" x14ac:dyDescent="0.25">
      <c r="B1402" s="97">
        <v>46726</v>
      </c>
      <c r="C1402" s="98" t="str">
        <f t="shared" si="90"/>
        <v>Sunday</v>
      </c>
      <c r="D1402" s="99" t="str">
        <f t="shared" si="91"/>
        <v>W</v>
      </c>
      <c r="E1402" s="99" t="str">
        <f t="shared" si="91"/>
        <v>W</v>
      </c>
      <c r="F1402" s="99" t="str">
        <f t="shared" si="91"/>
        <v>W</v>
      </c>
      <c r="G1402" s="99" t="str">
        <f t="shared" si="91"/>
        <v>W</v>
      </c>
      <c r="H1402" s="99" t="str">
        <f t="shared" si="92"/>
        <v>W</v>
      </c>
      <c r="I1402" s="99">
        <f t="shared" si="93"/>
        <v>0</v>
      </c>
      <c r="J1402" s="109">
        <f>IF(H1402="B",0,MATCH("B",H1403:$H$3985,0))</f>
        <v>2</v>
      </c>
      <c r="K1402" s="84"/>
      <c r="L1402" s="97">
        <v>47442</v>
      </c>
      <c r="M1402" s="99" t="s">
        <v>69</v>
      </c>
      <c r="O1402" s="97">
        <v>46726</v>
      </c>
      <c r="P1402" s="97" cm="1">
        <f t="array" ref="P1402">INDEX($L$11:$L$2636,MATCH(B1402+J1402,$L$11:$L$2636,0)+30)</f>
        <v>46777</v>
      </c>
      <c r="Q1402" s="124" cm="1">
        <f t="array" ref="Q1402">INDEX($L$11:$L$2636,MATCH(B1402+J1402,$L$11:$L$2636,0)+12)-1</f>
        <v>46744</v>
      </c>
    </row>
    <row r="1403" spans="2:17" ht="15" customHeight="1" x14ac:dyDescent="0.25">
      <c r="B1403" s="97">
        <v>46727</v>
      </c>
      <c r="C1403" s="98" t="str">
        <f t="shared" si="90"/>
        <v>Monday</v>
      </c>
      <c r="D1403" s="99" t="str">
        <f t="shared" si="91"/>
        <v>B</v>
      </c>
      <c r="E1403" s="99" t="s">
        <v>71</v>
      </c>
      <c r="F1403" s="99" t="s">
        <v>71</v>
      </c>
      <c r="G1403" s="99" t="str">
        <f t="shared" si="91"/>
        <v>B</v>
      </c>
      <c r="H1403" s="99" t="str">
        <f t="shared" si="92"/>
        <v>P</v>
      </c>
      <c r="I1403" s="99">
        <f t="shared" si="93"/>
        <v>0</v>
      </c>
      <c r="J1403" s="109">
        <f>IF(H1403="B",0,MATCH("B",H1404:$H$3985,0))</f>
        <v>1</v>
      </c>
      <c r="K1403" s="84"/>
      <c r="L1403" s="97">
        <v>47443</v>
      </c>
      <c r="M1403" s="99" t="s">
        <v>69</v>
      </c>
      <c r="O1403" s="97">
        <v>46727</v>
      </c>
      <c r="P1403" s="97" cm="1">
        <f t="array" ref="P1403">INDEX($L$11:$L$2636,MATCH(B1403+J1403,$L$11:$L$2636,0)+30)</f>
        <v>46777</v>
      </c>
      <c r="Q1403" s="124" cm="1">
        <f t="array" ref="Q1403">INDEX($L$11:$L$2636,MATCH(B1403+J1403,$L$11:$L$2636,0)+12)-1</f>
        <v>46744</v>
      </c>
    </row>
    <row r="1404" spans="2:17" ht="15" customHeight="1" x14ac:dyDescent="0.25">
      <c r="B1404" s="97">
        <v>46728</v>
      </c>
      <c r="C1404" s="98" t="str">
        <f t="shared" si="90"/>
        <v>Tuesday</v>
      </c>
      <c r="D1404" s="99" t="str">
        <f t="shared" si="91"/>
        <v>B</v>
      </c>
      <c r="E1404" s="99" t="str">
        <f t="shared" si="91"/>
        <v>B</v>
      </c>
      <c r="F1404" s="99" t="str">
        <f t="shared" si="91"/>
        <v>B</v>
      </c>
      <c r="G1404" s="99" t="str">
        <f t="shared" si="91"/>
        <v>B</v>
      </c>
      <c r="H1404" s="99" t="str">
        <f t="shared" si="92"/>
        <v>B</v>
      </c>
      <c r="I1404" s="99">
        <f t="shared" si="93"/>
        <v>1</v>
      </c>
      <c r="J1404" s="109">
        <f>IF(H1404="B",0,MATCH("B",H1405:$H$3985,0))</f>
        <v>0</v>
      </c>
      <c r="K1404" s="84"/>
      <c r="L1404" s="97">
        <v>47444</v>
      </c>
      <c r="M1404" s="99" t="s">
        <v>69</v>
      </c>
      <c r="O1404" s="97">
        <v>46728</v>
      </c>
      <c r="P1404" s="97" cm="1">
        <f t="array" ref="P1404">INDEX($L$11:$L$2636,MATCH(B1404+J1404,$L$11:$L$2636,0)+30)</f>
        <v>46777</v>
      </c>
      <c r="Q1404" s="124" cm="1">
        <f t="array" ref="Q1404">INDEX($L$11:$L$2636,MATCH(B1404+J1404,$L$11:$L$2636,0)+12)-1</f>
        <v>46744</v>
      </c>
    </row>
    <row r="1405" spans="2:17" ht="15" customHeight="1" x14ac:dyDescent="0.25">
      <c r="B1405" s="97">
        <v>46729</v>
      </c>
      <c r="C1405" s="98" t="str">
        <f t="shared" si="90"/>
        <v>Wednesday</v>
      </c>
      <c r="D1405" s="99" t="str">
        <f t="shared" si="91"/>
        <v>B</v>
      </c>
      <c r="E1405" s="99" t="s">
        <v>71</v>
      </c>
      <c r="F1405" s="99" t="s">
        <v>71</v>
      </c>
      <c r="G1405" s="99" t="str">
        <f t="shared" si="91"/>
        <v>B</v>
      </c>
      <c r="H1405" s="99" t="str">
        <f t="shared" si="92"/>
        <v>P</v>
      </c>
      <c r="I1405" s="99">
        <f t="shared" si="93"/>
        <v>0</v>
      </c>
      <c r="J1405" s="109">
        <f>IF(H1405="B",0,MATCH("B",H1406:$H$3985,0))</f>
        <v>1</v>
      </c>
      <c r="K1405" s="84"/>
      <c r="L1405" s="97">
        <v>47445</v>
      </c>
      <c r="M1405" s="99" t="s">
        <v>69</v>
      </c>
      <c r="O1405" s="97">
        <v>46729</v>
      </c>
      <c r="P1405" s="97" cm="1">
        <f t="array" ref="P1405">INDEX($L$11:$L$2636,MATCH(B1405+J1405,$L$11:$L$2636,0)+30)</f>
        <v>46778</v>
      </c>
      <c r="Q1405" s="124" cm="1">
        <f t="array" ref="Q1405">INDEX($L$11:$L$2636,MATCH(B1405+J1405,$L$11:$L$2636,0)+12)-1</f>
        <v>46749</v>
      </c>
    </row>
    <row r="1406" spans="2:17" ht="15" customHeight="1" x14ac:dyDescent="0.25">
      <c r="B1406" s="97">
        <v>46730</v>
      </c>
      <c r="C1406" s="98" t="str">
        <f t="shared" si="90"/>
        <v>Thursday</v>
      </c>
      <c r="D1406" s="99" t="str">
        <f t="shared" si="91"/>
        <v>B</v>
      </c>
      <c r="E1406" s="99" t="str">
        <f t="shared" si="91"/>
        <v>B</v>
      </c>
      <c r="F1406" s="99" t="str">
        <f t="shared" si="91"/>
        <v>B</v>
      </c>
      <c r="G1406" s="99" t="str">
        <f t="shared" si="91"/>
        <v>B</v>
      </c>
      <c r="H1406" s="99" t="str">
        <f t="shared" si="92"/>
        <v>B</v>
      </c>
      <c r="I1406" s="99">
        <f t="shared" si="93"/>
        <v>1</v>
      </c>
      <c r="J1406" s="109">
        <f>IF(H1406="B",0,MATCH("B",H1407:$H$3985,0))</f>
        <v>0</v>
      </c>
      <c r="K1406" s="84"/>
      <c r="L1406" s="97">
        <v>47448</v>
      </c>
      <c r="M1406" s="99" t="s">
        <v>69</v>
      </c>
      <c r="O1406" s="97">
        <v>46730</v>
      </c>
      <c r="P1406" s="97" cm="1">
        <f t="array" ref="P1406">INDEX($L$11:$L$2636,MATCH(B1406+J1406,$L$11:$L$2636,0)+30)</f>
        <v>46778</v>
      </c>
      <c r="Q1406" s="124" cm="1">
        <f t="array" ref="Q1406">INDEX($L$11:$L$2636,MATCH(B1406+J1406,$L$11:$L$2636,0)+12)-1</f>
        <v>46749</v>
      </c>
    </row>
    <row r="1407" spans="2:17" ht="15" customHeight="1" x14ac:dyDescent="0.25">
      <c r="B1407" s="97">
        <v>46731</v>
      </c>
      <c r="C1407" s="98" t="str">
        <f t="shared" si="90"/>
        <v>Friday</v>
      </c>
      <c r="D1407" s="99" t="str">
        <f t="shared" si="91"/>
        <v>B</v>
      </c>
      <c r="E1407" s="99" t="str">
        <f t="shared" si="91"/>
        <v>B</v>
      </c>
      <c r="F1407" s="99" t="str">
        <f t="shared" si="91"/>
        <v>B</v>
      </c>
      <c r="G1407" s="99" t="str">
        <f t="shared" si="91"/>
        <v>B</v>
      </c>
      <c r="H1407" s="99" t="str">
        <f t="shared" si="92"/>
        <v>B</v>
      </c>
      <c r="I1407" s="99">
        <f t="shared" si="93"/>
        <v>1</v>
      </c>
      <c r="J1407" s="109">
        <f>IF(H1407="B",0,MATCH("B",H1408:$H$3985,0))</f>
        <v>0</v>
      </c>
      <c r="K1407" s="84"/>
      <c r="L1407" s="97">
        <v>47449</v>
      </c>
      <c r="M1407" s="99" t="s">
        <v>69</v>
      </c>
      <c r="O1407" s="97">
        <v>46731</v>
      </c>
      <c r="P1407" s="97" cm="1">
        <f t="array" ref="P1407">INDEX($L$11:$L$2636,MATCH(B1407+J1407,$L$11:$L$2636,0)+30)</f>
        <v>46779</v>
      </c>
      <c r="Q1407" s="124" cm="1">
        <f t="array" ref="Q1407">INDEX($L$11:$L$2636,MATCH(B1407+J1407,$L$11:$L$2636,0)+12)-1</f>
        <v>46750</v>
      </c>
    </row>
    <row r="1408" spans="2:17" ht="15" customHeight="1" x14ac:dyDescent="0.25">
      <c r="B1408" s="97">
        <v>46732</v>
      </c>
      <c r="C1408" s="98" t="str">
        <f t="shared" si="90"/>
        <v>Saturday</v>
      </c>
      <c r="D1408" s="99" t="str">
        <f t="shared" si="91"/>
        <v>W</v>
      </c>
      <c r="E1408" s="99" t="str">
        <f t="shared" si="91"/>
        <v>W</v>
      </c>
      <c r="F1408" s="99" t="str">
        <f t="shared" si="91"/>
        <v>W</v>
      </c>
      <c r="G1408" s="99" t="str">
        <f t="shared" si="91"/>
        <v>W</v>
      </c>
      <c r="H1408" s="99" t="str">
        <f t="shared" si="92"/>
        <v>W</v>
      </c>
      <c r="I1408" s="99">
        <f t="shared" si="93"/>
        <v>0</v>
      </c>
      <c r="J1408" s="109">
        <f>IF(H1408="B",0,MATCH("B",H1409:$H$3985,0))</f>
        <v>2</v>
      </c>
      <c r="K1408" s="84"/>
      <c r="L1408" s="97">
        <v>47450</v>
      </c>
      <c r="M1408" s="99" t="s">
        <v>69</v>
      </c>
      <c r="O1408" s="97">
        <v>46732</v>
      </c>
      <c r="P1408" s="97" cm="1">
        <f t="array" ref="P1408">INDEX($L$11:$L$2636,MATCH(B1408+J1408,$L$11:$L$2636,0)+30)</f>
        <v>46780</v>
      </c>
      <c r="Q1408" s="124" cm="1">
        <f t="array" ref="Q1408">INDEX($L$11:$L$2636,MATCH(B1408+J1408,$L$11:$L$2636,0)+12)-1</f>
        <v>46751</v>
      </c>
    </row>
    <row r="1409" spans="2:17" ht="15" customHeight="1" x14ac:dyDescent="0.25">
      <c r="B1409" s="97">
        <v>46733</v>
      </c>
      <c r="C1409" s="98" t="str">
        <f t="shared" si="90"/>
        <v>Sunday</v>
      </c>
      <c r="D1409" s="99" t="str">
        <f t="shared" si="91"/>
        <v>W</v>
      </c>
      <c r="E1409" s="99" t="str">
        <f t="shared" si="91"/>
        <v>W</v>
      </c>
      <c r="F1409" s="99" t="str">
        <f t="shared" si="91"/>
        <v>W</v>
      </c>
      <c r="G1409" s="99" t="str">
        <f t="shared" si="91"/>
        <v>W</v>
      </c>
      <c r="H1409" s="99" t="str">
        <f t="shared" si="92"/>
        <v>W</v>
      </c>
      <c r="I1409" s="99">
        <f t="shared" si="93"/>
        <v>0</v>
      </c>
      <c r="J1409" s="109">
        <f>IF(H1409="B",0,MATCH("B",H1410:$H$3985,0))</f>
        <v>1</v>
      </c>
      <c r="K1409" s="84"/>
      <c r="L1409" s="97">
        <v>47451</v>
      </c>
      <c r="M1409" s="99" t="s">
        <v>69</v>
      </c>
      <c r="O1409" s="97">
        <v>46733</v>
      </c>
      <c r="P1409" s="97" cm="1">
        <f t="array" ref="P1409">INDEX($L$11:$L$2636,MATCH(B1409+J1409,$L$11:$L$2636,0)+30)</f>
        <v>46780</v>
      </c>
      <c r="Q1409" s="124" cm="1">
        <f t="array" ref="Q1409">INDEX($L$11:$L$2636,MATCH(B1409+J1409,$L$11:$L$2636,0)+12)-1</f>
        <v>46751</v>
      </c>
    </row>
    <row r="1410" spans="2:17" ht="15" customHeight="1" x14ac:dyDescent="0.25">
      <c r="B1410" s="97">
        <v>46734</v>
      </c>
      <c r="C1410" s="98" t="str">
        <f t="shared" si="90"/>
        <v>Monday</v>
      </c>
      <c r="D1410" s="99" t="str">
        <f t="shared" si="91"/>
        <v>B</v>
      </c>
      <c r="E1410" s="99" t="str">
        <f t="shared" si="91"/>
        <v>B</v>
      </c>
      <c r="F1410" s="99" t="str">
        <f t="shared" si="91"/>
        <v>B</v>
      </c>
      <c r="G1410" s="99" t="str">
        <f t="shared" si="91"/>
        <v>B</v>
      </c>
      <c r="H1410" s="99" t="str">
        <f t="shared" si="92"/>
        <v>B</v>
      </c>
      <c r="I1410" s="99">
        <f t="shared" si="93"/>
        <v>1</v>
      </c>
      <c r="J1410" s="109">
        <f>IF(H1410="B",0,MATCH("B",H1411:$H$3985,0))</f>
        <v>0</v>
      </c>
      <c r="K1410" s="84"/>
      <c r="L1410" s="97">
        <v>47452</v>
      </c>
      <c r="M1410" s="99" t="s">
        <v>69</v>
      </c>
      <c r="O1410" s="97">
        <v>46734</v>
      </c>
      <c r="P1410" s="97" cm="1">
        <f t="array" ref="P1410">INDEX($L$11:$L$2636,MATCH(B1410+J1410,$L$11:$L$2636,0)+30)</f>
        <v>46780</v>
      </c>
      <c r="Q1410" s="124" cm="1">
        <f t="array" ref="Q1410">INDEX($L$11:$L$2636,MATCH(B1410+J1410,$L$11:$L$2636,0)+12)-1</f>
        <v>46751</v>
      </c>
    </row>
    <row r="1411" spans="2:17" ht="15" customHeight="1" x14ac:dyDescent="0.25">
      <c r="B1411" s="97">
        <v>46735</v>
      </c>
      <c r="C1411" s="98" t="str">
        <f t="shared" si="90"/>
        <v>Tuesday</v>
      </c>
      <c r="D1411" s="99" t="str">
        <f t="shared" si="91"/>
        <v>B</v>
      </c>
      <c r="E1411" s="99" t="str">
        <f t="shared" si="91"/>
        <v>B</v>
      </c>
      <c r="F1411" s="99" t="str">
        <f t="shared" si="91"/>
        <v>B</v>
      </c>
      <c r="G1411" s="99" t="str">
        <f t="shared" si="91"/>
        <v>B</v>
      </c>
      <c r="H1411" s="99" t="str">
        <f t="shared" si="92"/>
        <v>B</v>
      </c>
      <c r="I1411" s="99">
        <f t="shared" si="93"/>
        <v>1</v>
      </c>
      <c r="J1411" s="109">
        <f>IF(H1411="B",0,MATCH("B",H1412:$H$3985,0))</f>
        <v>0</v>
      </c>
      <c r="K1411" s="84"/>
      <c r="L1411" s="97">
        <v>47455</v>
      </c>
      <c r="M1411" s="99" t="s">
        <v>69</v>
      </c>
      <c r="O1411" s="97">
        <v>46735</v>
      </c>
      <c r="P1411" s="97" cm="1">
        <f t="array" ref="P1411">INDEX($L$11:$L$2636,MATCH(B1411+J1411,$L$11:$L$2636,0)+30)</f>
        <v>46783</v>
      </c>
      <c r="Q1411" s="124" cm="1">
        <f t="array" ref="Q1411">INDEX($L$11:$L$2636,MATCH(B1411+J1411,$L$11:$L$2636,0)+12)-1</f>
        <v>46755</v>
      </c>
    </row>
    <row r="1412" spans="2:17" ht="15" customHeight="1" x14ac:dyDescent="0.25">
      <c r="B1412" s="97">
        <v>46736</v>
      </c>
      <c r="C1412" s="98" t="str">
        <f t="shared" si="90"/>
        <v>Wednesday</v>
      </c>
      <c r="D1412" s="99" t="str">
        <f t="shared" si="91"/>
        <v>B</v>
      </c>
      <c r="E1412" s="99" t="str">
        <f t="shared" si="91"/>
        <v>B</v>
      </c>
      <c r="F1412" s="99" t="str">
        <f t="shared" si="91"/>
        <v>B</v>
      </c>
      <c r="G1412" s="99" t="str">
        <f t="shared" si="91"/>
        <v>B</v>
      </c>
      <c r="H1412" s="99" t="str">
        <f t="shared" si="92"/>
        <v>B</v>
      </c>
      <c r="I1412" s="99">
        <f t="shared" si="93"/>
        <v>1</v>
      </c>
      <c r="J1412" s="109">
        <f>IF(H1412="B",0,MATCH("B",H1413:$H$3985,0))</f>
        <v>0</v>
      </c>
      <c r="K1412" s="84"/>
      <c r="L1412" s="97">
        <v>47456</v>
      </c>
      <c r="M1412" s="99" t="s">
        <v>69</v>
      </c>
      <c r="O1412" s="97">
        <v>46736</v>
      </c>
      <c r="P1412" s="97" cm="1">
        <f t="array" ref="P1412">INDEX($L$11:$L$2636,MATCH(B1412+J1412,$L$11:$L$2636,0)+30)</f>
        <v>46784</v>
      </c>
      <c r="Q1412" s="124" cm="1">
        <f t="array" ref="Q1412">INDEX($L$11:$L$2636,MATCH(B1412+J1412,$L$11:$L$2636,0)+12)-1</f>
        <v>46756</v>
      </c>
    </row>
    <row r="1413" spans="2:17" ht="15" customHeight="1" x14ac:dyDescent="0.25">
      <c r="B1413" s="97">
        <v>46737</v>
      </c>
      <c r="C1413" s="98" t="str">
        <f t="shared" si="90"/>
        <v>Thursday</v>
      </c>
      <c r="D1413" s="99" t="str">
        <f t="shared" si="91"/>
        <v>B</v>
      </c>
      <c r="E1413" s="99" t="str">
        <f t="shared" si="91"/>
        <v>B</v>
      </c>
      <c r="F1413" s="99" t="str">
        <f t="shared" si="91"/>
        <v>B</v>
      </c>
      <c r="G1413" s="99" t="str">
        <f t="shared" si="91"/>
        <v>B</v>
      </c>
      <c r="H1413" s="99" t="str">
        <f t="shared" si="92"/>
        <v>B</v>
      </c>
      <c r="I1413" s="99">
        <f t="shared" si="93"/>
        <v>1</v>
      </c>
      <c r="J1413" s="109">
        <f>IF(H1413="B",0,MATCH("B",H1414:$H$3985,0))</f>
        <v>0</v>
      </c>
      <c r="K1413" s="84"/>
      <c r="L1413" s="97">
        <v>47457</v>
      </c>
      <c r="M1413" s="99" t="s">
        <v>69</v>
      </c>
      <c r="O1413" s="97">
        <v>46737</v>
      </c>
      <c r="P1413" s="97" cm="1">
        <f t="array" ref="P1413">INDEX($L$11:$L$2636,MATCH(B1413+J1413,$L$11:$L$2636,0)+30)</f>
        <v>46785</v>
      </c>
      <c r="Q1413" s="124" cm="1">
        <f t="array" ref="Q1413">INDEX($L$11:$L$2636,MATCH(B1413+J1413,$L$11:$L$2636,0)+12)-1</f>
        <v>46758</v>
      </c>
    </row>
    <row r="1414" spans="2:17" ht="15" customHeight="1" x14ac:dyDescent="0.25">
      <c r="B1414" s="97">
        <v>46738</v>
      </c>
      <c r="C1414" s="98" t="str">
        <f t="shared" si="90"/>
        <v>Friday</v>
      </c>
      <c r="D1414" s="99" t="str">
        <f t="shared" si="91"/>
        <v>B</v>
      </c>
      <c r="E1414" s="99" t="str">
        <f t="shared" si="91"/>
        <v>B</v>
      </c>
      <c r="F1414" s="99" t="str">
        <f t="shared" si="91"/>
        <v>B</v>
      </c>
      <c r="G1414" s="99" t="str">
        <f t="shared" si="91"/>
        <v>B</v>
      </c>
      <c r="H1414" s="99" t="str">
        <f t="shared" si="92"/>
        <v>B</v>
      </c>
      <c r="I1414" s="99">
        <f t="shared" si="93"/>
        <v>1</v>
      </c>
      <c r="J1414" s="109">
        <f>IF(H1414="B",0,MATCH("B",H1415:$H$3985,0))</f>
        <v>0</v>
      </c>
      <c r="K1414" s="84"/>
      <c r="L1414" s="97">
        <v>47459</v>
      </c>
      <c r="M1414" s="99" t="s">
        <v>69</v>
      </c>
      <c r="O1414" s="97">
        <v>46738</v>
      </c>
      <c r="P1414" s="97" cm="1">
        <f t="array" ref="P1414">INDEX($L$11:$L$2636,MATCH(B1414+J1414,$L$11:$L$2636,0)+30)</f>
        <v>46786</v>
      </c>
      <c r="Q1414" s="124" cm="1">
        <f t="array" ref="Q1414">INDEX($L$11:$L$2636,MATCH(B1414+J1414,$L$11:$L$2636,0)+12)-1</f>
        <v>46761</v>
      </c>
    </row>
    <row r="1415" spans="2:17" ht="15" customHeight="1" x14ac:dyDescent="0.25">
      <c r="B1415" s="97">
        <v>46739</v>
      </c>
      <c r="C1415" s="98" t="str">
        <f t="shared" si="90"/>
        <v>Saturday</v>
      </c>
      <c r="D1415" s="99" t="str">
        <f t="shared" si="91"/>
        <v>W</v>
      </c>
      <c r="E1415" s="99" t="str">
        <f t="shared" si="91"/>
        <v>W</v>
      </c>
      <c r="F1415" s="99" t="str">
        <f t="shared" si="91"/>
        <v>W</v>
      </c>
      <c r="G1415" s="99" t="str">
        <f t="shared" si="91"/>
        <v>W</v>
      </c>
      <c r="H1415" s="99" t="str">
        <f t="shared" si="92"/>
        <v>W</v>
      </c>
      <c r="I1415" s="99">
        <f t="shared" si="93"/>
        <v>0</v>
      </c>
      <c r="J1415" s="109">
        <f>IF(H1415="B",0,MATCH("B",H1416:$H$3985,0))</f>
        <v>2</v>
      </c>
      <c r="K1415" s="84"/>
      <c r="L1415" s="97">
        <v>47462</v>
      </c>
      <c r="M1415" s="99" t="s">
        <v>69</v>
      </c>
      <c r="O1415" s="97">
        <v>46739</v>
      </c>
      <c r="P1415" s="97" cm="1">
        <f t="array" ref="P1415">INDEX($L$11:$L$2636,MATCH(B1415+J1415,$L$11:$L$2636,0)+30)</f>
        <v>46787</v>
      </c>
      <c r="Q1415" s="124" cm="1">
        <f t="array" ref="Q1415">INDEX($L$11:$L$2636,MATCH(B1415+J1415,$L$11:$L$2636,0)+12)-1</f>
        <v>46762</v>
      </c>
    </row>
    <row r="1416" spans="2:17" ht="15" customHeight="1" x14ac:dyDescent="0.25">
      <c r="B1416" s="97">
        <v>46740</v>
      </c>
      <c r="C1416" s="98" t="str">
        <f t="shared" si="90"/>
        <v>Sunday</v>
      </c>
      <c r="D1416" s="99" t="str">
        <f t="shared" si="91"/>
        <v>W</v>
      </c>
      <c r="E1416" s="99" t="str">
        <f t="shared" si="91"/>
        <v>W</v>
      </c>
      <c r="F1416" s="99" t="str">
        <f t="shared" si="91"/>
        <v>W</v>
      </c>
      <c r="G1416" s="99" t="str">
        <f t="shared" si="91"/>
        <v>W</v>
      </c>
      <c r="H1416" s="99" t="str">
        <f t="shared" si="92"/>
        <v>W</v>
      </c>
      <c r="I1416" s="99">
        <f t="shared" si="93"/>
        <v>0</v>
      </c>
      <c r="J1416" s="109">
        <f>IF(H1416="B",0,MATCH("B",H1417:$H$3985,0))</f>
        <v>1</v>
      </c>
      <c r="K1416" s="84"/>
      <c r="L1416" s="97">
        <v>47463</v>
      </c>
      <c r="M1416" s="99" t="s">
        <v>69</v>
      </c>
      <c r="O1416" s="97">
        <v>46740</v>
      </c>
      <c r="P1416" s="97" cm="1">
        <f t="array" ref="P1416">INDEX($L$11:$L$2636,MATCH(B1416+J1416,$L$11:$L$2636,0)+30)</f>
        <v>46787</v>
      </c>
      <c r="Q1416" s="124" cm="1">
        <f t="array" ref="Q1416">INDEX($L$11:$L$2636,MATCH(B1416+J1416,$L$11:$L$2636,0)+12)-1</f>
        <v>46762</v>
      </c>
    </row>
    <row r="1417" spans="2:17" ht="15" customHeight="1" x14ac:dyDescent="0.25">
      <c r="B1417" s="97">
        <v>46741</v>
      </c>
      <c r="C1417" s="98" t="str">
        <f t="shared" si="90"/>
        <v>Monday</v>
      </c>
      <c r="D1417" s="99" t="str">
        <f t="shared" si="91"/>
        <v>B</v>
      </c>
      <c r="E1417" s="99" t="str">
        <f t="shared" si="91"/>
        <v>B</v>
      </c>
      <c r="F1417" s="99" t="str">
        <f t="shared" si="91"/>
        <v>B</v>
      </c>
      <c r="G1417" s="99" t="str">
        <f t="shared" si="91"/>
        <v>B</v>
      </c>
      <c r="H1417" s="99" t="str">
        <f t="shared" si="92"/>
        <v>B</v>
      </c>
      <c r="I1417" s="99">
        <f t="shared" si="93"/>
        <v>1</v>
      </c>
      <c r="J1417" s="109">
        <f>IF(H1417="B",0,MATCH("B",H1418:$H$3985,0))</f>
        <v>0</v>
      </c>
      <c r="K1417" s="84"/>
      <c r="L1417" s="97">
        <v>47464</v>
      </c>
      <c r="M1417" s="99" t="s">
        <v>69</v>
      </c>
      <c r="O1417" s="97">
        <v>46741</v>
      </c>
      <c r="P1417" s="97" cm="1">
        <f t="array" ref="P1417">INDEX($L$11:$L$2636,MATCH(B1417+J1417,$L$11:$L$2636,0)+30)</f>
        <v>46787</v>
      </c>
      <c r="Q1417" s="124" cm="1">
        <f t="array" ref="Q1417">INDEX($L$11:$L$2636,MATCH(B1417+J1417,$L$11:$L$2636,0)+12)-1</f>
        <v>46762</v>
      </c>
    </row>
    <row r="1418" spans="2:17" ht="15" customHeight="1" x14ac:dyDescent="0.25">
      <c r="B1418" s="97">
        <v>46742</v>
      </c>
      <c r="C1418" s="98" t="str">
        <f t="shared" si="90"/>
        <v>Tuesday</v>
      </c>
      <c r="D1418" s="99" t="str">
        <f t="shared" si="91"/>
        <v>B</v>
      </c>
      <c r="E1418" s="99" t="str">
        <f t="shared" si="91"/>
        <v>B</v>
      </c>
      <c r="F1418" s="99" t="str">
        <f t="shared" si="91"/>
        <v>B</v>
      </c>
      <c r="G1418" s="99" t="str">
        <f t="shared" si="91"/>
        <v>B</v>
      </c>
      <c r="H1418" s="99" t="str">
        <f t="shared" si="92"/>
        <v>B</v>
      </c>
      <c r="I1418" s="99">
        <f t="shared" si="93"/>
        <v>1</v>
      </c>
      <c r="J1418" s="109">
        <f>IF(H1418="B",0,MATCH("B",H1419:$H$3985,0))</f>
        <v>0</v>
      </c>
      <c r="K1418" s="84"/>
      <c r="L1418" s="97">
        <v>47465</v>
      </c>
      <c r="M1418" s="99" t="s">
        <v>69</v>
      </c>
      <c r="O1418" s="97">
        <v>46742</v>
      </c>
      <c r="P1418" s="97" cm="1">
        <f t="array" ref="P1418">INDEX($L$11:$L$2636,MATCH(B1418+J1418,$L$11:$L$2636,0)+30)</f>
        <v>46790</v>
      </c>
      <c r="Q1418" s="124" cm="1">
        <f t="array" ref="Q1418">INDEX($L$11:$L$2636,MATCH(B1418+J1418,$L$11:$L$2636,0)+12)-1</f>
        <v>46763</v>
      </c>
    </row>
    <row r="1419" spans="2:17" ht="15" customHeight="1" x14ac:dyDescent="0.25">
      <c r="B1419" s="97">
        <v>46743</v>
      </c>
      <c r="C1419" s="98" t="str">
        <f t="shared" si="90"/>
        <v>Wednesday</v>
      </c>
      <c r="D1419" s="99" t="str">
        <f t="shared" si="91"/>
        <v>B</v>
      </c>
      <c r="E1419" s="99" t="str">
        <f t="shared" si="91"/>
        <v>B</v>
      </c>
      <c r="F1419" s="99" t="str">
        <f t="shared" si="91"/>
        <v>B</v>
      </c>
      <c r="G1419" s="99" t="str">
        <f t="shared" si="91"/>
        <v>B</v>
      </c>
      <c r="H1419" s="99" t="str">
        <f t="shared" si="92"/>
        <v>B</v>
      </c>
      <c r="I1419" s="99">
        <f t="shared" si="93"/>
        <v>1</v>
      </c>
      <c r="J1419" s="109">
        <f>IF(H1419="B",0,MATCH("B",H1420:$H$3985,0))</f>
        <v>0</v>
      </c>
      <c r="K1419" s="84"/>
      <c r="L1419" s="97">
        <v>47466</v>
      </c>
      <c r="M1419" s="99" t="s">
        <v>69</v>
      </c>
      <c r="O1419" s="97">
        <v>46743</v>
      </c>
      <c r="P1419" s="97" cm="1">
        <f t="array" ref="P1419">INDEX($L$11:$L$2636,MATCH(B1419+J1419,$L$11:$L$2636,0)+30)</f>
        <v>46791</v>
      </c>
      <c r="Q1419" s="124" cm="1">
        <f t="array" ref="Q1419">INDEX($L$11:$L$2636,MATCH(B1419+J1419,$L$11:$L$2636,0)+12)-1</f>
        <v>46764</v>
      </c>
    </row>
    <row r="1420" spans="2:17" ht="15" customHeight="1" x14ac:dyDescent="0.25">
      <c r="B1420" s="97">
        <v>46744</v>
      </c>
      <c r="C1420" s="98" t="str">
        <f t="shared" ref="C1420:C1483" si="94">TEXT(WEEKDAY(B1420),"dddd")</f>
        <v>Thursday</v>
      </c>
      <c r="D1420" s="99" t="str">
        <f t="shared" ref="D1420:G1483" si="95">IF(WEEKDAY($B1420,2)&lt;6,"B","W")</f>
        <v>B</v>
      </c>
      <c r="E1420" s="99" t="str">
        <f t="shared" si="95"/>
        <v>B</v>
      </c>
      <c r="F1420" s="99" t="str">
        <f t="shared" si="95"/>
        <v>B</v>
      </c>
      <c r="G1420" s="99" t="str">
        <f t="shared" si="95"/>
        <v>B</v>
      </c>
      <c r="H1420" s="99" t="str">
        <f t="shared" ref="H1420:H1483" si="96">IF(OR(D1420="P",E1420="P",F1420="P",G1420="P"),"P",D1420)</f>
        <v>B</v>
      </c>
      <c r="I1420" s="99">
        <f t="shared" ref="I1420:I1483" si="97">IF(H1420="B",1,0)</f>
        <v>1</v>
      </c>
      <c r="J1420" s="109">
        <f>IF(H1420="B",0,MATCH("B",H1421:$H$3985,0))</f>
        <v>0</v>
      </c>
      <c r="K1420" s="84"/>
      <c r="L1420" s="97">
        <v>47469</v>
      </c>
      <c r="M1420" s="99" t="s">
        <v>69</v>
      </c>
      <c r="O1420" s="97">
        <v>46744</v>
      </c>
      <c r="P1420" s="97" cm="1">
        <f t="array" ref="P1420">INDEX($L$11:$L$2636,MATCH(B1420+J1420,$L$11:$L$2636,0)+30)</f>
        <v>46792</v>
      </c>
      <c r="Q1420" s="124" cm="1">
        <f t="array" ref="Q1420">INDEX($L$11:$L$2636,MATCH(B1420+J1420,$L$11:$L$2636,0)+12)-1</f>
        <v>46765</v>
      </c>
    </row>
    <row r="1421" spans="2:17" ht="15" customHeight="1" x14ac:dyDescent="0.25">
      <c r="B1421" s="97">
        <v>46745</v>
      </c>
      <c r="C1421" s="98" t="str">
        <f t="shared" si="94"/>
        <v>Friday</v>
      </c>
      <c r="D1421" s="99" t="str">
        <f t="shared" si="95"/>
        <v>B</v>
      </c>
      <c r="E1421" s="99" t="str">
        <f t="shared" si="95"/>
        <v>B</v>
      </c>
      <c r="F1421" s="99" t="str">
        <f t="shared" si="95"/>
        <v>B</v>
      </c>
      <c r="G1421" s="99" t="str">
        <f t="shared" si="95"/>
        <v>B</v>
      </c>
      <c r="H1421" s="99" t="str">
        <f t="shared" si="96"/>
        <v>B</v>
      </c>
      <c r="I1421" s="99">
        <f t="shared" si="97"/>
        <v>1</v>
      </c>
      <c r="J1421" s="109">
        <f>IF(H1421="B",0,MATCH("B",H1422:$H$3985,0))</f>
        <v>0</v>
      </c>
      <c r="K1421" s="84"/>
      <c r="L1421" s="97">
        <v>47470</v>
      </c>
      <c r="M1421" s="99" t="s">
        <v>69</v>
      </c>
      <c r="O1421" s="97">
        <v>46745</v>
      </c>
      <c r="P1421" s="97" cm="1">
        <f t="array" ref="P1421">INDEX($L$11:$L$2636,MATCH(B1421+J1421,$L$11:$L$2636,0)+30)</f>
        <v>46793</v>
      </c>
      <c r="Q1421" s="124" cm="1">
        <f t="array" ref="Q1421">INDEX($L$11:$L$2636,MATCH(B1421+J1421,$L$11:$L$2636,0)+12)-1</f>
        <v>46768</v>
      </c>
    </row>
    <row r="1422" spans="2:17" ht="15" customHeight="1" x14ac:dyDescent="0.25">
      <c r="B1422" s="97">
        <v>46746</v>
      </c>
      <c r="C1422" s="98" t="str">
        <f t="shared" si="94"/>
        <v>Saturday</v>
      </c>
      <c r="D1422" s="99" t="str">
        <f t="shared" si="95"/>
        <v>W</v>
      </c>
      <c r="E1422" s="99" t="s">
        <v>71</v>
      </c>
      <c r="F1422" s="99" t="s">
        <v>71</v>
      </c>
      <c r="G1422" s="99" t="str">
        <f t="shared" si="95"/>
        <v>W</v>
      </c>
      <c r="H1422" s="99" t="str">
        <f t="shared" si="96"/>
        <v>P</v>
      </c>
      <c r="I1422" s="99">
        <f t="shared" si="97"/>
        <v>0</v>
      </c>
      <c r="J1422" s="109">
        <f>IF(H1422="B",0,MATCH("B",H1423:$H$3985,0))</f>
        <v>4</v>
      </c>
      <c r="K1422" s="84"/>
      <c r="L1422" s="97">
        <v>47471</v>
      </c>
      <c r="M1422" s="99" t="s">
        <v>69</v>
      </c>
      <c r="O1422" s="97">
        <v>46746</v>
      </c>
      <c r="P1422" s="97" cm="1">
        <f t="array" ref="P1422">INDEX($L$11:$L$2636,MATCH(B1422+J1422,$L$11:$L$2636,0)+30)</f>
        <v>46794</v>
      </c>
      <c r="Q1422" s="124" cm="1">
        <f t="array" ref="Q1422">INDEX($L$11:$L$2636,MATCH(B1422+J1422,$L$11:$L$2636,0)+12)-1</f>
        <v>46769</v>
      </c>
    </row>
    <row r="1423" spans="2:17" ht="15" customHeight="1" x14ac:dyDescent="0.25">
      <c r="B1423" s="97">
        <v>46747</v>
      </c>
      <c r="C1423" s="98" t="str">
        <f t="shared" si="94"/>
        <v>Sunday</v>
      </c>
      <c r="D1423" s="99" t="str">
        <f t="shared" si="95"/>
        <v>W</v>
      </c>
      <c r="E1423" s="99" t="s">
        <v>71</v>
      </c>
      <c r="F1423" s="99" t="str">
        <f t="shared" si="95"/>
        <v>W</v>
      </c>
      <c r="G1423" s="99" t="str">
        <f t="shared" si="95"/>
        <v>W</v>
      </c>
      <c r="H1423" s="99" t="str">
        <f t="shared" si="96"/>
        <v>P</v>
      </c>
      <c r="I1423" s="99">
        <f t="shared" si="97"/>
        <v>0</v>
      </c>
      <c r="J1423" s="109">
        <f>IF(H1423="B",0,MATCH("B",H1424:$H$3985,0))</f>
        <v>3</v>
      </c>
      <c r="K1423" s="84"/>
      <c r="L1423" s="97">
        <v>47472</v>
      </c>
      <c r="M1423" s="99" t="s">
        <v>69</v>
      </c>
      <c r="O1423" s="97">
        <v>46747</v>
      </c>
      <c r="P1423" s="97" cm="1">
        <f t="array" ref="P1423">INDEX($L$11:$L$2636,MATCH(B1423+J1423,$L$11:$L$2636,0)+30)</f>
        <v>46794</v>
      </c>
      <c r="Q1423" s="124" cm="1">
        <f t="array" ref="Q1423">INDEX($L$11:$L$2636,MATCH(B1423+J1423,$L$11:$L$2636,0)+12)-1</f>
        <v>46769</v>
      </c>
    </row>
    <row r="1424" spans="2:17" ht="15" customHeight="1" x14ac:dyDescent="0.25">
      <c r="B1424" s="97">
        <v>46748</v>
      </c>
      <c r="C1424" s="98" t="str">
        <f t="shared" si="94"/>
        <v>Monday</v>
      </c>
      <c r="D1424" s="99" t="s">
        <v>71</v>
      </c>
      <c r="E1424" s="99" t="str">
        <f t="shared" si="95"/>
        <v>B</v>
      </c>
      <c r="F1424" s="99" t="str">
        <f t="shared" si="95"/>
        <v>B</v>
      </c>
      <c r="G1424" s="99" t="str">
        <f t="shared" si="95"/>
        <v>B</v>
      </c>
      <c r="H1424" s="99" t="str">
        <f t="shared" si="96"/>
        <v>P</v>
      </c>
      <c r="I1424" s="99">
        <f t="shared" si="97"/>
        <v>0</v>
      </c>
      <c r="J1424" s="109">
        <f>IF(H1424="B",0,MATCH("B",H1425:$H$3985,0))</f>
        <v>2</v>
      </c>
      <c r="K1424" s="84"/>
      <c r="L1424" s="97">
        <v>47473</v>
      </c>
      <c r="M1424" s="99" t="s">
        <v>69</v>
      </c>
      <c r="O1424" s="97">
        <v>46748</v>
      </c>
      <c r="P1424" s="97" cm="1">
        <f t="array" ref="P1424">INDEX($L$11:$L$2636,MATCH(B1424+J1424,$L$11:$L$2636,0)+30)</f>
        <v>46794</v>
      </c>
      <c r="Q1424" s="124" cm="1">
        <f t="array" ref="Q1424">INDEX($L$11:$L$2636,MATCH(B1424+J1424,$L$11:$L$2636,0)+12)-1</f>
        <v>46769</v>
      </c>
    </row>
    <row r="1425" spans="2:17" ht="15" customHeight="1" x14ac:dyDescent="0.25">
      <c r="B1425" s="97">
        <v>46749</v>
      </c>
      <c r="C1425" s="98" t="str">
        <f t="shared" si="94"/>
        <v>Tuesday</v>
      </c>
      <c r="D1425" s="99" t="s">
        <v>71</v>
      </c>
      <c r="E1425" s="99" t="str">
        <f t="shared" si="95"/>
        <v>B</v>
      </c>
      <c r="F1425" s="99" t="str">
        <f t="shared" si="95"/>
        <v>B</v>
      </c>
      <c r="G1425" s="99" t="str">
        <f t="shared" si="95"/>
        <v>B</v>
      </c>
      <c r="H1425" s="99" t="str">
        <f t="shared" si="96"/>
        <v>P</v>
      </c>
      <c r="I1425" s="99">
        <f t="shared" si="97"/>
        <v>0</v>
      </c>
      <c r="J1425" s="109">
        <f>IF(H1425="B",0,MATCH("B",H1426:$H$3985,0))</f>
        <v>1</v>
      </c>
      <c r="K1425" s="84"/>
      <c r="L1425" s="97">
        <v>47476</v>
      </c>
      <c r="M1425" s="99" t="s">
        <v>69</v>
      </c>
      <c r="O1425" s="97">
        <v>46749</v>
      </c>
      <c r="P1425" s="97" cm="1">
        <f t="array" ref="P1425">INDEX($L$11:$L$2636,MATCH(B1425+J1425,$L$11:$L$2636,0)+30)</f>
        <v>46794</v>
      </c>
      <c r="Q1425" s="124" cm="1">
        <f t="array" ref="Q1425">INDEX($L$11:$L$2636,MATCH(B1425+J1425,$L$11:$L$2636,0)+12)-1</f>
        <v>46769</v>
      </c>
    </row>
    <row r="1426" spans="2:17" ht="15" customHeight="1" x14ac:dyDescent="0.25">
      <c r="B1426" s="97">
        <v>46750</v>
      </c>
      <c r="C1426" s="98" t="str">
        <f t="shared" si="94"/>
        <v>Wednesday</v>
      </c>
      <c r="D1426" s="99" t="str">
        <f t="shared" si="95"/>
        <v>B</v>
      </c>
      <c r="E1426" s="99" t="str">
        <f t="shared" si="95"/>
        <v>B</v>
      </c>
      <c r="F1426" s="99" t="str">
        <f t="shared" si="95"/>
        <v>B</v>
      </c>
      <c r="G1426" s="99" t="str">
        <f t="shared" si="95"/>
        <v>B</v>
      </c>
      <c r="H1426" s="99" t="str">
        <f t="shared" si="96"/>
        <v>B</v>
      </c>
      <c r="I1426" s="99">
        <f t="shared" si="97"/>
        <v>1</v>
      </c>
      <c r="J1426" s="109">
        <f>IF(H1426="B",0,MATCH("B",H1427:$H$3985,0))</f>
        <v>0</v>
      </c>
      <c r="K1426" s="84"/>
      <c r="L1426" s="97">
        <v>47479</v>
      </c>
      <c r="M1426" s="99" t="s">
        <v>69</v>
      </c>
      <c r="O1426" s="97">
        <v>46750</v>
      </c>
      <c r="P1426" s="97" cm="1">
        <f t="array" ref="P1426">INDEX($L$11:$L$2636,MATCH(B1426+J1426,$L$11:$L$2636,0)+30)</f>
        <v>46794</v>
      </c>
      <c r="Q1426" s="124" cm="1">
        <f t="array" ref="Q1426">INDEX($L$11:$L$2636,MATCH(B1426+J1426,$L$11:$L$2636,0)+12)-1</f>
        <v>46769</v>
      </c>
    </row>
    <row r="1427" spans="2:17" ht="15" customHeight="1" x14ac:dyDescent="0.25">
      <c r="B1427" s="97">
        <v>46751</v>
      </c>
      <c r="C1427" s="98" t="str">
        <f t="shared" si="94"/>
        <v>Thursday</v>
      </c>
      <c r="D1427" s="99" t="str">
        <f t="shared" si="95"/>
        <v>B</v>
      </c>
      <c r="E1427" s="99" t="str">
        <f t="shared" si="95"/>
        <v>B</v>
      </c>
      <c r="F1427" s="99" t="str">
        <f t="shared" si="95"/>
        <v>B</v>
      </c>
      <c r="G1427" s="99" t="str">
        <f t="shared" si="95"/>
        <v>B</v>
      </c>
      <c r="H1427" s="99" t="str">
        <f t="shared" si="96"/>
        <v>B</v>
      </c>
      <c r="I1427" s="99">
        <f t="shared" si="97"/>
        <v>1</v>
      </c>
      <c r="J1427" s="109">
        <f>IF(H1427="B",0,MATCH("B",H1428:$H$3985,0))</f>
        <v>0</v>
      </c>
      <c r="K1427" s="84"/>
      <c r="L1427" s="97">
        <v>47480</v>
      </c>
      <c r="M1427" s="99" t="s">
        <v>69</v>
      </c>
      <c r="O1427" s="97">
        <v>46751</v>
      </c>
      <c r="P1427" s="97" cm="1">
        <f t="array" ref="P1427">INDEX($L$11:$L$2636,MATCH(B1427+J1427,$L$11:$L$2636,0)+30)</f>
        <v>46797</v>
      </c>
      <c r="Q1427" s="124" cm="1">
        <f t="array" ref="Q1427">INDEX($L$11:$L$2636,MATCH(B1427+J1427,$L$11:$L$2636,0)+12)-1</f>
        <v>46770</v>
      </c>
    </row>
    <row r="1428" spans="2:17" ht="15" customHeight="1" x14ac:dyDescent="0.25">
      <c r="B1428" s="97">
        <v>46752</v>
      </c>
      <c r="C1428" s="98" t="str">
        <f t="shared" si="94"/>
        <v>Friday</v>
      </c>
      <c r="D1428" s="99" t="str">
        <f t="shared" si="95"/>
        <v>B</v>
      </c>
      <c r="E1428" s="99" t="str">
        <f t="shared" si="95"/>
        <v>B</v>
      </c>
      <c r="F1428" s="99" t="str">
        <f t="shared" si="95"/>
        <v>B</v>
      </c>
      <c r="G1428" s="99" t="str">
        <f t="shared" si="95"/>
        <v>B</v>
      </c>
      <c r="H1428" s="99" t="str">
        <f t="shared" si="96"/>
        <v>B</v>
      </c>
      <c r="I1428" s="99">
        <f t="shared" si="97"/>
        <v>1</v>
      </c>
      <c r="J1428" s="109">
        <f>IF(H1428="B",0,MATCH("B",H1429:$H$3985,0))</f>
        <v>0</v>
      </c>
      <c r="K1428" s="84"/>
      <c r="L1428" s="97">
        <v>47483</v>
      </c>
      <c r="M1428" s="99" t="s">
        <v>69</v>
      </c>
      <c r="O1428" s="97">
        <v>46752</v>
      </c>
      <c r="P1428" s="97" cm="1">
        <f t="array" ref="P1428">INDEX($L$11:$L$2636,MATCH(B1428+J1428,$L$11:$L$2636,0)+30)</f>
        <v>46798</v>
      </c>
      <c r="Q1428" s="124" cm="1">
        <f t="array" ref="Q1428">INDEX($L$11:$L$2636,MATCH(B1428+J1428,$L$11:$L$2636,0)+12)-1</f>
        <v>46771</v>
      </c>
    </row>
    <row r="1429" spans="2:17" ht="15" customHeight="1" x14ac:dyDescent="0.25">
      <c r="B1429" s="97">
        <v>46753</v>
      </c>
      <c r="C1429" s="98" t="str">
        <f t="shared" si="94"/>
        <v>Saturday</v>
      </c>
      <c r="D1429" s="99" t="str">
        <f t="shared" si="95"/>
        <v>W</v>
      </c>
      <c r="E1429" s="99" t="s">
        <v>71</v>
      </c>
      <c r="F1429" s="99" t="s">
        <v>71</v>
      </c>
      <c r="G1429" s="99" t="str">
        <f t="shared" si="95"/>
        <v>W</v>
      </c>
      <c r="H1429" s="99" t="str">
        <f t="shared" si="96"/>
        <v>P</v>
      </c>
      <c r="I1429" s="99">
        <f t="shared" si="97"/>
        <v>0</v>
      </c>
      <c r="J1429" s="109">
        <f>IF(H1429="B",0,MATCH("B",H1430:$H$3985,0))</f>
        <v>3</v>
      </c>
      <c r="K1429" s="84"/>
      <c r="L1429" s="97">
        <v>47485</v>
      </c>
      <c r="M1429" s="99" t="s">
        <v>69</v>
      </c>
      <c r="O1429" s="97">
        <v>46753</v>
      </c>
      <c r="P1429" s="97" cm="1">
        <f t="array" ref="P1429">INDEX($L$11:$L$2636,MATCH(B1429+J1429,$L$11:$L$2636,0)+30)</f>
        <v>46799</v>
      </c>
      <c r="Q1429" s="124" cm="1">
        <f t="array" ref="Q1429">INDEX($L$11:$L$2636,MATCH(B1429+J1429,$L$11:$L$2636,0)+12)-1</f>
        <v>46772</v>
      </c>
    </row>
    <row r="1430" spans="2:17" ht="15" customHeight="1" x14ac:dyDescent="0.25">
      <c r="B1430" s="97">
        <v>46754</v>
      </c>
      <c r="C1430" s="98" t="str">
        <f t="shared" si="94"/>
        <v>Sunday</v>
      </c>
      <c r="D1430" s="99" t="str">
        <f t="shared" si="95"/>
        <v>W</v>
      </c>
      <c r="E1430" s="99" t="str">
        <f t="shared" si="95"/>
        <v>W</v>
      </c>
      <c r="F1430" s="99" t="str">
        <f t="shared" si="95"/>
        <v>W</v>
      </c>
      <c r="G1430" s="99" t="str">
        <f t="shared" si="95"/>
        <v>W</v>
      </c>
      <c r="H1430" s="99" t="str">
        <f t="shared" si="96"/>
        <v>W</v>
      </c>
      <c r="I1430" s="99">
        <f t="shared" si="97"/>
        <v>0</v>
      </c>
      <c r="J1430" s="109">
        <f>IF(H1430="B",0,MATCH("B",H1431:$H$3985,0))</f>
        <v>2</v>
      </c>
      <c r="K1430" s="84"/>
      <c r="L1430" s="97">
        <v>47486</v>
      </c>
      <c r="M1430" s="99" t="s">
        <v>69</v>
      </c>
      <c r="O1430" s="97">
        <v>46754</v>
      </c>
      <c r="P1430" s="97" cm="1">
        <f t="array" ref="P1430">INDEX($L$11:$L$2636,MATCH(B1430+J1430,$L$11:$L$2636,0)+30)</f>
        <v>46799</v>
      </c>
      <c r="Q1430" s="124" cm="1">
        <f t="array" ref="Q1430">INDEX($L$11:$L$2636,MATCH(B1430+J1430,$L$11:$L$2636,0)+12)-1</f>
        <v>46772</v>
      </c>
    </row>
    <row r="1431" spans="2:17" ht="15" customHeight="1" x14ac:dyDescent="0.25">
      <c r="B1431" s="97">
        <v>46755</v>
      </c>
      <c r="C1431" s="98" t="str">
        <f t="shared" si="94"/>
        <v>Monday</v>
      </c>
      <c r="D1431" s="99" t="s">
        <v>71</v>
      </c>
      <c r="E1431" s="99" t="str">
        <f t="shared" si="95"/>
        <v>B</v>
      </c>
      <c r="F1431" s="99" t="str">
        <f t="shared" si="95"/>
        <v>B</v>
      </c>
      <c r="G1431" s="99" t="str">
        <f t="shared" si="95"/>
        <v>B</v>
      </c>
      <c r="H1431" s="99" t="str">
        <f t="shared" si="96"/>
        <v>P</v>
      </c>
      <c r="I1431" s="99">
        <f t="shared" si="97"/>
        <v>0</v>
      </c>
      <c r="J1431" s="109">
        <f>IF(H1431="B",0,MATCH("B",H1432:$H$3985,0))</f>
        <v>1</v>
      </c>
      <c r="K1431" s="84"/>
      <c r="L1431" s="97">
        <v>47487</v>
      </c>
      <c r="M1431" s="99" t="s">
        <v>69</v>
      </c>
      <c r="O1431" s="97">
        <v>46755</v>
      </c>
      <c r="P1431" s="97" cm="1">
        <f t="array" ref="P1431">INDEX($L$11:$L$2636,MATCH(B1431+J1431,$L$11:$L$2636,0)+30)</f>
        <v>46799</v>
      </c>
      <c r="Q1431" s="124" cm="1">
        <f t="array" ref="Q1431">INDEX($L$11:$L$2636,MATCH(B1431+J1431,$L$11:$L$2636,0)+12)-1</f>
        <v>46772</v>
      </c>
    </row>
    <row r="1432" spans="2:17" ht="15" customHeight="1" x14ac:dyDescent="0.25">
      <c r="B1432" s="97">
        <v>46756</v>
      </c>
      <c r="C1432" s="98" t="str">
        <f t="shared" si="94"/>
        <v>Tuesday</v>
      </c>
      <c r="D1432" s="99" t="str">
        <f t="shared" si="95"/>
        <v>B</v>
      </c>
      <c r="E1432" s="99" t="str">
        <f t="shared" si="95"/>
        <v>B</v>
      </c>
      <c r="F1432" s="99" t="str">
        <f t="shared" si="95"/>
        <v>B</v>
      </c>
      <c r="G1432" s="99" t="str">
        <f t="shared" si="95"/>
        <v>B</v>
      </c>
      <c r="H1432" s="99" t="str">
        <f t="shared" si="96"/>
        <v>B</v>
      </c>
      <c r="I1432" s="99">
        <f t="shared" si="97"/>
        <v>1</v>
      </c>
      <c r="J1432" s="109">
        <f>IF(H1432="B",0,MATCH("B",H1433:$H$3985,0))</f>
        <v>0</v>
      </c>
      <c r="K1432" s="84"/>
      <c r="L1432" s="97">
        <v>47490</v>
      </c>
      <c r="M1432" s="99" t="s">
        <v>69</v>
      </c>
      <c r="O1432" s="97">
        <v>46756</v>
      </c>
      <c r="P1432" s="97" cm="1">
        <f t="array" ref="P1432">INDEX($L$11:$L$2636,MATCH(B1432+J1432,$L$11:$L$2636,0)+30)</f>
        <v>46799</v>
      </c>
      <c r="Q1432" s="124" cm="1">
        <f t="array" ref="Q1432">INDEX($L$11:$L$2636,MATCH(B1432+J1432,$L$11:$L$2636,0)+12)-1</f>
        <v>46772</v>
      </c>
    </row>
    <row r="1433" spans="2:17" ht="15" customHeight="1" x14ac:dyDescent="0.25">
      <c r="B1433" s="97">
        <v>46757</v>
      </c>
      <c r="C1433" s="98" t="str">
        <f t="shared" si="94"/>
        <v>Wednesday</v>
      </c>
      <c r="D1433" s="99" t="str">
        <f t="shared" si="95"/>
        <v>B</v>
      </c>
      <c r="E1433" s="99" t="str">
        <f t="shared" si="95"/>
        <v>B</v>
      </c>
      <c r="F1433" s="99" t="str">
        <f t="shared" si="95"/>
        <v>B</v>
      </c>
      <c r="G1433" s="99" t="str">
        <f t="shared" si="95"/>
        <v>B</v>
      </c>
      <c r="H1433" s="99" t="str">
        <f t="shared" si="96"/>
        <v>B</v>
      </c>
      <c r="I1433" s="99">
        <f t="shared" si="97"/>
        <v>1</v>
      </c>
      <c r="J1433" s="109">
        <f>IF(H1433="B",0,MATCH("B",H1434:$H$3985,0))</f>
        <v>0</v>
      </c>
      <c r="K1433" s="84"/>
      <c r="L1433" s="97">
        <v>47491</v>
      </c>
      <c r="M1433" s="99" t="s">
        <v>69</v>
      </c>
      <c r="O1433" s="97">
        <v>46757</v>
      </c>
      <c r="P1433" s="97" cm="1">
        <f t="array" ref="P1433">INDEX($L$11:$L$2636,MATCH(B1433+J1433,$L$11:$L$2636,0)+30)</f>
        <v>46800</v>
      </c>
      <c r="Q1433" s="124" cm="1">
        <f t="array" ref="Q1433">INDEX($L$11:$L$2636,MATCH(B1433+J1433,$L$11:$L$2636,0)+12)-1</f>
        <v>46775</v>
      </c>
    </row>
    <row r="1434" spans="2:17" ht="15" customHeight="1" x14ac:dyDescent="0.25">
      <c r="B1434" s="97">
        <v>46758</v>
      </c>
      <c r="C1434" s="98" t="str">
        <f t="shared" si="94"/>
        <v>Thursday</v>
      </c>
      <c r="D1434" s="99" t="str">
        <f t="shared" si="95"/>
        <v>B</v>
      </c>
      <c r="E1434" s="99" t="s">
        <v>71</v>
      </c>
      <c r="F1434" s="99" t="s">
        <v>71</v>
      </c>
      <c r="G1434" s="99" t="str">
        <f t="shared" si="95"/>
        <v>B</v>
      </c>
      <c r="H1434" s="99" t="str">
        <f t="shared" si="96"/>
        <v>P</v>
      </c>
      <c r="I1434" s="99">
        <f t="shared" si="97"/>
        <v>0</v>
      </c>
      <c r="J1434" s="109">
        <f>IF(H1434="B",0,MATCH("B",H1435:$H$3985,0))</f>
        <v>1</v>
      </c>
      <c r="K1434" s="84"/>
      <c r="L1434" s="97">
        <v>47492</v>
      </c>
      <c r="M1434" s="99" t="s">
        <v>69</v>
      </c>
      <c r="O1434" s="97">
        <v>46758</v>
      </c>
      <c r="P1434" s="97" cm="1">
        <f t="array" ref="P1434">INDEX($L$11:$L$2636,MATCH(B1434+J1434,$L$11:$L$2636,0)+30)</f>
        <v>46801</v>
      </c>
      <c r="Q1434" s="124" cm="1">
        <f t="array" ref="Q1434">INDEX($L$11:$L$2636,MATCH(B1434+J1434,$L$11:$L$2636,0)+12)-1</f>
        <v>46776</v>
      </c>
    </row>
    <row r="1435" spans="2:17" ht="15" customHeight="1" x14ac:dyDescent="0.25">
      <c r="B1435" s="97">
        <v>46759</v>
      </c>
      <c r="C1435" s="98" t="str">
        <f t="shared" si="94"/>
        <v>Friday</v>
      </c>
      <c r="D1435" s="99" t="str">
        <f t="shared" si="95"/>
        <v>B</v>
      </c>
      <c r="E1435" s="99" t="str">
        <f t="shared" si="95"/>
        <v>B</v>
      </c>
      <c r="F1435" s="99" t="str">
        <f t="shared" si="95"/>
        <v>B</v>
      </c>
      <c r="G1435" s="99" t="str">
        <f t="shared" si="95"/>
        <v>B</v>
      </c>
      <c r="H1435" s="99" t="str">
        <f t="shared" si="96"/>
        <v>B</v>
      </c>
      <c r="I1435" s="99">
        <f t="shared" si="97"/>
        <v>1</v>
      </c>
      <c r="J1435" s="109">
        <f>IF(H1435="B",0,MATCH("B",H1436:$H$3985,0))</f>
        <v>0</v>
      </c>
      <c r="K1435" s="84"/>
      <c r="L1435" s="97">
        <v>47493</v>
      </c>
      <c r="M1435" s="99" t="s">
        <v>69</v>
      </c>
      <c r="O1435" s="97">
        <v>46759</v>
      </c>
      <c r="P1435" s="97" cm="1">
        <f t="array" ref="P1435">INDEX($L$11:$L$2636,MATCH(B1435+J1435,$L$11:$L$2636,0)+30)</f>
        <v>46801</v>
      </c>
      <c r="Q1435" s="124" cm="1">
        <f t="array" ref="Q1435">INDEX($L$11:$L$2636,MATCH(B1435+J1435,$L$11:$L$2636,0)+12)-1</f>
        <v>46776</v>
      </c>
    </row>
    <row r="1436" spans="2:17" ht="15" customHeight="1" x14ac:dyDescent="0.25">
      <c r="B1436" s="97">
        <v>46760</v>
      </c>
      <c r="C1436" s="98" t="str">
        <f t="shared" si="94"/>
        <v>Saturday</v>
      </c>
      <c r="D1436" s="99" t="str">
        <f t="shared" si="95"/>
        <v>W</v>
      </c>
      <c r="E1436" s="99" t="str">
        <f t="shared" si="95"/>
        <v>W</v>
      </c>
      <c r="F1436" s="99" t="str">
        <f t="shared" si="95"/>
        <v>W</v>
      </c>
      <c r="G1436" s="99" t="str">
        <f t="shared" si="95"/>
        <v>W</v>
      </c>
      <c r="H1436" s="99" t="str">
        <f t="shared" si="96"/>
        <v>W</v>
      </c>
      <c r="I1436" s="99">
        <f t="shared" si="97"/>
        <v>0</v>
      </c>
      <c r="J1436" s="109">
        <f>IF(H1436="B",0,MATCH("B",H1437:$H$3985,0))</f>
        <v>2</v>
      </c>
      <c r="K1436" s="84"/>
      <c r="L1436" s="97">
        <v>47494</v>
      </c>
      <c r="M1436" s="99" t="s">
        <v>69</v>
      </c>
      <c r="O1436" s="97">
        <v>46760</v>
      </c>
      <c r="P1436" s="97" cm="1">
        <f t="array" ref="P1436">INDEX($L$11:$L$2636,MATCH(B1436+J1436,$L$11:$L$2636,0)+30)</f>
        <v>46804</v>
      </c>
      <c r="Q1436" s="124" cm="1">
        <f t="array" ref="Q1436">INDEX($L$11:$L$2636,MATCH(B1436+J1436,$L$11:$L$2636,0)+12)-1</f>
        <v>46777</v>
      </c>
    </row>
    <row r="1437" spans="2:17" ht="15" customHeight="1" x14ac:dyDescent="0.25">
      <c r="B1437" s="97">
        <v>46761</v>
      </c>
      <c r="C1437" s="98" t="str">
        <f t="shared" si="94"/>
        <v>Sunday</v>
      </c>
      <c r="D1437" s="99" t="str">
        <f t="shared" si="95"/>
        <v>W</v>
      </c>
      <c r="E1437" s="99" t="str">
        <f t="shared" si="95"/>
        <v>W</v>
      </c>
      <c r="F1437" s="99" t="str">
        <f t="shared" si="95"/>
        <v>W</v>
      </c>
      <c r="G1437" s="99" t="str">
        <f t="shared" si="95"/>
        <v>W</v>
      </c>
      <c r="H1437" s="99" t="str">
        <f t="shared" si="96"/>
        <v>W</v>
      </c>
      <c r="I1437" s="99">
        <f t="shared" si="97"/>
        <v>0</v>
      </c>
      <c r="J1437" s="109">
        <f>IF(H1437="B",0,MATCH("B",H1438:$H$3985,0))</f>
        <v>1</v>
      </c>
      <c r="K1437" s="84"/>
      <c r="L1437" s="97">
        <v>47497</v>
      </c>
      <c r="M1437" s="99" t="s">
        <v>69</v>
      </c>
      <c r="O1437" s="97">
        <v>46761</v>
      </c>
      <c r="P1437" s="97" cm="1">
        <f t="array" ref="P1437">INDEX($L$11:$L$2636,MATCH(B1437+J1437,$L$11:$L$2636,0)+30)</f>
        <v>46804</v>
      </c>
      <c r="Q1437" s="124" cm="1">
        <f t="array" ref="Q1437">INDEX($L$11:$L$2636,MATCH(B1437+J1437,$L$11:$L$2636,0)+12)-1</f>
        <v>46777</v>
      </c>
    </row>
    <row r="1438" spans="2:17" ht="15" customHeight="1" x14ac:dyDescent="0.25">
      <c r="B1438" s="97">
        <v>46762</v>
      </c>
      <c r="C1438" s="98" t="str">
        <f t="shared" si="94"/>
        <v>Monday</v>
      </c>
      <c r="D1438" s="99" t="str">
        <f t="shared" si="95"/>
        <v>B</v>
      </c>
      <c r="E1438" s="99" t="str">
        <f t="shared" si="95"/>
        <v>B</v>
      </c>
      <c r="F1438" s="99" t="str">
        <f t="shared" si="95"/>
        <v>B</v>
      </c>
      <c r="G1438" s="99" t="str">
        <f t="shared" si="95"/>
        <v>B</v>
      </c>
      <c r="H1438" s="99" t="str">
        <f t="shared" si="96"/>
        <v>B</v>
      </c>
      <c r="I1438" s="99">
        <f t="shared" si="97"/>
        <v>1</v>
      </c>
      <c r="J1438" s="109">
        <f>IF(H1438="B",0,MATCH("B",H1439:$H$3985,0))</f>
        <v>0</v>
      </c>
      <c r="K1438" s="84"/>
      <c r="L1438" s="97">
        <v>47498</v>
      </c>
      <c r="M1438" s="99" t="s">
        <v>69</v>
      </c>
      <c r="O1438" s="97">
        <v>46762</v>
      </c>
      <c r="P1438" s="97" cm="1">
        <f t="array" ref="P1438">INDEX($L$11:$L$2636,MATCH(B1438+J1438,$L$11:$L$2636,0)+30)</f>
        <v>46804</v>
      </c>
      <c r="Q1438" s="124" cm="1">
        <f t="array" ref="Q1438">INDEX($L$11:$L$2636,MATCH(B1438+J1438,$L$11:$L$2636,0)+12)-1</f>
        <v>46777</v>
      </c>
    </row>
    <row r="1439" spans="2:17" ht="15" customHeight="1" x14ac:dyDescent="0.25">
      <c r="B1439" s="97">
        <v>46763</v>
      </c>
      <c r="C1439" s="98" t="str">
        <f t="shared" si="94"/>
        <v>Tuesday</v>
      </c>
      <c r="D1439" s="99" t="str">
        <f t="shared" si="95"/>
        <v>B</v>
      </c>
      <c r="E1439" s="99" t="str">
        <f t="shared" si="95"/>
        <v>B</v>
      </c>
      <c r="F1439" s="99" t="str">
        <f t="shared" si="95"/>
        <v>B</v>
      </c>
      <c r="G1439" s="99" t="str">
        <f t="shared" si="95"/>
        <v>B</v>
      </c>
      <c r="H1439" s="99" t="str">
        <f t="shared" si="96"/>
        <v>B</v>
      </c>
      <c r="I1439" s="99">
        <f t="shared" si="97"/>
        <v>1</v>
      </c>
      <c r="J1439" s="109">
        <f>IF(H1439="B",0,MATCH("B",H1440:$H$3985,0))</f>
        <v>0</v>
      </c>
      <c r="K1439" s="84"/>
      <c r="L1439" s="97">
        <v>47499</v>
      </c>
      <c r="M1439" s="99" t="s">
        <v>69</v>
      </c>
      <c r="O1439" s="97">
        <v>46763</v>
      </c>
      <c r="P1439" s="97" cm="1">
        <f t="array" ref="P1439">INDEX($L$11:$L$2636,MATCH(B1439+J1439,$L$11:$L$2636,0)+30)</f>
        <v>46805</v>
      </c>
      <c r="Q1439" s="124" cm="1">
        <f t="array" ref="Q1439">INDEX($L$11:$L$2636,MATCH(B1439+J1439,$L$11:$L$2636,0)+12)-1</f>
        <v>46778</v>
      </c>
    </row>
    <row r="1440" spans="2:17" ht="15" customHeight="1" x14ac:dyDescent="0.25">
      <c r="B1440" s="97">
        <v>46764</v>
      </c>
      <c r="C1440" s="98" t="str">
        <f t="shared" si="94"/>
        <v>Wednesday</v>
      </c>
      <c r="D1440" s="99" t="str">
        <f t="shared" si="95"/>
        <v>B</v>
      </c>
      <c r="E1440" s="99" t="str">
        <f t="shared" si="95"/>
        <v>B</v>
      </c>
      <c r="F1440" s="99" t="str">
        <f t="shared" si="95"/>
        <v>B</v>
      </c>
      <c r="G1440" s="99" t="str">
        <f t="shared" si="95"/>
        <v>B</v>
      </c>
      <c r="H1440" s="99" t="str">
        <f t="shared" si="96"/>
        <v>B</v>
      </c>
      <c r="I1440" s="99">
        <f t="shared" si="97"/>
        <v>1</v>
      </c>
      <c r="J1440" s="109">
        <f>IF(H1440="B",0,MATCH("B",H1441:$H$3985,0))</f>
        <v>0</v>
      </c>
      <c r="K1440" s="84"/>
      <c r="L1440" s="97">
        <v>47500</v>
      </c>
      <c r="M1440" s="99" t="s">
        <v>69</v>
      </c>
      <c r="O1440" s="97">
        <v>46764</v>
      </c>
      <c r="P1440" s="97" cm="1">
        <f t="array" ref="P1440">INDEX($L$11:$L$2636,MATCH(B1440+J1440,$L$11:$L$2636,0)+30)</f>
        <v>46806</v>
      </c>
      <c r="Q1440" s="124" cm="1">
        <f t="array" ref="Q1440">INDEX($L$11:$L$2636,MATCH(B1440+J1440,$L$11:$L$2636,0)+12)-1</f>
        <v>46779</v>
      </c>
    </row>
    <row r="1441" spans="2:17" ht="15" customHeight="1" x14ac:dyDescent="0.25">
      <c r="B1441" s="97">
        <v>46765</v>
      </c>
      <c r="C1441" s="98" t="str">
        <f t="shared" si="94"/>
        <v>Thursday</v>
      </c>
      <c r="D1441" s="99" t="str">
        <f t="shared" si="95"/>
        <v>B</v>
      </c>
      <c r="E1441" s="99" t="str">
        <f t="shared" si="95"/>
        <v>B</v>
      </c>
      <c r="F1441" s="99" t="str">
        <f t="shared" si="95"/>
        <v>B</v>
      </c>
      <c r="G1441" s="99" t="str">
        <f t="shared" si="95"/>
        <v>B</v>
      </c>
      <c r="H1441" s="99" t="str">
        <f t="shared" si="96"/>
        <v>B</v>
      </c>
      <c r="I1441" s="99">
        <f t="shared" si="97"/>
        <v>1</v>
      </c>
      <c r="J1441" s="109">
        <f>IF(H1441="B",0,MATCH("B",H1442:$H$3985,0))</f>
        <v>0</v>
      </c>
      <c r="K1441" s="84"/>
      <c r="L1441" s="97">
        <v>47501</v>
      </c>
      <c r="M1441" s="99" t="s">
        <v>69</v>
      </c>
      <c r="O1441" s="97">
        <v>46765</v>
      </c>
      <c r="P1441" s="97" cm="1">
        <f t="array" ref="P1441">INDEX($L$11:$L$2636,MATCH(B1441+J1441,$L$11:$L$2636,0)+30)</f>
        <v>46807</v>
      </c>
      <c r="Q1441" s="124" cm="1">
        <f t="array" ref="Q1441">INDEX($L$11:$L$2636,MATCH(B1441+J1441,$L$11:$L$2636,0)+12)-1</f>
        <v>46782</v>
      </c>
    </row>
    <row r="1442" spans="2:17" ht="15" customHeight="1" x14ac:dyDescent="0.25">
      <c r="B1442" s="97">
        <v>46766</v>
      </c>
      <c r="C1442" s="98" t="str">
        <f t="shared" si="94"/>
        <v>Friday</v>
      </c>
      <c r="D1442" s="99" t="str">
        <f t="shared" si="95"/>
        <v>B</v>
      </c>
      <c r="E1442" s="99" t="str">
        <f t="shared" si="95"/>
        <v>B</v>
      </c>
      <c r="F1442" s="99" t="str">
        <f t="shared" si="95"/>
        <v>B</v>
      </c>
      <c r="G1442" s="99" t="str">
        <f t="shared" si="95"/>
        <v>B</v>
      </c>
      <c r="H1442" s="99" t="str">
        <f t="shared" si="96"/>
        <v>B</v>
      </c>
      <c r="I1442" s="99">
        <f t="shared" si="97"/>
        <v>1</v>
      </c>
      <c r="J1442" s="109">
        <f>IF(H1442="B",0,MATCH("B",H1443:$H$3985,0))</f>
        <v>0</v>
      </c>
      <c r="K1442" s="84"/>
      <c r="L1442" s="97">
        <v>47504</v>
      </c>
      <c r="M1442" s="99" t="s">
        <v>69</v>
      </c>
      <c r="O1442" s="97">
        <v>46766</v>
      </c>
      <c r="P1442" s="97" cm="1">
        <f t="array" ref="P1442">INDEX($L$11:$L$2636,MATCH(B1442+J1442,$L$11:$L$2636,0)+30)</f>
        <v>46808</v>
      </c>
      <c r="Q1442" s="124" cm="1">
        <f t="array" ref="Q1442">INDEX($L$11:$L$2636,MATCH(B1442+J1442,$L$11:$L$2636,0)+12)-1</f>
        <v>46783</v>
      </c>
    </row>
    <row r="1443" spans="2:17" ht="15" customHeight="1" x14ac:dyDescent="0.25">
      <c r="B1443" s="97">
        <v>46767</v>
      </c>
      <c r="C1443" s="98" t="str">
        <f t="shared" si="94"/>
        <v>Saturday</v>
      </c>
      <c r="D1443" s="99" t="str">
        <f t="shared" si="95"/>
        <v>W</v>
      </c>
      <c r="E1443" s="99" t="str">
        <f t="shared" si="95"/>
        <v>W</v>
      </c>
      <c r="F1443" s="99" t="str">
        <f t="shared" si="95"/>
        <v>W</v>
      </c>
      <c r="G1443" s="99" t="str">
        <f t="shared" si="95"/>
        <v>W</v>
      </c>
      <c r="H1443" s="99" t="str">
        <f t="shared" si="96"/>
        <v>W</v>
      </c>
      <c r="I1443" s="99">
        <f t="shared" si="97"/>
        <v>0</v>
      </c>
      <c r="J1443" s="109">
        <f>IF(H1443="B",0,MATCH("B",H1444:$H$3985,0))</f>
        <v>2</v>
      </c>
      <c r="K1443" s="84"/>
      <c r="L1443" s="97">
        <v>47505</v>
      </c>
      <c r="M1443" s="99" t="s">
        <v>69</v>
      </c>
      <c r="O1443" s="97">
        <v>46767</v>
      </c>
      <c r="P1443" s="97" cm="1">
        <f t="array" ref="P1443">INDEX($L$11:$L$2636,MATCH(B1443+J1443,$L$11:$L$2636,0)+30)</f>
        <v>46811</v>
      </c>
      <c r="Q1443" s="124" cm="1">
        <f t="array" ref="Q1443">INDEX($L$11:$L$2636,MATCH(B1443+J1443,$L$11:$L$2636,0)+12)-1</f>
        <v>46784</v>
      </c>
    </row>
    <row r="1444" spans="2:17" ht="15" customHeight="1" x14ac:dyDescent="0.25">
      <c r="B1444" s="97">
        <v>46768</v>
      </c>
      <c r="C1444" s="98" t="str">
        <f t="shared" si="94"/>
        <v>Sunday</v>
      </c>
      <c r="D1444" s="99" t="str">
        <f t="shared" si="95"/>
        <v>W</v>
      </c>
      <c r="E1444" s="99" t="str">
        <f t="shared" si="95"/>
        <v>W</v>
      </c>
      <c r="F1444" s="99" t="str">
        <f t="shared" si="95"/>
        <v>W</v>
      </c>
      <c r="G1444" s="99" t="str">
        <f t="shared" si="95"/>
        <v>W</v>
      </c>
      <c r="H1444" s="99" t="str">
        <f t="shared" si="96"/>
        <v>W</v>
      </c>
      <c r="I1444" s="99">
        <f t="shared" si="97"/>
        <v>0</v>
      </c>
      <c r="J1444" s="109">
        <f>IF(H1444="B",0,MATCH("B",H1445:$H$3985,0))</f>
        <v>1</v>
      </c>
      <c r="K1444" s="84"/>
      <c r="L1444" s="97">
        <v>47506</v>
      </c>
      <c r="M1444" s="99" t="s">
        <v>69</v>
      </c>
      <c r="O1444" s="97">
        <v>46768</v>
      </c>
      <c r="P1444" s="97" cm="1">
        <f t="array" ref="P1444">INDEX($L$11:$L$2636,MATCH(B1444+J1444,$L$11:$L$2636,0)+30)</f>
        <v>46811</v>
      </c>
      <c r="Q1444" s="124" cm="1">
        <f t="array" ref="Q1444">INDEX($L$11:$L$2636,MATCH(B1444+J1444,$L$11:$L$2636,0)+12)-1</f>
        <v>46784</v>
      </c>
    </row>
    <row r="1445" spans="2:17" ht="15" customHeight="1" x14ac:dyDescent="0.25">
      <c r="B1445" s="97">
        <v>46769</v>
      </c>
      <c r="C1445" s="98" t="str">
        <f t="shared" si="94"/>
        <v>Monday</v>
      </c>
      <c r="D1445" s="99" t="str">
        <f t="shared" si="95"/>
        <v>B</v>
      </c>
      <c r="E1445" s="99" t="str">
        <f t="shared" si="95"/>
        <v>B</v>
      </c>
      <c r="F1445" s="99" t="str">
        <f t="shared" si="95"/>
        <v>B</v>
      </c>
      <c r="G1445" s="99" t="str">
        <f t="shared" si="95"/>
        <v>B</v>
      </c>
      <c r="H1445" s="99" t="str">
        <f t="shared" si="96"/>
        <v>B</v>
      </c>
      <c r="I1445" s="99">
        <f t="shared" si="97"/>
        <v>1</v>
      </c>
      <c r="J1445" s="109">
        <f>IF(H1445="B",0,MATCH("B",H1446:$H$3985,0))</f>
        <v>0</v>
      </c>
      <c r="K1445" s="84"/>
      <c r="L1445" s="97">
        <v>47507</v>
      </c>
      <c r="M1445" s="99" t="s">
        <v>69</v>
      </c>
      <c r="O1445" s="97">
        <v>46769</v>
      </c>
      <c r="P1445" s="97" cm="1">
        <f t="array" ref="P1445">INDEX($L$11:$L$2636,MATCH(B1445+J1445,$L$11:$L$2636,0)+30)</f>
        <v>46811</v>
      </c>
      <c r="Q1445" s="124" cm="1">
        <f t="array" ref="Q1445">INDEX($L$11:$L$2636,MATCH(B1445+J1445,$L$11:$L$2636,0)+12)-1</f>
        <v>46784</v>
      </c>
    </row>
    <row r="1446" spans="2:17" ht="15" customHeight="1" x14ac:dyDescent="0.25">
      <c r="B1446" s="97">
        <v>46770</v>
      </c>
      <c r="C1446" s="98" t="str">
        <f t="shared" si="94"/>
        <v>Tuesday</v>
      </c>
      <c r="D1446" s="99" t="str">
        <f t="shared" si="95"/>
        <v>B</v>
      </c>
      <c r="E1446" s="99" t="str">
        <f t="shared" si="95"/>
        <v>B</v>
      </c>
      <c r="F1446" s="99" t="str">
        <f t="shared" si="95"/>
        <v>B</v>
      </c>
      <c r="G1446" s="99" t="str">
        <f t="shared" si="95"/>
        <v>B</v>
      </c>
      <c r="H1446" s="99" t="str">
        <f t="shared" si="96"/>
        <v>B</v>
      </c>
      <c r="I1446" s="99">
        <f t="shared" si="97"/>
        <v>1</v>
      </c>
      <c r="J1446" s="109">
        <f>IF(H1446="B",0,MATCH("B",H1447:$H$3985,0))</f>
        <v>0</v>
      </c>
      <c r="K1446" s="84"/>
      <c r="L1446" s="97">
        <v>47508</v>
      </c>
      <c r="M1446" s="99" t="s">
        <v>69</v>
      </c>
      <c r="O1446" s="97">
        <v>46770</v>
      </c>
      <c r="P1446" s="97" cm="1">
        <f t="array" ref="P1446">INDEX($L$11:$L$2636,MATCH(B1446+J1446,$L$11:$L$2636,0)+30)</f>
        <v>46812</v>
      </c>
      <c r="Q1446" s="124" cm="1">
        <f t="array" ref="Q1446">INDEX($L$11:$L$2636,MATCH(B1446+J1446,$L$11:$L$2636,0)+12)-1</f>
        <v>46785</v>
      </c>
    </row>
    <row r="1447" spans="2:17" ht="15" customHeight="1" x14ac:dyDescent="0.25">
      <c r="B1447" s="97">
        <v>46771</v>
      </c>
      <c r="C1447" s="98" t="str">
        <f t="shared" si="94"/>
        <v>Wednesday</v>
      </c>
      <c r="D1447" s="99" t="str">
        <f t="shared" si="95"/>
        <v>B</v>
      </c>
      <c r="E1447" s="99" t="str">
        <f t="shared" si="95"/>
        <v>B</v>
      </c>
      <c r="F1447" s="99" t="str">
        <f t="shared" si="95"/>
        <v>B</v>
      </c>
      <c r="G1447" s="99" t="str">
        <f t="shared" si="95"/>
        <v>B</v>
      </c>
      <c r="H1447" s="99" t="str">
        <f t="shared" si="96"/>
        <v>B</v>
      </c>
      <c r="I1447" s="99">
        <f t="shared" si="97"/>
        <v>1</v>
      </c>
      <c r="J1447" s="109">
        <f>IF(H1447="B",0,MATCH("B",H1448:$H$3985,0))</f>
        <v>0</v>
      </c>
      <c r="K1447" s="84"/>
      <c r="L1447" s="97">
        <v>47511</v>
      </c>
      <c r="M1447" s="99" t="s">
        <v>69</v>
      </c>
      <c r="O1447" s="97">
        <v>46771</v>
      </c>
      <c r="P1447" s="97" cm="1">
        <f t="array" ref="P1447">INDEX($L$11:$L$2636,MATCH(B1447+J1447,$L$11:$L$2636,0)+30)</f>
        <v>46813</v>
      </c>
      <c r="Q1447" s="124" cm="1">
        <f t="array" ref="Q1447">INDEX($L$11:$L$2636,MATCH(B1447+J1447,$L$11:$L$2636,0)+12)-1</f>
        <v>46786</v>
      </c>
    </row>
    <row r="1448" spans="2:17" ht="15" customHeight="1" x14ac:dyDescent="0.25">
      <c r="B1448" s="97">
        <v>46772</v>
      </c>
      <c r="C1448" s="98" t="str">
        <f t="shared" si="94"/>
        <v>Thursday</v>
      </c>
      <c r="D1448" s="99" t="str">
        <f t="shared" si="95"/>
        <v>B</v>
      </c>
      <c r="E1448" s="99" t="str">
        <f t="shared" si="95"/>
        <v>B</v>
      </c>
      <c r="F1448" s="99" t="str">
        <f t="shared" si="95"/>
        <v>B</v>
      </c>
      <c r="G1448" s="99" t="str">
        <f t="shared" si="95"/>
        <v>B</v>
      </c>
      <c r="H1448" s="99" t="str">
        <f t="shared" si="96"/>
        <v>B</v>
      </c>
      <c r="I1448" s="99">
        <f t="shared" si="97"/>
        <v>1</v>
      </c>
      <c r="J1448" s="109">
        <f>IF(H1448="B",0,MATCH("B",H1449:$H$3985,0))</f>
        <v>0</v>
      </c>
      <c r="K1448" s="84"/>
      <c r="L1448" s="97">
        <v>47512</v>
      </c>
      <c r="M1448" s="99" t="s">
        <v>69</v>
      </c>
      <c r="O1448" s="97">
        <v>46772</v>
      </c>
      <c r="P1448" s="97" cm="1">
        <f t="array" ref="P1448">INDEX($L$11:$L$2636,MATCH(B1448+J1448,$L$11:$L$2636,0)+30)</f>
        <v>46814</v>
      </c>
      <c r="Q1448" s="124" cm="1">
        <f t="array" ref="Q1448">INDEX($L$11:$L$2636,MATCH(B1448+J1448,$L$11:$L$2636,0)+12)-1</f>
        <v>46789</v>
      </c>
    </row>
    <row r="1449" spans="2:17" ht="15" customHeight="1" x14ac:dyDescent="0.25">
      <c r="B1449" s="97">
        <v>46773</v>
      </c>
      <c r="C1449" s="98" t="str">
        <f t="shared" si="94"/>
        <v>Friday</v>
      </c>
      <c r="D1449" s="99" t="str">
        <f t="shared" si="95"/>
        <v>B</v>
      </c>
      <c r="E1449" s="99" t="str">
        <f t="shared" si="95"/>
        <v>B</v>
      </c>
      <c r="F1449" s="99" t="str">
        <f t="shared" si="95"/>
        <v>B</v>
      </c>
      <c r="G1449" s="99" t="str">
        <f t="shared" si="95"/>
        <v>B</v>
      </c>
      <c r="H1449" s="99" t="str">
        <f t="shared" si="96"/>
        <v>B</v>
      </c>
      <c r="I1449" s="99">
        <f t="shared" si="97"/>
        <v>1</v>
      </c>
      <c r="J1449" s="109">
        <f>IF(H1449="B",0,MATCH("B",H1450:$H$3985,0))</f>
        <v>0</v>
      </c>
      <c r="K1449" s="84"/>
      <c r="L1449" s="97">
        <v>47513</v>
      </c>
      <c r="M1449" s="99" t="s">
        <v>69</v>
      </c>
      <c r="O1449" s="97">
        <v>46773</v>
      </c>
      <c r="P1449" s="97" cm="1">
        <f t="array" ref="P1449">INDEX($L$11:$L$2636,MATCH(B1449+J1449,$L$11:$L$2636,0)+30)</f>
        <v>46815</v>
      </c>
      <c r="Q1449" s="124" cm="1">
        <f t="array" ref="Q1449">INDEX($L$11:$L$2636,MATCH(B1449+J1449,$L$11:$L$2636,0)+12)-1</f>
        <v>46790</v>
      </c>
    </row>
    <row r="1450" spans="2:17" ht="15" customHeight="1" x14ac:dyDescent="0.25">
      <c r="B1450" s="97">
        <v>46774</v>
      </c>
      <c r="C1450" s="98" t="str">
        <f t="shared" si="94"/>
        <v>Saturday</v>
      </c>
      <c r="D1450" s="99" t="str">
        <f t="shared" si="95"/>
        <v>W</v>
      </c>
      <c r="E1450" s="99" t="str">
        <f t="shared" si="95"/>
        <v>W</v>
      </c>
      <c r="F1450" s="99" t="str">
        <f t="shared" si="95"/>
        <v>W</v>
      </c>
      <c r="G1450" s="99" t="str">
        <f t="shared" si="95"/>
        <v>W</v>
      </c>
      <c r="H1450" s="99" t="str">
        <f t="shared" si="96"/>
        <v>W</v>
      </c>
      <c r="I1450" s="99">
        <f t="shared" si="97"/>
        <v>0</v>
      </c>
      <c r="J1450" s="109">
        <f>IF(H1450="B",0,MATCH("B",H1451:$H$3985,0))</f>
        <v>2</v>
      </c>
      <c r="K1450" s="84"/>
      <c r="L1450" s="97">
        <v>47514</v>
      </c>
      <c r="M1450" s="99" t="s">
        <v>69</v>
      </c>
      <c r="O1450" s="97">
        <v>46774</v>
      </c>
      <c r="P1450" s="97" cm="1">
        <f t="array" ref="P1450">INDEX($L$11:$L$2636,MATCH(B1450+J1450,$L$11:$L$2636,0)+30)</f>
        <v>46818</v>
      </c>
      <c r="Q1450" s="124" cm="1">
        <f t="array" ref="Q1450">INDEX($L$11:$L$2636,MATCH(B1450+J1450,$L$11:$L$2636,0)+12)-1</f>
        <v>46791</v>
      </c>
    </row>
    <row r="1451" spans="2:17" ht="15" customHeight="1" x14ac:dyDescent="0.25">
      <c r="B1451" s="97">
        <v>46775</v>
      </c>
      <c r="C1451" s="98" t="str">
        <f t="shared" si="94"/>
        <v>Sunday</v>
      </c>
      <c r="D1451" s="99" t="str">
        <f t="shared" si="95"/>
        <v>W</v>
      </c>
      <c r="E1451" s="99" t="str">
        <f t="shared" si="95"/>
        <v>W</v>
      </c>
      <c r="F1451" s="99" t="str">
        <f t="shared" si="95"/>
        <v>W</v>
      </c>
      <c r="G1451" s="99" t="str">
        <f t="shared" si="95"/>
        <v>W</v>
      </c>
      <c r="H1451" s="99" t="str">
        <f t="shared" si="96"/>
        <v>W</v>
      </c>
      <c r="I1451" s="99">
        <f t="shared" si="97"/>
        <v>0</v>
      </c>
      <c r="J1451" s="109">
        <f>IF(H1451="B",0,MATCH("B",H1452:$H$3985,0))</f>
        <v>1</v>
      </c>
      <c r="K1451" s="84"/>
      <c r="L1451" s="97">
        <v>47515</v>
      </c>
      <c r="M1451" s="99" t="s">
        <v>69</v>
      </c>
      <c r="O1451" s="97">
        <v>46775</v>
      </c>
      <c r="P1451" s="97" cm="1">
        <f t="array" ref="P1451">INDEX($L$11:$L$2636,MATCH(B1451+J1451,$L$11:$L$2636,0)+30)</f>
        <v>46818</v>
      </c>
      <c r="Q1451" s="124" cm="1">
        <f t="array" ref="Q1451">INDEX($L$11:$L$2636,MATCH(B1451+J1451,$L$11:$L$2636,0)+12)-1</f>
        <v>46791</v>
      </c>
    </row>
    <row r="1452" spans="2:17" ht="15" customHeight="1" x14ac:dyDescent="0.25">
      <c r="B1452" s="97">
        <v>46776</v>
      </c>
      <c r="C1452" s="98" t="str">
        <f t="shared" si="94"/>
        <v>Monday</v>
      </c>
      <c r="D1452" s="99" t="str">
        <f t="shared" si="95"/>
        <v>B</v>
      </c>
      <c r="E1452" s="99" t="str">
        <f t="shared" si="95"/>
        <v>B</v>
      </c>
      <c r="F1452" s="99" t="str">
        <f t="shared" si="95"/>
        <v>B</v>
      </c>
      <c r="G1452" s="99" t="str">
        <f t="shared" si="95"/>
        <v>B</v>
      </c>
      <c r="H1452" s="99" t="str">
        <f t="shared" si="96"/>
        <v>B</v>
      </c>
      <c r="I1452" s="99">
        <f t="shared" si="97"/>
        <v>1</v>
      </c>
      <c r="J1452" s="109">
        <f>IF(H1452="B",0,MATCH("B",H1453:$H$3985,0))</f>
        <v>0</v>
      </c>
      <c r="K1452" s="84"/>
      <c r="L1452" s="97">
        <v>47518</v>
      </c>
      <c r="M1452" s="99" t="s">
        <v>69</v>
      </c>
      <c r="O1452" s="97">
        <v>46776</v>
      </c>
      <c r="P1452" s="97" cm="1">
        <f t="array" ref="P1452">INDEX($L$11:$L$2636,MATCH(B1452+J1452,$L$11:$L$2636,0)+30)</f>
        <v>46818</v>
      </c>
      <c r="Q1452" s="124" cm="1">
        <f t="array" ref="Q1452">INDEX($L$11:$L$2636,MATCH(B1452+J1452,$L$11:$L$2636,0)+12)-1</f>
        <v>46791</v>
      </c>
    </row>
    <row r="1453" spans="2:17" ht="15" customHeight="1" x14ac:dyDescent="0.25">
      <c r="B1453" s="97">
        <v>46777</v>
      </c>
      <c r="C1453" s="98" t="str">
        <f t="shared" si="94"/>
        <v>Tuesday</v>
      </c>
      <c r="D1453" s="99" t="str">
        <f t="shared" si="95"/>
        <v>B</v>
      </c>
      <c r="E1453" s="99" t="str">
        <f t="shared" si="95"/>
        <v>B</v>
      </c>
      <c r="F1453" s="99" t="str">
        <f t="shared" si="95"/>
        <v>B</v>
      </c>
      <c r="G1453" s="99" t="str">
        <f t="shared" si="95"/>
        <v>B</v>
      </c>
      <c r="H1453" s="99" t="str">
        <f t="shared" si="96"/>
        <v>B</v>
      </c>
      <c r="I1453" s="99">
        <f t="shared" si="97"/>
        <v>1</v>
      </c>
      <c r="J1453" s="109">
        <f>IF(H1453="B",0,MATCH("B",H1454:$H$3985,0))</f>
        <v>0</v>
      </c>
      <c r="K1453" s="84"/>
      <c r="L1453" s="97">
        <v>47519</v>
      </c>
      <c r="M1453" s="99" t="s">
        <v>69</v>
      </c>
      <c r="O1453" s="97">
        <v>46777</v>
      </c>
      <c r="P1453" s="97" cm="1">
        <f t="array" ref="P1453">INDEX($L$11:$L$2636,MATCH(B1453+J1453,$L$11:$L$2636,0)+30)</f>
        <v>46819</v>
      </c>
      <c r="Q1453" s="124" cm="1">
        <f t="array" ref="Q1453">INDEX($L$11:$L$2636,MATCH(B1453+J1453,$L$11:$L$2636,0)+12)-1</f>
        <v>46792</v>
      </c>
    </row>
    <row r="1454" spans="2:17" ht="15" customHeight="1" x14ac:dyDescent="0.25">
      <c r="B1454" s="97">
        <v>46778</v>
      </c>
      <c r="C1454" s="98" t="str">
        <f t="shared" si="94"/>
        <v>Wednesday</v>
      </c>
      <c r="D1454" s="99" t="str">
        <f t="shared" si="95"/>
        <v>B</v>
      </c>
      <c r="E1454" s="99" t="str">
        <f t="shared" si="95"/>
        <v>B</v>
      </c>
      <c r="F1454" s="99" t="str">
        <f t="shared" si="95"/>
        <v>B</v>
      </c>
      <c r="G1454" s="99" t="str">
        <f t="shared" si="95"/>
        <v>B</v>
      </c>
      <c r="H1454" s="99" t="str">
        <f t="shared" si="96"/>
        <v>B</v>
      </c>
      <c r="I1454" s="99">
        <f t="shared" si="97"/>
        <v>1</v>
      </c>
      <c r="J1454" s="109">
        <f>IF(H1454="B",0,MATCH("B",H1455:$H$3985,0))</f>
        <v>0</v>
      </c>
      <c r="K1454" s="84"/>
      <c r="L1454" s="97">
        <v>47520</v>
      </c>
      <c r="M1454" s="99" t="s">
        <v>69</v>
      </c>
      <c r="O1454" s="97">
        <v>46778</v>
      </c>
      <c r="P1454" s="97" cm="1">
        <f t="array" ref="P1454">INDEX($L$11:$L$2636,MATCH(B1454+J1454,$L$11:$L$2636,0)+30)</f>
        <v>46820</v>
      </c>
      <c r="Q1454" s="124" cm="1">
        <f t="array" ref="Q1454">INDEX($L$11:$L$2636,MATCH(B1454+J1454,$L$11:$L$2636,0)+12)-1</f>
        <v>46793</v>
      </c>
    </row>
    <row r="1455" spans="2:17" ht="15" customHeight="1" x14ac:dyDescent="0.25">
      <c r="B1455" s="97">
        <v>46779</v>
      </c>
      <c r="C1455" s="98" t="str">
        <f t="shared" si="94"/>
        <v>Thursday</v>
      </c>
      <c r="D1455" s="99" t="str">
        <f t="shared" si="95"/>
        <v>B</v>
      </c>
      <c r="E1455" s="99" t="str">
        <f t="shared" si="95"/>
        <v>B</v>
      </c>
      <c r="F1455" s="99" t="str">
        <f t="shared" si="95"/>
        <v>B</v>
      </c>
      <c r="G1455" s="99" t="str">
        <f t="shared" si="95"/>
        <v>B</v>
      </c>
      <c r="H1455" s="99" t="str">
        <f t="shared" si="96"/>
        <v>B</v>
      </c>
      <c r="I1455" s="99">
        <f t="shared" si="97"/>
        <v>1</v>
      </c>
      <c r="J1455" s="109">
        <f>IF(H1455="B",0,MATCH("B",H1456:$H$3985,0))</f>
        <v>0</v>
      </c>
      <c r="K1455" s="84"/>
      <c r="L1455" s="97">
        <v>47521</v>
      </c>
      <c r="M1455" s="99" t="s">
        <v>69</v>
      </c>
      <c r="O1455" s="97">
        <v>46779</v>
      </c>
      <c r="P1455" s="97" cm="1">
        <f t="array" ref="P1455">INDEX($L$11:$L$2636,MATCH(B1455+J1455,$L$11:$L$2636,0)+30)</f>
        <v>46821</v>
      </c>
      <c r="Q1455" s="124" cm="1">
        <f t="array" ref="Q1455">INDEX($L$11:$L$2636,MATCH(B1455+J1455,$L$11:$L$2636,0)+12)-1</f>
        <v>46796</v>
      </c>
    </row>
    <row r="1456" spans="2:17" ht="15" customHeight="1" x14ac:dyDescent="0.25">
      <c r="B1456" s="97">
        <v>46780</v>
      </c>
      <c r="C1456" s="98" t="str">
        <f t="shared" si="94"/>
        <v>Friday</v>
      </c>
      <c r="D1456" s="99" t="str">
        <f t="shared" si="95"/>
        <v>B</v>
      </c>
      <c r="E1456" s="99" t="str">
        <f t="shared" si="95"/>
        <v>B</v>
      </c>
      <c r="F1456" s="99" t="str">
        <f t="shared" si="95"/>
        <v>B</v>
      </c>
      <c r="G1456" s="99" t="str">
        <f t="shared" si="95"/>
        <v>B</v>
      </c>
      <c r="H1456" s="99" t="str">
        <f t="shared" si="96"/>
        <v>B</v>
      </c>
      <c r="I1456" s="99">
        <f t="shared" si="97"/>
        <v>1</v>
      </c>
      <c r="J1456" s="109">
        <f>IF(H1456="B",0,MATCH("B",H1457:$H$3985,0))</f>
        <v>0</v>
      </c>
      <c r="K1456" s="84"/>
      <c r="L1456" s="97">
        <v>47522</v>
      </c>
      <c r="M1456" s="99" t="s">
        <v>69</v>
      </c>
      <c r="O1456" s="97">
        <v>46780</v>
      </c>
      <c r="P1456" s="97" cm="1">
        <f t="array" ref="P1456">INDEX($L$11:$L$2636,MATCH(B1456+J1456,$L$11:$L$2636,0)+30)</f>
        <v>46822</v>
      </c>
      <c r="Q1456" s="124" cm="1">
        <f t="array" ref="Q1456">INDEX($L$11:$L$2636,MATCH(B1456+J1456,$L$11:$L$2636,0)+12)-1</f>
        <v>46797</v>
      </c>
    </row>
    <row r="1457" spans="2:17" ht="15" customHeight="1" x14ac:dyDescent="0.25">
      <c r="B1457" s="97">
        <v>46781</v>
      </c>
      <c r="C1457" s="98" t="str">
        <f t="shared" si="94"/>
        <v>Saturday</v>
      </c>
      <c r="D1457" s="99" t="str">
        <f t="shared" si="95"/>
        <v>W</v>
      </c>
      <c r="E1457" s="99" t="str">
        <f t="shared" si="95"/>
        <v>W</v>
      </c>
      <c r="F1457" s="99" t="str">
        <f t="shared" si="95"/>
        <v>W</v>
      </c>
      <c r="G1457" s="99" t="str">
        <f t="shared" si="95"/>
        <v>W</v>
      </c>
      <c r="H1457" s="99" t="str">
        <f t="shared" si="96"/>
        <v>W</v>
      </c>
      <c r="I1457" s="99">
        <f t="shared" si="97"/>
        <v>0</v>
      </c>
      <c r="J1457" s="109">
        <f>IF(H1457="B",0,MATCH("B",H1458:$H$3985,0))</f>
        <v>2</v>
      </c>
      <c r="K1457" s="84"/>
      <c r="L1457" s="97">
        <v>47525</v>
      </c>
      <c r="M1457" s="99" t="s">
        <v>69</v>
      </c>
      <c r="O1457" s="97">
        <v>46781</v>
      </c>
      <c r="P1457" s="97" cm="1">
        <f t="array" ref="P1457">INDEX($L$11:$L$2636,MATCH(B1457+J1457,$L$11:$L$2636,0)+30)</f>
        <v>46825</v>
      </c>
      <c r="Q1457" s="124" cm="1">
        <f t="array" ref="Q1457">INDEX($L$11:$L$2636,MATCH(B1457+J1457,$L$11:$L$2636,0)+12)-1</f>
        <v>46798</v>
      </c>
    </row>
    <row r="1458" spans="2:17" ht="15" customHeight="1" x14ac:dyDescent="0.25">
      <c r="B1458" s="97">
        <v>46782</v>
      </c>
      <c r="C1458" s="98" t="str">
        <f t="shared" si="94"/>
        <v>Sunday</v>
      </c>
      <c r="D1458" s="99" t="str">
        <f t="shared" si="95"/>
        <v>W</v>
      </c>
      <c r="E1458" s="99" t="str">
        <f t="shared" si="95"/>
        <v>W</v>
      </c>
      <c r="F1458" s="99" t="str">
        <f t="shared" si="95"/>
        <v>W</v>
      </c>
      <c r="G1458" s="99" t="str">
        <f t="shared" si="95"/>
        <v>W</v>
      </c>
      <c r="H1458" s="99" t="str">
        <f t="shared" si="96"/>
        <v>W</v>
      </c>
      <c r="I1458" s="99">
        <f t="shared" si="97"/>
        <v>0</v>
      </c>
      <c r="J1458" s="109">
        <f>IF(H1458="B",0,MATCH("B",H1459:$H$3985,0))</f>
        <v>1</v>
      </c>
      <c r="K1458" s="84"/>
      <c r="L1458" s="97">
        <v>47526</v>
      </c>
      <c r="M1458" s="99" t="s">
        <v>69</v>
      </c>
      <c r="O1458" s="97">
        <v>46782</v>
      </c>
      <c r="P1458" s="97" cm="1">
        <f t="array" ref="P1458">INDEX($L$11:$L$2636,MATCH(B1458+J1458,$L$11:$L$2636,0)+30)</f>
        <v>46825</v>
      </c>
      <c r="Q1458" s="124" cm="1">
        <f t="array" ref="Q1458">INDEX($L$11:$L$2636,MATCH(B1458+J1458,$L$11:$L$2636,0)+12)-1</f>
        <v>46798</v>
      </c>
    </row>
    <row r="1459" spans="2:17" ht="15" customHeight="1" x14ac:dyDescent="0.25">
      <c r="B1459" s="97">
        <v>46783</v>
      </c>
      <c r="C1459" s="98" t="str">
        <f t="shared" si="94"/>
        <v>Monday</v>
      </c>
      <c r="D1459" s="99" t="str">
        <f t="shared" si="95"/>
        <v>B</v>
      </c>
      <c r="E1459" s="99" t="str">
        <f t="shared" si="95"/>
        <v>B</v>
      </c>
      <c r="F1459" s="99" t="str">
        <f t="shared" si="95"/>
        <v>B</v>
      </c>
      <c r="G1459" s="99" t="str">
        <f t="shared" si="95"/>
        <v>B</v>
      </c>
      <c r="H1459" s="99" t="str">
        <f t="shared" si="96"/>
        <v>B</v>
      </c>
      <c r="I1459" s="99">
        <f t="shared" si="97"/>
        <v>1</v>
      </c>
      <c r="J1459" s="109">
        <f>IF(H1459="B",0,MATCH("B",H1460:$H$3985,0))</f>
        <v>0</v>
      </c>
      <c r="K1459" s="84"/>
      <c r="L1459" s="97">
        <v>47527</v>
      </c>
      <c r="M1459" s="99" t="s">
        <v>69</v>
      </c>
      <c r="O1459" s="97">
        <v>46783</v>
      </c>
      <c r="P1459" s="97" cm="1">
        <f t="array" ref="P1459">INDEX($L$11:$L$2636,MATCH(B1459+J1459,$L$11:$L$2636,0)+30)</f>
        <v>46825</v>
      </c>
      <c r="Q1459" s="124" cm="1">
        <f t="array" ref="Q1459">INDEX($L$11:$L$2636,MATCH(B1459+J1459,$L$11:$L$2636,0)+12)-1</f>
        <v>46798</v>
      </c>
    </row>
    <row r="1460" spans="2:17" ht="15" customHeight="1" x14ac:dyDescent="0.25">
      <c r="B1460" s="97">
        <v>46784</v>
      </c>
      <c r="C1460" s="98" t="str">
        <f t="shared" si="94"/>
        <v>Tuesday</v>
      </c>
      <c r="D1460" s="99" t="str">
        <f t="shared" si="95"/>
        <v>B</v>
      </c>
      <c r="E1460" s="99" t="str">
        <f t="shared" si="95"/>
        <v>B</v>
      </c>
      <c r="F1460" s="99" t="str">
        <f t="shared" si="95"/>
        <v>B</v>
      </c>
      <c r="G1460" s="99" t="str">
        <f t="shared" si="95"/>
        <v>B</v>
      </c>
      <c r="H1460" s="99" t="str">
        <f t="shared" si="96"/>
        <v>B</v>
      </c>
      <c r="I1460" s="99">
        <f t="shared" si="97"/>
        <v>1</v>
      </c>
      <c r="J1460" s="109">
        <f>IF(H1460="B",0,MATCH("B",H1461:$H$3985,0))</f>
        <v>0</v>
      </c>
      <c r="K1460" s="84"/>
      <c r="L1460" s="97">
        <v>47528</v>
      </c>
      <c r="M1460" s="99" t="s">
        <v>69</v>
      </c>
      <c r="O1460" s="97">
        <v>46784</v>
      </c>
      <c r="P1460" s="97" cm="1">
        <f t="array" ref="P1460">INDEX($L$11:$L$2636,MATCH(B1460+J1460,$L$11:$L$2636,0)+30)</f>
        <v>46826</v>
      </c>
      <c r="Q1460" s="124" cm="1">
        <f t="array" ref="Q1460">INDEX($L$11:$L$2636,MATCH(B1460+J1460,$L$11:$L$2636,0)+12)-1</f>
        <v>46799</v>
      </c>
    </row>
    <row r="1461" spans="2:17" ht="15" customHeight="1" x14ac:dyDescent="0.25">
      <c r="B1461" s="97">
        <v>46785</v>
      </c>
      <c r="C1461" s="98" t="str">
        <f t="shared" si="94"/>
        <v>Wednesday</v>
      </c>
      <c r="D1461" s="99" t="str">
        <f t="shared" si="95"/>
        <v>B</v>
      </c>
      <c r="E1461" s="99" t="str">
        <f t="shared" si="95"/>
        <v>B</v>
      </c>
      <c r="F1461" s="99" t="str">
        <f t="shared" si="95"/>
        <v>B</v>
      </c>
      <c r="G1461" s="99" t="str">
        <f t="shared" si="95"/>
        <v>B</v>
      </c>
      <c r="H1461" s="99" t="str">
        <f t="shared" si="96"/>
        <v>B</v>
      </c>
      <c r="I1461" s="99">
        <f t="shared" si="97"/>
        <v>1</v>
      </c>
      <c r="J1461" s="109">
        <f>IF(H1461="B",0,MATCH("B",H1462:$H$3985,0))</f>
        <v>0</v>
      </c>
      <c r="K1461" s="84"/>
      <c r="L1461" s="97">
        <v>47529</v>
      </c>
      <c r="M1461" s="99" t="s">
        <v>69</v>
      </c>
      <c r="O1461" s="97">
        <v>46785</v>
      </c>
      <c r="P1461" s="97" cm="1">
        <f t="array" ref="P1461">INDEX($L$11:$L$2636,MATCH(B1461+J1461,$L$11:$L$2636,0)+30)</f>
        <v>46827</v>
      </c>
      <c r="Q1461" s="124" cm="1">
        <f t="array" ref="Q1461">INDEX($L$11:$L$2636,MATCH(B1461+J1461,$L$11:$L$2636,0)+12)-1</f>
        <v>46800</v>
      </c>
    </row>
    <row r="1462" spans="2:17" ht="15" customHeight="1" x14ac:dyDescent="0.25">
      <c r="B1462" s="97">
        <v>46786</v>
      </c>
      <c r="C1462" s="98" t="str">
        <f t="shared" si="94"/>
        <v>Thursday</v>
      </c>
      <c r="D1462" s="99" t="str">
        <f t="shared" si="95"/>
        <v>B</v>
      </c>
      <c r="E1462" s="99" t="str">
        <f t="shared" si="95"/>
        <v>B</v>
      </c>
      <c r="F1462" s="99" t="str">
        <f t="shared" si="95"/>
        <v>B</v>
      </c>
      <c r="G1462" s="99" t="str">
        <f t="shared" si="95"/>
        <v>B</v>
      </c>
      <c r="H1462" s="99" t="str">
        <f t="shared" si="96"/>
        <v>B</v>
      </c>
      <c r="I1462" s="99">
        <f t="shared" si="97"/>
        <v>1</v>
      </c>
      <c r="J1462" s="109">
        <f>IF(H1462="B",0,MATCH("B",H1463:$H$3985,0))</f>
        <v>0</v>
      </c>
      <c r="K1462" s="84"/>
      <c r="L1462" s="97">
        <v>47532</v>
      </c>
      <c r="M1462" s="99" t="s">
        <v>69</v>
      </c>
      <c r="O1462" s="97">
        <v>46786</v>
      </c>
      <c r="P1462" s="97" cm="1">
        <f t="array" ref="P1462">INDEX($L$11:$L$2636,MATCH(B1462+J1462,$L$11:$L$2636,0)+30)</f>
        <v>46828</v>
      </c>
      <c r="Q1462" s="124" cm="1">
        <f t="array" ref="Q1462">INDEX($L$11:$L$2636,MATCH(B1462+J1462,$L$11:$L$2636,0)+12)-1</f>
        <v>46803</v>
      </c>
    </row>
    <row r="1463" spans="2:17" ht="15" customHeight="1" x14ac:dyDescent="0.25">
      <c r="B1463" s="97">
        <v>46787</v>
      </c>
      <c r="C1463" s="98" t="str">
        <f t="shared" si="94"/>
        <v>Friday</v>
      </c>
      <c r="D1463" s="99" t="str">
        <f t="shared" si="95"/>
        <v>B</v>
      </c>
      <c r="E1463" s="99" t="str">
        <f t="shared" si="95"/>
        <v>B</v>
      </c>
      <c r="F1463" s="99" t="str">
        <f t="shared" si="95"/>
        <v>B</v>
      </c>
      <c r="G1463" s="99" t="str">
        <f t="shared" si="95"/>
        <v>B</v>
      </c>
      <c r="H1463" s="99" t="str">
        <f t="shared" si="96"/>
        <v>B</v>
      </c>
      <c r="I1463" s="99">
        <f t="shared" si="97"/>
        <v>1</v>
      </c>
      <c r="J1463" s="109">
        <f>IF(H1463="B",0,MATCH("B",H1464:$H$3985,0))</f>
        <v>0</v>
      </c>
      <c r="K1463" s="84"/>
      <c r="L1463" s="97">
        <v>47533</v>
      </c>
      <c r="M1463" s="99" t="s">
        <v>69</v>
      </c>
      <c r="O1463" s="97">
        <v>46787</v>
      </c>
      <c r="P1463" s="97" cm="1">
        <f t="array" ref="P1463">INDEX($L$11:$L$2636,MATCH(B1463+J1463,$L$11:$L$2636,0)+30)</f>
        <v>46829</v>
      </c>
      <c r="Q1463" s="124" cm="1">
        <f t="array" ref="Q1463">INDEX($L$11:$L$2636,MATCH(B1463+J1463,$L$11:$L$2636,0)+12)-1</f>
        <v>46804</v>
      </c>
    </row>
    <row r="1464" spans="2:17" ht="15" customHeight="1" x14ac:dyDescent="0.25">
      <c r="B1464" s="97">
        <v>46788</v>
      </c>
      <c r="C1464" s="98" t="str">
        <f t="shared" si="94"/>
        <v>Saturday</v>
      </c>
      <c r="D1464" s="99" t="str">
        <f t="shared" si="95"/>
        <v>W</v>
      </c>
      <c r="E1464" s="99" t="str">
        <f t="shared" si="95"/>
        <v>W</v>
      </c>
      <c r="F1464" s="99" t="str">
        <f t="shared" si="95"/>
        <v>W</v>
      </c>
      <c r="G1464" s="99" t="str">
        <f t="shared" si="95"/>
        <v>W</v>
      </c>
      <c r="H1464" s="99" t="str">
        <f t="shared" si="96"/>
        <v>W</v>
      </c>
      <c r="I1464" s="99">
        <f t="shared" si="97"/>
        <v>0</v>
      </c>
      <c r="J1464" s="109">
        <f>IF(H1464="B",0,MATCH("B",H1465:$H$3985,0))</f>
        <v>2</v>
      </c>
      <c r="K1464" s="84"/>
      <c r="L1464" s="97">
        <v>47534</v>
      </c>
      <c r="M1464" s="99" t="s">
        <v>69</v>
      </c>
      <c r="O1464" s="97">
        <v>46788</v>
      </c>
      <c r="P1464" s="97" cm="1">
        <f t="array" ref="P1464">INDEX($L$11:$L$2636,MATCH(B1464+J1464,$L$11:$L$2636,0)+30)</f>
        <v>46832</v>
      </c>
      <c r="Q1464" s="124" cm="1">
        <f t="array" ref="Q1464">INDEX($L$11:$L$2636,MATCH(B1464+J1464,$L$11:$L$2636,0)+12)-1</f>
        <v>46805</v>
      </c>
    </row>
    <row r="1465" spans="2:17" ht="15" customHeight="1" x14ac:dyDescent="0.25">
      <c r="B1465" s="97">
        <v>46789</v>
      </c>
      <c r="C1465" s="98" t="str">
        <f t="shared" si="94"/>
        <v>Sunday</v>
      </c>
      <c r="D1465" s="99" t="str">
        <f t="shared" si="95"/>
        <v>W</v>
      </c>
      <c r="E1465" s="99" t="str">
        <f t="shared" si="95"/>
        <v>W</v>
      </c>
      <c r="F1465" s="99" t="str">
        <f t="shared" si="95"/>
        <v>W</v>
      </c>
      <c r="G1465" s="99" t="str">
        <f t="shared" si="95"/>
        <v>W</v>
      </c>
      <c r="H1465" s="99" t="str">
        <f t="shared" si="96"/>
        <v>W</v>
      </c>
      <c r="I1465" s="99">
        <f t="shared" si="97"/>
        <v>0</v>
      </c>
      <c r="J1465" s="109">
        <f>IF(H1465="B",0,MATCH("B",H1466:$H$3985,0))</f>
        <v>1</v>
      </c>
      <c r="K1465" s="84"/>
      <c r="L1465" s="97">
        <v>47535</v>
      </c>
      <c r="M1465" s="99" t="s">
        <v>69</v>
      </c>
      <c r="O1465" s="97">
        <v>46789</v>
      </c>
      <c r="P1465" s="97" cm="1">
        <f t="array" ref="P1465">INDEX($L$11:$L$2636,MATCH(B1465+J1465,$L$11:$L$2636,0)+30)</f>
        <v>46832</v>
      </c>
      <c r="Q1465" s="124" cm="1">
        <f t="array" ref="Q1465">INDEX($L$11:$L$2636,MATCH(B1465+J1465,$L$11:$L$2636,0)+12)-1</f>
        <v>46805</v>
      </c>
    </row>
    <row r="1466" spans="2:17" ht="15" customHeight="1" x14ac:dyDescent="0.25">
      <c r="B1466" s="97">
        <v>46790</v>
      </c>
      <c r="C1466" s="98" t="str">
        <f t="shared" si="94"/>
        <v>Monday</v>
      </c>
      <c r="D1466" s="99" t="str">
        <f t="shared" si="95"/>
        <v>B</v>
      </c>
      <c r="E1466" s="99" t="str">
        <f t="shared" si="95"/>
        <v>B</v>
      </c>
      <c r="F1466" s="99" t="str">
        <f t="shared" si="95"/>
        <v>B</v>
      </c>
      <c r="G1466" s="99" t="str">
        <f t="shared" si="95"/>
        <v>B</v>
      </c>
      <c r="H1466" s="99" t="str">
        <f t="shared" si="96"/>
        <v>B</v>
      </c>
      <c r="I1466" s="99">
        <f t="shared" si="97"/>
        <v>1</v>
      </c>
      <c r="J1466" s="109">
        <f>IF(H1466="B",0,MATCH("B",H1467:$H$3985,0))</f>
        <v>0</v>
      </c>
      <c r="K1466" s="84"/>
      <c r="L1466" s="97">
        <v>47536</v>
      </c>
      <c r="M1466" s="99" t="s">
        <v>69</v>
      </c>
      <c r="O1466" s="97">
        <v>46790</v>
      </c>
      <c r="P1466" s="97" cm="1">
        <f t="array" ref="P1466">INDEX($L$11:$L$2636,MATCH(B1466+J1466,$L$11:$L$2636,0)+30)</f>
        <v>46832</v>
      </c>
      <c r="Q1466" s="124" cm="1">
        <f t="array" ref="Q1466">INDEX($L$11:$L$2636,MATCH(B1466+J1466,$L$11:$L$2636,0)+12)-1</f>
        <v>46805</v>
      </c>
    </row>
    <row r="1467" spans="2:17" ht="15" customHeight="1" x14ac:dyDescent="0.25">
      <c r="B1467" s="97">
        <v>46791</v>
      </c>
      <c r="C1467" s="98" t="str">
        <f t="shared" si="94"/>
        <v>Tuesday</v>
      </c>
      <c r="D1467" s="99" t="str">
        <f t="shared" si="95"/>
        <v>B</v>
      </c>
      <c r="E1467" s="99" t="str">
        <f t="shared" si="95"/>
        <v>B</v>
      </c>
      <c r="F1467" s="99" t="str">
        <f t="shared" si="95"/>
        <v>B</v>
      </c>
      <c r="G1467" s="99" t="str">
        <f t="shared" si="95"/>
        <v>B</v>
      </c>
      <c r="H1467" s="99" t="str">
        <f t="shared" si="96"/>
        <v>B</v>
      </c>
      <c r="I1467" s="99">
        <f t="shared" si="97"/>
        <v>1</v>
      </c>
      <c r="J1467" s="109">
        <f>IF(H1467="B",0,MATCH("B",H1468:$H$3985,0))</f>
        <v>0</v>
      </c>
      <c r="K1467" s="84"/>
      <c r="L1467" s="97">
        <v>47539</v>
      </c>
      <c r="M1467" s="99" t="s">
        <v>69</v>
      </c>
      <c r="O1467" s="97">
        <v>46791</v>
      </c>
      <c r="P1467" s="97" cm="1">
        <f t="array" ref="P1467">INDEX($L$11:$L$2636,MATCH(B1467+J1467,$L$11:$L$2636,0)+30)</f>
        <v>46833</v>
      </c>
      <c r="Q1467" s="124" cm="1">
        <f t="array" ref="Q1467">INDEX($L$11:$L$2636,MATCH(B1467+J1467,$L$11:$L$2636,0)+12)-1</f>
        <v>46806</v>
      </c>
    </row>
    <row r="1468" spans="2:17" ht="15" customHeight="1" x14ac:dyDescent="0.25">
      <c r="B1468" s="97">
        <v>46792</v>
      </c>
      <c r="C1468" s="98" t="str">
        <f t="shared" si="94"/>
        <v>Wednesday</v>
      </c>
      <c r="D1468" s="99" t="str">
        <f t="shared" si="95"/>
        <v>B</v>
      </c>
      <c r="E1468" s="99" t="str">
        <f t="shared" si="95"/>
        <v>B</v>
      </c>
      <c r="F1468" s="99" t="str">
        <f t="shared" si="95"/>
        <v>B</v>
      </c>
      <c r="G1468" s="99" t="str">
        <f t="shared" si="95"/>
        <v>B</v>
      </c>
      <c r="H1468" s="99" t="str">
        <f t="shared" si="96"/>
        <v>B</v>
      </c>
      <c r="I1468" s="99">
        <f t="shared" si="97"/>
        <v>1</v>
      </c>
      <c r="J1468" s="109">
        <f>IF(H1468="B",0,MATCH("B",H1469:$H$3985,0))</f>
        <v>0</v>
      </c>
      <c r="K1468" s="84"/>
      <c r="L1468" s="97">
        <v>47540</v>
      </c>
      <c r="M1468" s="99" t="s">
        <v>69</v>
      </c>
      <c r="O1468" s="97">
        <v>46792</v>
      </c>
      <c r="P1468" s="97" cm="1">
        <f t="array" ref="P1468">INDEX($L$11:$L$2636,MATCH(B1468+J1468,$L$11:$L$2636,0)+30)</f>
        <v>46834</v>
      </c>
      <c r="Q1468" s="124" cm="1">
        <f t="array" ref="Q1468">INDEX($L$11:$L$2636,MATCH(B1468+J1468,$L$11:$L$2636,0)+12)-1</f>
        <v>46807</v>
      </c>
    </row>
    <row r="1469" spans="2:17" ht="15" customHeight="1" x14ac:dyDescent="0.25">
      <c r="B1469" s="97">
        <v>46793</v>
      </c>
      <c r="C1469" s="98" t="str">
        <f t="shared" si="94"/>
        <v>Thursday</v>
      </c>
      <c r="D1469" s="99" t="str">
        <f t="shared" si="95"/>
        <v>B</v>
      </c>
      <c r="E1469" s="99" t="str">
        <f t="shared" si="95"/>
        <v>B</v>
      </c>
      <c r="F1469" s="99" t="str">
        <f t="shared" si="95"/>
        <v>B</v>
      </c>
      <c r="G1469" s="99" t="str">
        <f t="shared" si="95"/>
        <v>B</v>
      </c>
      <c r="H1469" s="99" t="str">
        <f t="shared" si="96"/>
        <v>B</v>
      </c>
      <c r="I1469" s="99">
        <f t="shared" si="97"/>
        <v>1</v>
      </c>
      <c r="J1469" s="109">
        <f>IF(H1469="B",0,MATCH("B",H1470:$H$3985,0))</f>
        <v>0</v>
      </c>
      <c r="K1469" s="84"/>
      <c r="L1469" s="97">
        <v>47541</v>
      </c>
      <c r="M1469" s="99" t="s">
        <v>69</v>
      </c>
      <c r="O1469" s="97">
        <v>46793</v>
      </c>
      <c r="P1469" s="97" cm="1">
        <f t="array" ref="P1469">INDEX($L$11:$L$2636,MATCH(B1469+J1469,$L$11:$L$2636,0)+30)</f>
        <v>46835</v>
      </c>
      <c r="Q1469" s="124" cm="1">
        <f t="array" ref="Q1469">INDEX($L$11:$L$2636,MATCH(B1469+J1469,$L$11:$L$2636,0)+12)-1</f>
        <v>46810</v>
      </c>
    </row>
    <row r="1470" spans="2:17" ht="15" customHeight="1" x14ac:dyDescent="0.25">
      <c r="B1470" s="97">
        <v>46794</v>
      </c>
      <c r="C1470" s="98" t="str">
        <f t="shared" si="94"/>
        <v>Friday</v>
      </c>
      <c r="D1470" s="99" t="str">
        <f t="shared" si="95"/>
        <v>B</v>
      </c>
      <c r="E1470" s="99" t="str">
        <f t="shared" si="95"/>
        <v>B</v>
      </c>
      <c r="F1470" s="99" t="str">
        <f t="shared" si="95"/>
        <v>B</v>
      </c>
      <c r="G1470" s="99" t="str">
        <f t="shared" si="95"/>
        <v>B</v>
      </c>
      <c r="H1470" s="99" t="str">
        <f t="shared" si="96"/>
        <v>B</v>
      </c>
      <c r="I1470" s="99">
        <f t="shared" si="97"/>
        <v>1</v>
      </c>
      <c r="J1470" s="109">
        <f>IF(H1470="B",0,MATCH("B",H1471:$H$3985,0))</f>
        <v>0</v>
      </c>
      <c r="K1470" s="84"/>
      <c r="L1470" s="97">
        <v>47542</v>
      </c>
      <c r="M1470" s="99" t="s">
        <v>69</v>
      </c>
      <c r="O1470" s="97">
        <v>46794</v>
      </c>
      <c r="P1470" s="97" cm="1">
        <f t="array" ref="P1470">INDEX($L$11:$L$2636,MATCH(B1470+J1470,$L$11:$L$2636,0)+30)</f>
        <v>46836</v>
      </c>
      <c r="Q1470" s="124" cm="1">
        <f t="array" ref="Q1470">INDEX($L$11:$L$2636,MATCH(B1470+J1470,$L$11:$L$2636,0)+12)-1</f>
        <v>46811</v>
      </c>
    </row>
    <row r="1471" spans="2:17" ht="15" customHeight="1" x14ac:dyDescent="0.25">
      <c r="B1471" s="97">
        <v>46795</v>
      </c>
      <c r="C1471" s="98" t="str">
        <f t="shared" si="94"/>
        <v>Saturday</v>
      </c>
      <c r="D1471" s="99" t="str">
        <f t="shared" si="95"/>
        <v>W</v>
      </c>
      <c r="E1471" s="99" t="str">
        <f t="shared" si="95"/>
        <v>W</v>
      </c>
      <c r="F1471" s="99" t="str">
        <f t="shared" si="95"/>
        <v>W</v>
      </c>
      <c r="G1471" s="99" t="str">
        <f t="shared" si="95"/>
        <v>W</v>
      </c>
      <c r="H1471" s="99" t="str">
        <f t="shared" si="96"/>
        <v>W</v>
      </c>
      <c r="I1471" s="99">
        <f t="shared" si="97"/>
        <v>0</v>
      </c>
      <c r="J1471" s="109">
        <f>IF(H1471="B",0,MATCH("B",H1472:$H$3985,0))</f>
        <v>2</v>
      </c>
      <c r="K1471" s="84"/>
      <c r="L1471" s="97">
        <v>47543</v>
      </c>
      <c r="M1471" s="99" t="s">
        <v>69</v>
      </c>
      <c r="O1471" s="97">
        <v>46795</v>
      </c>
      <c r="P1471" s="97" cm="1">
        <f t="array" ref="P1471">INDEX($L$11:$L$2636,MATCH(B1471+J1471,$L$11:$L$2636,0)+30)</f>
        <v>46839</v>
      </c>
      <c r="Q1471" s="124" cm="1">
        <f t="array" ref="Q1471">INDEX($L$11:$L$2636,MATCH(B1471+J1471,$L$11:$L$2636,0)+12)-1</f>
        <v>46812</v>
      </c>
    </row>
    <row r="1472" spans="2:17" ht="15" customHeight="1" x14ac:dyDescent="0.25">
      <c r="B1472" s="97">
        <v>46796</v>
      </c>
      <c r="C1472" s="98" t="str">
        <f t="shared" si="94"/>
        <v>Sunday</v>
      </c>
      <c r="D1472" s="99" t="str">
        <f t="shared" si="95"/>
        <v>W</v>
      </c>
      <c r="E1472" s="99" t="str">
        <f t="shared" si="95"/>
        <v>W</v>
      </c>
      <c r="F1472" s="99" t="str">
        <f t="shared" si="95"/>
        <v>W</v>
      </c>
      <c r="G1472" s="99" t="str">
        <f t="shared" si="95"/>
        <v>W</v>
      </c>
      <c r="H1472" s="99" t="str">
        <f t="shared" si="96"/>
        <v>W</v>
      </c>
      <c r="I1472" s="99">
        <f t="shared" si="97"/>
        <v>0</v>
      </c>
      <c r="J1472" s="109">
        <f>IF(H1472="B",0,MATCH("B",H1473:$H$3985,0))</f>
        <v>1</v>
      </c>
      <c r="K1472" s="84"/>
      <c r="L1472" s="97">
        <v>47546</v>
      </c>
      <c r="M1472" s="99" t="s">
        <v>69</v>
      </c>
      <c r="O1472" s="97">
        <v>46796</v>
      </c>
      <c r="P1472" s="97" cm="1">
        <f t="array" ref="P1472">INDEX($L$11:$L$2636,MATCH(B1472+J1472,$L$11:$L$2636,0)+30)</f>
        <v>46839</v>
      </c>
      <c r="Q1472" s="124" cm="1">
        <f t="array" ref="Q1472">INDEX($L$11:$L$2636,MATCH(B1472+J1472,$L$11:$L$2636,0)+12)-1</f>
        <v>46812</v>
      </c>
    </row>
    <row r="1473" spans="2:17" ht="15" customHeight="1" x14ac:dyDescent="0.25">
      <c r="B1473" s="97">
        <v>46797</v>
      </c>
      <c r="C1473" s="98" t="str">
        <f t="shared" si="94"/>
        <v>Monday</v>
      </c>
      <c r="D1473" s="99" t="str">
        <f t="shared" si="95"/>
        <v>B</v>
      </c>
      <c r="E1473" s="99" t="str">
        <f t="shared" si="95"/>
        <v>B</v>
      </c>
      <c r="F1473" s="99" t="str">
        <f t="shared" si="95"/>
        <v>B</v>
      </c>
      <c r="G1473" s="99" t="str">
        <f t="shared" si="95"/>
        <v>B</v>
      </c>
      <c r="H1473" s="99" t="str">
        <f t="shared" si="96"/>
        <v>B</v>
      </c>
      <c r="I1473" s="99">
        <f t="shared" si="97"/>
        <v>1</v>
      </c>
      <c r="J1473" s="109">
        <f>IF(H1473="B",0,MATCH("B",H1474:$H$3985,0))</f>
        <v>0</v>
      </c>
      <c r="K1473" s="84"/>
      <c r="L1473" s="97">
        <v>47547</v>
      </c>
      <c r="M1473" s="99" t="s">
        <v>69</v>
      </c>
      <c r="O1473" s="97">
        <v>46797</v>
      </c>
      <c r="P1473" s="97" cm="1">
        <f t="array" ref="P1473">INDEX($L$11:$L$2636,MATCH(B1473+J1473,$L$11:$L$2636,0)+30)</f>
        <v>46839</v>
      </c>
      <c r="Q1473" s="124" cm="1">
        <f t="array" ref="Q1473">INDEX($L$11:$L$2636,MATCH(B1473+J1473,$L$11:$L$2636,0)+12)-1</f>
        <v>46812</v>
      </c>
    </row>
    <row r="1474" spans="2:17" ht="15" customHeight="1" x14ac:dyDescent="0.25">
      <c r="B1474" s="97">
        <v>46798</v>
      </c>
      <c r="C1474" s="98" t="str">
        <f t="shared" si="94"/>
        <v>Tuesday</v>
      </c>
      <c r="D1474" s="99" t="str">
        <f t="shared" si="95"/>
        <v>B</v>
      </c>
      <c r="E1474" s="99" t="str">
        <f t="shared" si="95"/>
        <v>B</v>
      </c>
      <c r="F1474" s="99" t="str">
        <f t="shared" si="95"/>
        <v>B</v>
      </c>
      <c r="G1474" s="99" t="str">
        <f t="shared" si="95"/>
        <v>B</v>
      </c>
      <c r="H1474" s="99" t="str">
        <f t="shared" si="96"/>
        <v>B</v>
      </c>
      <c r="I1474" s="99">
        <f t="shared" si="97"/>
        <v>1</v>
      </c>
      <c r="J1474" s="109">
        <f>IF(H1474="B",0,MATCH("B",H1475:$H$3985,0))</f>
        <v>0</v>
      </c>
      <c r="K1474" s="84"/>
      <c r="L1474" s="97">
        <v>47548</v>
      </c>
      <c r="M1474" s="99" t="s">
        <v>69</v>
      </c>
      <c r="O1474" s="97">
        <v>46798</v>
      </c>
      <c r="P1474" s="97" cm="1">
        <f t="array" ref="P1474">INDEX($L$11:$L$2636,MATCH(B1474+J1474,$L$11:$L$2636,0)+30)</f>
        <v>46840</v>
      </c>
      <c r="Q1474" s="124" cm="1">
        <f t="array" ref="Q1474">INDEX($L$11:$L$2636,MATCH(B1474+J1474,$L$11:$L$2636,0)+12)-1</f>
        <v>46813</v>
      </c>
    </row>
    <row r="1475" spans="2:17" ht="15" customHeight="1" x14ac:dyDescent="0.25">
      <c r="B1475" s="97">
        <v>46799</v>
      </c>
      <c r="C1475" s="98" t="str">
        <f t="shared" si="94"/>
        <v>Wednesday</v>
      </c>
      <c r="D1475" s="99" t="str">
        <f t="shared" si="95"/>
        <v>B</v>
      </c>
      <c r="E1475" s="99" t="str">
        <f t="shared" si="95"/>
        <v>B</v>
      </c>
      <c r="F1475" s="99" t="str">
        <f t="shared" si="95"/>
        <v>B</v>
      </c>
      <c r="G1475" s="99" t="str">
        <f t="shared" si="95"/>
        <v>B</v>
      </c>
      <c r="H1475" s="99" t="str">
        <f t="shared" si="96"/>
        <v>B</v>
      </c>
      <c r="I1475" s="99">
        <f t="shared" si="97"/>
        <v>1</v>
      </c>
      <c r="J1475" s="109">
        <f>IF(H1475="B",0,MATCH("B",H1476:$H$3985,0))</f>
        <v>0</v>
      </c>
      <c r="K1475" s="84"/>
      <c r="L1475" s="97">
        <v>47549</v>
      </c>
      <c r="M1475" s="99" t="s">
        <v>69</v>
      </c>
      <c r="O1475" s="97">
        <v>46799</v>
      </c>
      <c r="P1475" s="97" cm="1">
        <f t="array" ref="P1475">INDEX($L$11:$L$2636,MATCH(B1475+J1475,$L$11:$L$2636,0)+30)</f>
        <v>46841</v>
      </c>
      <c r="Q1475" s="124" cm="1">
        <f t="array" ref="Q1475">INDEX($L$11:$L$2636,MATCH(B1475+J1475,$L$11:$L$2636,0)+12)-1</f>
        <v>46814</v>
      </c>
    </row>
    <row r="1476" spans="2:17" ht="15" customHeight="1" x14ac:dyDescent="0.25">
      <c r="B1476" s="97">
        <v>46800</v>
      </c>
      <c r="C1476" s="98" t="str">
        <f t="shared" si="94"/>
        <v>Thursday</v>
      </c>
      <c r="D1476" s="99" t="str">
        <f t="shared" si="95"/>
        <v>B</v>
      </c>
      <c r="E1476" s="99" t="str">
        <f t="shared" si="95"/>
        <v>B</v>
      </c>
      <c r="F1476" s="99" t="str">
        <f t="shared" si="95"/>
        <v>B</v>
      </c>
      <c r="G1476" s="99" t="str">
        <f t="shared" si="95"/>
        <v>B</v>
      </c>
      <c r="H1476" s="99" t="str">
        <f t="shared" si="96"/>
        <v>B</v>
      </c>
      <c r="I1476" s="99">
        <f t="shared" si="97"/>
        <v>1</v>
      </c>
      <c r="J1476" s="109">
        <f>IF(H1476="B",0,MATCH("B",H1477:$H$3985,0))</f>
        <v>0</v>
      </c>
      <c r="K1476" s="84"/>
      <c r="L1476" s="97">
        <v>47550</v>
      </c>
      <c r="M1476" s="99" t="s">
        <v>69</v>
      </c>
      <c r="O1476" s="97">
        <v>46800</v>
      </c>
      <c r="P1476" s="97" cm="1">
        <f t="array" ref="P1476">INDEX($L$11:$L$2636,MATCH(B1476+J1476,$L$11:$L$2636,0)+30)</f>
        <v>46842</v>
      </c>
      <c r="Q1476" s="124" cm="1">
        <f t="array" ref="Q1476">INDEX($L$11:$L$2636,MATCH(B1476+J1476,$L$11:$L$2636,0)+12)-1</f>
        <v>46817</v>
      </c>
    </row>
    <row r="1477" spans="2:17" ht="15" customHeight="1" x14ac:dyDescent="0.25">
      <c r="B1477" s="97">
        <v>46801</v>
      </c>
      <c r="C1477" s="98" t="str">
        <f t="shared" si="94"/>
        <v>Friday</v>
      </c>
      <c r="D1477" s="99" t="str">
        <f t="shared" si="95"/>
        <v>B</v>
      </c>
      <c r="E1477" s="99" t="str">
        <f t="shared" si="95"/>
        <v>B</v>
      </c>
      <c r="F1477" s="99" t="str">
        <f t="shared" si="95"/>
        <v>B</v>
      </c>
      <c r="G1477" s="99" t="str">
        <f t="shared" si="95"/>
        <v>B</v>
      </c>
      <c r="H1477" s="99" t="str">
        <f t="shared" si="96"/>
        <v>B</v>
      </c>
      <c r="I1477" s="99">
        <f t="shared" si="97"/>
        <v>1</v>
      </c>
      <c r="J1477" s="109">
        <f>IF(H1477="B",0,MATCH("B",H1478:$H$3985,0))</f>
        <v>0</v>
      </c>
      <c r="K1477" s="84"/>
      <c r="L1477" s="97">
        <v>47553</v>
      </c>
      <c r="M1477" s="99" t="s">
        <v>69</v>
      </c>
      <c r="O1477" s="97">
        <v>46801</v>
      </c>
      <c r="P1477" s="97" cm="1">
        <f t="array" ref="P1477">INDEX($L$11:$L$2636,MATCH(B1477+J1477,$L$11:$L$2636,0)+30)</f>
        <v>46843</v>
      </c>
      <c r="Q1477" s="124" cm="1">
        <f t="array" ref="Q1477">INDEX($L$11:$L$2636,MATCH(B1477+J1477,$L$11:$L$2636,0)+12)-1</f>
        <v>46818</v>
      </c>
    </row>
    <row r="1478" spans="2:17" ht="15" customHeight="1" x14ac:dyDescent="0.25">
      <c r="B1478" s="97">
        <v>46802</v>
      </c>
      <c r="C1478" s="98" t="str">
        <f t="shared" si="94"/>
        <v>Saturday</v>
      </c>
      <c r="D1478" s="99" t="str">
        <f t="shared" si="95"/>
        <v>W</v>
      </c>
      <c r="E1478" s="99" t="str">
        <f t="shared" si="95"/>
        <v>W</v>
      </c>
      <c r="F1478" s="99" t="str">
        <f t="shared" si="95"/>
        <v>W</v>
      </c>
      <c r="G1478" s="99" t="str">
        <f t="shared" si="95"/>
        <v>W</v>
      </c>
      <c r="H1478" s="99" t="str">
        <f t="shared" si="96"/>
        <v>W</v>
      </c>
      <c r="I1478" s="99">
        <f t="shared" si="97"/>
        <v>0</v>
      </c>
      <c r="J1478" s="109">
        <f>IF(H1478="B",0,MATCH("B",H1479:$H$3985,0))</f>
        <v>2</v>
      </c>
      <c r="K1478" s="84"/>
      <c r="L1478" s="97">
        <v>47554</v>
      </c>
      <c r="M1478" s="99" t="s">
        <v>69</v>
      </c>
      <c r="O1478" s="97">
        <v>46802</v>
      </c>
      <c r="P1478" s="97" cm="1">
        <f t="array" ref="P1478">INDEX($L$11:$L$2636,MATCH(B1478+J1478,$L$11:$L$2636,0)+30)</f>
        <v>46846</v>
      </c>
      <c r="Q1478" s="124" cm="1">
        <f t="array" ref="Q1478">INDEX($L$11:$L$2636,MATCH(B1478+J1478,$L$11:$L$2636,0)+12)-1</f>
        <v>46819</v>
      </c>
    </row>
    <row r="1479" spans="2:17" ht="15" customHeight="1" x14ac:dyDescent="0.25">
      <c r="B1479" s="97">
        <v>46803</v>
      </c>
      <c r="C1479" s="98" t="str">
        <f t="shared" si="94"/>
        <v>Sunday</v>
      </c>
      <c r="D1479" s="99" t="str">
        <f t="shared" si="95"/>
        <v>W</v>
      </c>
      <c r="E1479" s="99" t="str">
        <f t="shared" si="95"/>
        <v>W</v>
      </c>
      <c r="F1479" s="99" t="str">
        <f t="shared" si="95"/>
        <v>W</v>
      </c>
      <c r="G1479" s="99" t="str">
        <f t="shared" si="95"/>
        <v>W</v>
      </c>
      <c r="H1479" s="99" t="str">
        <f t="shared" si="96"/>
        <v>W</v>
      </c>
      <c r="I1479" s="99">
        <f t="shared" si="97"/>
        <v>0</v>
      </c>
      <c r="J1479" s="109">
        <f>IF(H1479="B",0,MATCH("B",H1480:$H$3985,0))</f>
        <v>1</v>
      </c>
      <c r="K1479" s="84"/>
      <c r="L1479" s="97">
        <v>47555</v>
      </c>
      <c r="M1479" s="99" t="s">
        <v>69</v>
      </c>
      <c r="O1479" s="97">
        <v>46803</v>
      </c>
      <c r="P1479" s="97" cm="1">
        <f t="array" ref="P1479">INDEX($L$11:$L$2636,MATCH(B1479+J1479,$L$11:$L$2636,0)+30)</f>
        <v>46846</v>
      </c>
      <c r="Q1479" s="124" cm="1">
        <f t="array" ref="Q1479">INDEX($L$11:$L$2636,MATCH(B1479+J1479,$L$11:$L$2636,0)+12)-1</f>
        <v>46819</v>
      </c>
    </row>
    <row r="1480" spans="2:17" ht="15" customHeight="1" x14ac:dyDescent="0.25">
      <c r="B1480" s="97">
        <v>46804</v>
      </c>
      <c r="C1480" s="98" t="str">
        <f t="shared" si="94"/>
        <v>Monday</v>
      </c>
      <c r="D1480" s="99" t="str">
        <f t="shared" si="95"/>
        <v>B</v>
      </c>
      <c r="E1480" s="99" t="str">
        <f t="shared" si="95"/>
        <v>B</v>
      </c>
      <c r="F1480" s="99" t="str">
        <f t="shared" si="95"/>
        <v>B</v>
      </c>
      <c r="G1480" s="99" t="str">
        <f t="shared" si="95"/>
        <v>B</v>
      </c>
      <c r="H1480" s="99" t="str">
        <f t="shared" si="96"/>
        <v>B</v>
      </c>
      <c r="I1480" s="99">
        <f t="shared" si="97"/>
        <v>1</v>
      </c>
      <c r="J1480" s="109">
        <f>IF(H1480="B",0,MATCH("B",H1481:$H$3985,0))</f>
        <v>0</v>
      </c>
      <c r="K1480" s="84"/>
      <c r="L1480" s="97">
        <v>47556</v>
      </c>
      <c r="M1480" s="99" t="s">
        <v>69</v>
      </c>
      <c r="O1480" s="97">
        <v>46804</v>
      </c>
      <c r="P1480" s="97" cm="1">
        <f t="array" ref="P1480">INDEX($L$11:$L$2636,MATCH(B1480+J1480,$L$11:$L$2636,0)+30)</f>
        <v>46846</v>
      </c>
      <c r="Q1480" s="124" cm="1">
        <f t="array" ref="Q1480">INDEX($L$11:$L$2636,MATCH(B1480+J1480,$L$11:$L$2636,0)+12)-1</f>
        <v>46819</v>
      </c>
    </row>
    <row r="1481" spans="2:17" ht="15" customHeight="1" x14ac:dyDescent="0.25">
      <c r="B1481" s="97">
        <v>46805</v>
      </c>
      <c r="C1481" s="98" t="str">
        <f t="shared" si="94"/>
        <v>Tuesday</v>
      </c>
      <c r="D1481" s="99" t="str">
        <f t="shared" si="95"/>
        <v>B</v>
      </c>
      <c r="E1481" s="99" t="str">
        <f t="shared" si="95"/>
        <v>B</v>
      </c>
      <c r="F1481" s="99" t="str">
        <f t="shared" si="95"/>
        <v>B</v>
      </c>
      <c r="G1481" s="99" t="str">
        <f t="shared" si="95"/>
        <v>B</v>
      </c>
      <c r="H1481" s="99" t="str">
        <f t="shared" si="96"/>
        <v>B</v>
      </c>
      <c r="I1481" s="99">
        <f t="shared" si="97"/>
        <v>1</v>
      </c>
      <c r="J1481" s="109">
        <f>IF(H1481="B",0,MATCH("B",H1482:$H$3985,0))</f>
        <v>0</v>
      </c>
      <c r="K1481" s="84"/>
      <c r="L1481" s="97">
        <v>47557</v>
      </c>
      <c r="M1481" s="99" t="s">
        <v>69</v>
      </c>
      <c r="O1481" s="97">
        <v>46805</v>
      </c>
      <c r="P1481" s="97" cm="1">
        <f t="array" ref="P1481">INDEX($L$11:$L$2636,MATCH(B1481+J1481,$L$11:$L$2636,0)+30)</f>
        <v>46847</v>
      </c>
      <c r="Q1481" s="124" cm="1">
        <f t="array" ref="Q1481">INDEX($L$11:$L$2636,MATCH(B1481+J1481,$L$11:$L$2636,0)+12)-1</f>
        <v>46820</v>
      </c>
    </row>
    <row r="1482" spans="2:17" ht="15" customHeight="1" x14ac:dyDescent="0.25">
      <c r="B1482" s="97">
        <v>46806</v>
      </c>
      <c r="C1482" s="98" t="str">
        <f t="shared" si="94"/>
        <v>Wednesday</v>
      </c>
      <c r="D1482" s="99" t="str">
        <f t="shared" si="95"/>
        <v>B</v>
      </c>
      <c r="E1482" s="99" t="str">
        <f t="shared" si="95"/>
        <v>B</v>
      </c>
      <c r="F1482" s="99" t="str">
        <f t="shared" si="95"/>
        <v>B</v>
      </c>
      <c r="G1482" s="99" t="str">
        <f t="shared" si="95"/>
        <v>B</v>
      </c>
      <c r="H1482" s="99" t="str">
        <f t="shared" si="96"/>
        <v>B</v>
      </c>
      <c r="I1482" s="99">
        <f t="shared" si="97"/>
        <v>1</v>
      </c>
      <c r="J1482" s="109">
        <f>IF(H1482="B",0,MATCH("B",H1483:$H$3985,0))</f>
        <v>0</v>
      </c>
      <c r="K1482" s="84"/>
      <c r="L1482" s="97">
        <v>47560</v>
      </c>
      <c r="M1482" s="99" t="s">
        <v>69</v>
      </c>
      <c r="O1482" s="97">
        <v>46806</v>
      </c>
      <c r="P1482" s="97" cm="1">
        <f t="array" ref="P1482">INDEX($L$11:$L$2636,MATCH(B1482+J1482,$L$11:$L$2636,0)+30)</f>
        <v>46848</v>
      </c>
      <c r="Q1482" s="124" cm="1">
        <f t="array" ref="Q1482">INDEX($L$11:$L$2636,MATCH(B1482+J1482,$L$11:$L$2636,0)+12)-1</f>
        <v>46821</v>
      </c>
    </row>
    <row r="1483" spans="2:17" ht="15" customHeight="1" x14ac:dyDescent="0.25">
      <c r="B1483" s="97">
        <v>46807</v>
      </c>
      <c r="C1483" s="98" t="str">
        <f t="shared" si="94"/>
        <v>Thursday</v>
      </c>
      <c r="D1483" s="99" t="str">
        <f t="shared" si="95"/>
        <v>B</v>
      </c>
      <c r="E1483" s="99" t="str">
        <f t="shared" si="95"/>
        <v>B</v>
      </c>
      <c r="F1483" s="99" t="str">
        <f t="shared" si="95"/>
        <v>B</v>
      </c>
      <c r="G1483" s="99" t="str">
        <f t="shared" si="95"/>
        <v>B</v>
      </c>
      <c r="H1483" s="99" t="str">
        <f t="shared" si="96"/>
        <v>B</v>
      </c>
      <c r="I1483" s="99">
        <f t="shared" si="97"/>
        <v>1</v>
      </c>
      <c r="J1483" s="109">
        <f>IF(H1483="B",0,MATCH("B",H1484:$H$3985,0))</f>
        <v>0</v>
      </c>
      <c r="K1483" s="84"/>
      <c r="L1483" s="97">
        <v>47561</v>
      </c>
      <c r="M1483" s="99" t="s">
        <v>69</v>
      </c>
      <c r="O1483" s="97">
        <v>46807</v>
      </c>
      <c r="P1483" s="97" cm="1">
        <f t="array" ref="P1483">INDEX($L$11:$L$2636,MATCH(B1483+J1483,$L$11:$L$2636,0)+30)</f>
        <v>46849</v>
      </c>
      <c r="Q1483" s="124" cm="1">
        <f t="array" ref="Q1483">INDEX($L$11:$L$2636,MATCH(B1483+J1483,$L$11:$L$2636,0)+12)-1</f>
        <v>46824</v>
      </c>
    </row>
    <row r="1484" spans="2:17" ht="15" customHeight="1" x14ac:dyDescent="0.25">
      <c r="B1484" s="97">
        <v>46808</v>
      </c>
      <c r="C1484" s="98" t="str">
        <f t="shared" ref="C1484:C1547" si="98">TEXT(WEEKDAY(B1484),"dddd")</f>
        <v>Friday</v>
      </c>
      <c r="D1484" s="99" t="str">
        <f t="shared" ref="D1484:G1547" si="99">IF(WEEKDAY($B1484,2)&lt;6,"B","W")</f>
        <v>B</v>
      </c>
      <c r="E1484" s="99" t="str">
        <f t="shared" si="99"/>
        <v>B</v>
      </c>
      <c r="F1484" s="99" t="str">
        <f t="shared" si="99"/>
        <v>B</v>
      </c>
      <c r="G1484" s="99" t="str">
        <f t="shared" si="99"/>
        <v>B</v>
      </c>
      <c r="H1484" s="99" t="str">
        <f t="shared" ref="H1484:H1547" si="100">IF(OR(D1484="P",E1484="P",F1484="P",G1484="P"),"P",D1484)</f>
        <v>B</v>
      </c>
      <c r="I1484" s="99">
        <f t="shared" ref="I1484:I1547" si="101">IF(H1484="B",1,0)</f>
        <v>1</v>
      </c>
      <c r="J1484" s="109">
        <f>IF(H1484="B",0,MATCH("B",H1485:$H$3985,0))</f>
        <v>0</v>
      </c>
      <c r="K1484" s="84"/>
      <c r="L1484" s="97">
        <v>47562</v>
      </c>
      <c r="M1484" s="99" t="s">
        <v>69</v>
      </c>
      <c r="O1484" s="97">
        <v>46808</v>
      </c>
      <c r="P1484" s="97" cm="1">
        <f t="array" ref="P1484">INDEX($L$11:$L$2636,MATCH(B1484+J1484,$L$11:$L$2636,0)+30)</f>
        <v>46850</v>
      </c>
      <c r="Q1484" s="124" cm="1">
        <f t="array" ref="Q1484">INDEX($L$11:$L$2636,MATCH(B1484+J1484,$L$11:$L$2636,0)+12)-1</f>
        <v>46825</v>
      </c>
    </row>
    <row r="1485" spans="2:17" ht="15" customHeight="1" x14ac:dyDescent="0.25">
      <c r="B1485" s="97">
        <v>46809</v>
      </c>
      <c r="C1485" s="98" t="str">
        <f t="shared" si="98"/>
        <v>Saturday</v>
      </c>
      <c r="D1485" s="99" t="str">
        <f t="shared" si="99"/>
        <v>W</v>
      </c>
      <c r="E1485" s="99" t="str">
        <f t="shared" si="99"/>
        <v>W</v>
      </c>
      <c r="F1485" s="99" t="str">
        <f t="shared" si="99"/>
        <v>W</v>
      </c>
      <c r="G1485" s="99" t="str">
        <f t="shared" si="99"/>
        <v>W</v>
      </c>
      <c r="H1485" s="99" t="str">
        <f t="shared" si="100"/>
        <v>W</v>
      </c>
      <c r="I1485" s="99">
        <f t="shared" si="101"/>
        <v>0</v>
      </c>
      <c r="J1485" s="109">
        <f>IF(H1485="B",0,MATCH("B",H1486:$H$3985,0))</f>
        <v>2</v>
      </c>
      <c r="K1485" s="84"/>
      <c r="L1485" s="97">
        <v>47563</v>
      </c>
      <c r="M1485" s="99" t="s">
        <v>69</v>
      </c>
      <c r="O1485" s="97">
        <v>46809</v>
      </c>
      <c r="P1485" s="97" cm="1">
        <f t="array" ref="P1485">INDEX($L$11:$L$2636,MATCH(B1485+J1485,$L$11:$L$2636,0)+30)</f>
        <v>46853</v>
      </c>
      <c r="Q1485" s="124" cm="1">
        <f t="array" ref="Q1485">INDEX($L$11:$L$2636,MATCH(B1485+J1485,$L$11:$L$2636,0)+12)-1</f>
        <v>46826</v>
      </c>
    </row>
    <row r="1486" spans="2:17" ht="15" customHeight="1" x14ac:dyDescent="0.25">
      <c r="B1486" s="97">
        <v>46810</v>
      </c>
      <c r="C1486" s="98" t="str">
        <f t="shared" si="98"/>
        <v>Sunday</v>
      </c>
      <c r="D1486" s="99" t="str">
        <f t="shared" si="99"/>
        <v>W</v>
      </c>
      <c r="E1486" s="99" t="str">
        <f t="shared" si="99"/>
        <v>W</v>
      </c>
      <c r="F1486" s="99" t="str">
        <f t="shared" si="99"/>
        <v>W</v>
      </c>
      <c r="G1486" s="99" t="str">
        <f t="shared" si="99"/>
        <v>W</v>
      </c>
      <c r="H1486" s="99" t="str">
        <f t="shared" si="100"/>
        <v>W</v>
      </c>
      <c r="I1486" s="99">
        <f t="shared" si="101"/>
        <v>0</v>
      </c>
      <c r="J1486" s="109">
        <f>IF(H1486="B",0,MATCH("B",H1487:$H$3985,0))</f>
        <v>1</v>
      </c>
      <c r="K1486" s="84"/>
      <c r="L1486" s="97">
        <v>47564</v>
      </c>
      <c r="M1486" s="99" t="s">
        <v>69</v>
      </c>
      <c r="O1486" s="97">
        <v>46810</v>
      </c>
      <c r="P1486" s="97" cm="1">
        <f t="array" ref="P1486">INDEX($L$11:$L$2636,MATCH(B1486+J1486,$L$11:$L$2636,0)+30)</f>
        <v>46853</v>
      </c>
      <c r="Q1486" s="124" cm="1">
        <f t="array" ref="Q1486">INDEX($L$11:$L$2636,MATCH(B1486+J1486,$L$11:$L$2636,0)+12)-1</f>
        <v>46826</v>
      </c>
    </row>
    <row r="1487" spans="2:17" ht="15" customHeight="1" x14ac:dyDescent="0.25">
      <c r="B1487" s="97">
        <v>46811</v>
      </c>
      <c r="C1487" s="98" t="str">
        <f t="shared" si="98"/>
        <v>Monday</v>
      </c>
      <c r="D1487" s="99" t="str">
        <f t="shared" si="99"/>
        <v>B</v>
      </c>
      <c r="E1487" s="99" t="str">
        <f t="shared" si="99"/>
        <v>B</v>
      </c>
      <c r="F1487" s="99" t="str">
        <f t="shared" si="99"/>
        <v>B</v>
      </c>
      <c r="G1487" s="99" t="str">
        <f t="shared" si="99"/>
        <v>B</v>
      </c>
      <c r="H1487" s="99" t="str">
        <f t="shared" si="100"/>
        <v>B</v>
      </c>
      <c r="I1487" s="99">
        <f t="shared" si="101"/>
        <v>1</v>
      </c>
      <c r="J1487" s="109">
        <f>IF(H1487="B",0,MATCH("B",H1488:$H$3985,0))</f>
        <v>0</v>
      </c>
      <c r="K1487" s="84"/>
      <c r="L1487" s="97">
        <v>47567</v>
      </c>
      <c r="M1487" s="99" t="s">
        <v>69</v>
      </c>
      <c r="O1487" s="97">
        <v>46811</v>
      </c>
      <c r="P1487" s="97" cm="1">
        <f t="array" ref="P1487">INDEX($L$11:$L$2636,MATCH(B1487+J1487,$L$11:$L$2636,0)+30)</f>
        <v>46853</v>
      </c>
      <c r="Q1487" s="124" cm="1">
        <f t="array" ref="Q1487">INDEX($L$11:$L$2636,MATCH(B1487+J1487,$L$11:$L$2636,0)+12)-1</f>
        <v>46826</v>
      </c>
    </row>
    <row r="1488" spans="2:17" ht="15" customHeight="1" x14ac:dyDescent="0.25">
      <c r="B1488" s="97">
        <v>46812</v>
      </c>
      <c r="C1488" s="98" t="str">
        <f t="shared" si="98"/>
        <v>Tuesday</v>
      </c>
      <c r="D1488" s="99" t="str">
        <f t="shared" si="99"/>
        <v>B</v>
      </c>
      <c r="E1488" s="99" t="str">
        <f t="shared" si="99"/>
        <v>B</v>
      </c>
      <c r="F1488" s="99" t="str">
        <f t="shared" si="99"/>
        <v>B</v>
      </c>
      <c r="G1488" s="99" t="str">
        <f t="shared" si="99"/>
        <v>B</v>
      </c>
      <c r="H1488" s="99" t="str">
        <f t="shared" si="100"/>
        <v>B</v>
      </c>
      <c r="I1488" s="99">
        <f t="shared" si="101"/>
        <v>1</v>
      </c>
      <c r="J1488" s="109">
        <f>IF(H1488="B",0,MATCH("B",H1489:$H$3985,0))</f>
        <v>0</v>
      </c>
      <c r="K1488" s="84"/>
      <c r="L1488" s="97">
        <v>47568</v>
      </c>
      <c r="M1488" s="99" t="s">
        <v>69</v>
      </c>
      <c r="O1488" s="97">
        <v>46812</v>
      </c>
      <c r="P1488" s="97" cm="1">
        <f t="array" ref="P1488">INDEX($L$11:$L$2636,MATCH(B1488+J1488,$L$11:$L$2636,0)+30)</f>
        <v>46854</v>
      </c>
      <c r="Q1488" s="124" cm="1">
        <f t="array" ref="Q1488">INDEX($L$11:$L$2636,MATCH(B1488+J1488,$L$11:$L$2636,0)+12)-1</f>
        <v>46827</v>
      </c>
    </row>
    <row r="1489" spans="2:17" ht="15" customHeight="1" x14ac:dyDescent="0.25">
      <c r="B1489" s="97">
        <v>46813</v>
      </c>
      <c r="C1489" s="98" t="str">
        <f t="shared" si="98"/>
        <v>Wednesday</v>
      </c>
      <c r="D1489" s="99" t="str">
        <f t="shared" si="99"/>
        <v>B</v>
      </c>
      <c r="E1489" s="99" t="str">
        <f t="shared" si="99"/>
        <v>B</v>
      </c>
      <c r="F1489" s="99" t="str">
        <f t="shared" si="99"/>
        <v>B</v>
      </c>
      <c r="G1489" s="99" t="str">
        <f t="shared" si="99"/>
        <v>B</v>
      </c>
      <c r="H1489" s="99" t="str">
        <f t="shared" si="100"/>
        <v>B</v>
      </c>
      <c r="I1489" s="99">
        <f t="shared" si="101"/>
        <v>1</v>
      </c>
      <c r="J1489" s="109">
        <f>IF(H1489="B",0,MATCH("B",H1490:$H$3985,0))</f>
        <v>0</v>
      </c>
      <c r="K1489" s="84"/>
      <c r="L1489" s="97">
        <v>47569</v>
      </c>
      <c r="M1489" s="99" t="s">
        <v>69</v>
      </c>
      <c r="O1489" s="97">
        <v>46813</v>
      </c>
      <c r="P1489" s="97" cm="1">
        <f t="array" ref="P1489">INDEX($L$11:$L$2636,MATCH(B1489+J1489,$L$11:$L$2636,0)+30)</f>
        <v>46855</v>
      </c>
      <c r="Q1489" s="124" cm="1">
        <f t="array" ref="Q1489">INDEX($L$11:$L$2636,MATCH(B1489+J1489,$L$11:$L$2636,0)+12)-1</f>
        <v>46828</v>
      </c>
    </row>
    <row r="1490" spans="2:17" ht="15" customHeight="1" x14ac:dyDescent="0.25">
      <c r="B1490" s="97">
        <v>46814</v>
      </c>
      <c r="C1490" s="98" t="str">
        <f t="shared" si="98"/>
        <v>Thursday</v>
      </c>
      <c r="D1490" s="99" t="str">
        <f t="shared" si="99"/>
        <v>B</v>
      </c>
      <c r="E1490" s="99" t="str">
        <f t="shared" si="99"/>
        <v>B</v>
      </c>
      <c r="F1490" s="99" t="str">
        <f t="shared" si="99"/>
        <v>B</v>
      </c>
      <c r="G1490" s="99" t="str">
        <f t="shared" si="99"/>
        <v>B</v>
      </c>
      <c r="H1490" s="99" t="str">
        <f t="shared" si="100"/>
        <v>B</v>
      </c>
      <c r="I1490" s="99">
        <f t="shared" si="101"/>
        <v>1</v>
      </c>
      <c r="J1490" s="109">
        <f>IF(H1490="B",0,MATCH("B",H1491:$H$3985,0))</f>
        <v>0</v>
      </c>
      <c r="K1490" s="84"/>
      <c r="L1490" s="97">
        <v>47570</v>
      </c>
      <c r="M1490" s="99" t="s">
        <v>69</v>
      </c>
      <c r="O1490" s="97">
        <v>46814</v>
      </c>
      <c r="P1490" s="97" cm="1">
        <f t="array" ref="P1490">INDEX($L$11:$L$2636,MATCH(B1490+J1490,$L$11:$L$2636,0)+30)</f>
        <v>46861</v>
      </c>
      <c r="Q1490" s="124" cm="1">
        <f t="array" ref="Q1490">INDEX($L$11:$L$2636,MATCH(B1490+J1490,$L$11:$L$2636,0)+12)-1</f>
        <v>46831</v>
      </c>
    </row>
    <row r="1491" spans="2:17" ht="15" customHeight="1" x14ac:dyDescent="0.25">
      <c r="B1491" s="97">
        <v>46815</v>
      </c>
      <c r="C1491" s="98" t="str">
        <f t="shared" si="98"/>
        <v>Friday</v>
      </c>
      <c r="D1491" s="99" t="str">
        <f t="shared" si="99"/>
        <v>B</v>
      </c>
      <c r="E1491" s="99" t="str">
        <f t="shared" si="99"/>
        <v>B</v>
      </c>
      <c r="F1491" s="99" t="str">
        <f t="shared" si="99"/>
        <v>B</v>
      </c>
      <c r="G1491" s="99" t="str">
        <f t="shared" si="99"/>
        <v>B</v>
      </c>
      <c r="H1491" s="99" t="str">
        <f t="shared" si="100"/>
        <v>B</v>
      </c>
      <c r="I1491" s="99">
        <f t="shared" si="101"/>
        <v>1</v>
      </c>
      <c r="J1491" s="109">
        <f>IF(H1491="B",0,MATCH("B",H1492:$H$3985,0))</f>
        <v>0</v>
      </c>
      <c r="K1491" s="84"/>
      <c r="L1491" s="97">
        <v>47571</v>
      </c>
      <c r="M1491" s="99" t="s">
        <v>69</v>
      </c>
      <c r="O1491" s="97">
        <v>46815</v>
      </c>
      <c r="P1491" s="97" cm="1">
        <f t="array" ref="P1491">INDEX($L$11:$L$2636,MATCH(B1491+J1491,$L$11:$L$2636,0)+30)</f>
        <v>46862</v>
      </c>
      <c r="Q1491" s="124" cm="1">
        <f t="array" ref="Q1491">INDEX($L$11:$L$2636,MATCH(B1491+J1491,$L$11:$L$2636,0)+12)-1</f>
        <v>46832</v>
      </c>
    </row>
    <row r="1492" spans="2:17" ht="15" customHeight="1" x14ac:dyDescent="0.25">
      <c r="B1492" s="97">
        <v>46816</v>
      </c>
      <c r="C1492" s="98" t="str">
        <f t="shared" si="98"/>
        <v>Saturday</v>
      </c>
      <c r="D1492" s="99" t="str">
        <f t="shared" si="99"/>
        <v>W</v>
      </c>
      <c r="E1492" s="99" t="str">
        <f t="shared" si="99"/>
        <v>W</v>
      </c>
      <c r="F1492" s="99" t="str">
        <f t="shared" si="99"/>
        <v>W</v>
      </c>
      <c r="G1492" s="99" t="str">
        <f t="shared" si="99"/>
        <v>W</v>
      </c>
      <c r="H1492" s="99" t="str">
        <f t="shared" si="100"/>
        <v>W</v>
      </c>
      <c r="I1492" s="99">
        <f t="shared" si="101"/>
        <v>0</v>
      </c>
      <c r="J1492" s="109">
        <f>IF(H1492="B",0,MATCH("B",H1493:$H$3985,0))</f>
        <v>2</v>
      </c>
      <c r="K1492" s="84"/>
      <c r="L1492" s="97">
        <v>47574</v>
      </c>
      <c r="M1492" s="99" t="s">
        <v>69</v>
      </c>
      <c r="O1492" s="97">
        <v>46816</v>
      </c>
      <c r="P1492" s="97" cm="1">
        <f t="array" ref="P1492">INDEX($L$11:$L$2636,MATCH(B1492+J1492,$L$11:$L$2636,0)+30)</f>
        <v>46863</v>
      </c>
      <c r="Q1492" s="124" cm="1">
        <f t="array" ref="Q1492">INDEX($L$11:$L$2636,MATCH(B1492+J1492,$L$11:$L$2636,0)+12)-1</f>
        <v>46833</v>
      </c>
    </row>
    <row r="1493" spans="2:17" ht="15" customHeight="1" x14ac:dyDescent="0.25">
      <c r="B1493" s="97">
        <v>46817</v>
      </c>
      <c r="C1493" s="98" t="str">
        <f t="shared" si="98"/>
        <v>Sunday</v>
      </c>
      <c r="D1493" s="99" t="str">
        <f t="shared" si="99"/>
        <v>W</v>
      </c>
      <c r="E1493" s="99" t="str">
        <f t="shared" si="99"/>
        <v>W</v>
      </c>
      <c r="F1493" s="99" t="str">
        <f t="shared" si="99"/>
        <v>W</v>
      </c>
      <c r="G1493" s="99" t="str">
        <f t="shared" si="99"/>
        <v>W</v>
      </c>
      <c r="H1493" s="99" t="str">
        <f t="shared" si="100"/>
        <v>W</v>
      </c>
      <c r="I1493" s="99">
        <f t="shared" si="101"/>
        <v>0</v>
      </c>
      <c r="J1493" s="109">
        <f>IF(H1493="B",0,MATCH("B",H1494:$H$3985,0))</f>
        <v>1</v>
      </c>
      <c r="K1493" s="84"/>
      <c r="L1493" s="97">
        <v>47575</v>
      </c>
      <c r="M1493" s="99" t="s">
        <v>69</v>
      </c>
      <c r="O1493" s="97">
        <v>46817</v>
      </c>
      <c r="P1493" s="97" cm="1">
        <f t="array" ref="P1493">INDEX($L$11:$L$2636,MATCH(B1493+J1493,$L$11:$L$2636,0)+30)</f>
        <v>46863</v>
      </c>
      <c r="Q1493" s="124" cm="1">
        <f t="array" ref="Q1493">INDEX($L$11:$L$2636,MATCH(B1493+J1493,$L$11:$L$2636,0)+12)-1</f>
        <v>46833</v>
      </c>
    </row>
    <row r="1494" spans="2:17" ht="15" customHeight="1" x14ac:dyDescent="0.25">
      <c r="B1494" s="97">
        <v>46818</v>
      </c>
      <c r="C1494" s="98" t="str">
        <f t="shared" si="98"/>
        <v>Monday</v>
      </c>
      <c r="D1494" s="99" t="str">
        <f t="shared" si="99"/>
        <v>B</v>
      </c>
      <c r="E1494" s="99" t="str">
        <f t="shared" si="99"/>
        <v>B</v>
      </c>
      <c r="F1494" s="99" t="str">
        <f t="shared" si="99"/>
        <v>B</v>
      </c>
      <c r="G1494" s="99" t="str">
        <f t="shared" si="99"/>
        <v>B</v>
      </c>
      <c r="H1494" s="99" t="str">
        <f t="shared" si="100"/>
        <v>B</v>
      </c>
      <c r="I1494" s="99">
        <f t="shared" si="101"/>
        <v>1</v>
      </c>
      <c r="J1494" s="109">
        <f>IF(H1494="B",0,MATCH("B",H1495:$H$3985,0))</f>
        <v>0</v>
      </c>
      <c r="K1494" s="84"/>
      <c r="L1494" s="97">
        <v>47576</v>
      </c>
      <c r="M1494" s="99" t="s">
        <v>69</v>
      </c>
      <c r="O1494" s="97">
        <v>46818</v>
      </c>
      <c r="P1494" s="97" cm="1">
        <f t="array" ref="P1494">INDEX($L$11:$L$2636,MATCH(B1494+J1494,$L$11:$L$2636,0)+30)</f>
        <v>46863</v>
      </c>
      <c r="Q1494" s="124" cm="1">
        <f t="array" ref="Q1494">INDEX($L$11:$L$2636,MATCH(B1494+J1494,$L$11:$L$2636,0)+12)-1</f>
        <v>46833</v>
      </c>
    </row>
    <row r="1495" spans="2:17" ht="15" customHeight="1" x14ac:dyDescent="0.25">
      <c r="B1495" s="97">
        <v>46819</v>
      </c>
      <c r="C1495" s="98" t="str">
        <f t="shared" si="98"/>
        <v>Tuesday</v>
      </c>
      <c r="D1495" s="99" t="str">
        <f t="shared" si="99"/>
        <v>B</v>
      </c>
      <c r="E1495" s="99" t="str">
        <f t="shared" si="99"/>
        <v>B</v>
      </c>
      <c r="F1495" s="99" t="str">
        <f t="shared" si="99"/>
        <v>B</v>
      </c>
      <c r="G1495" s="99" t="str">
        <f t="shared" si="99"/>
        <v>B</v>
      </c>
      <c r="H1495" s="99" t="str">
        <f t="shared" si="100"/>
        <v>B</v>
      </c>
      <c r="I1495" s="99">
        <f t="shared" si="101"/>
        <v>1</v>
      </c>
      <c r="J1495" s="109">
        <f>IF(H1495="B",0,MATCH("B",H1496:$H$3985,0))</f>
        <v>0</v>
      </c>
      <c r="K1495" s="84"/>
      <c r="L1495" s="97">
        <v>47577</v>
      </c>
      <c r="M1495" s="99" t="s">
        <v>69</v>
      </c>
      <c r="O1495" s="97">
        <v>46819</v>
      </c>
      <c r="P1495" s="97" cm="1">
        <f t="array" ref="P1495">INDEX($L$11:$L$2636,MATCH(B1495+J1495,$L$11:$L$2636,0)+30)</f>
        <v>46864</v>
      </c>
      <c r="Q1495" s="124" cm="1">
        <f t="array" ref="Q1495">INDEX($L$11:$L$2636,MATCH(B1495+J1495,$L$11:$L$2636,0)+12)-1</f>
        <v>46834</v>
      </c>
    </row>
    <row r="1496" spans="2:17" ht="15" customHeight="1" x14ac:dyDescent="0.25">
      <c r="B1496" s="97">
        <v>46820</v>
      </c>
      <c r="C1496" s="98" t="str">
        <f t="shared" si="98"/>
        <v>Wednesday</v>
      </c>
      <c r="D1496" s="99" t="str">
        <f t="shared" si="99"/>
        <v>B</v>
      </c>
      <c r="E1496" s="99" t="str">
        <f t="shared" si="99"/>
        <v>B</v>
      </c>
      <c r="F1496" s="99" t="str">
        <f t="shared" si="99"/>
        <v>B</v>
      </c>
      <c r="G1496" s="99" t="str">
        <f t="shared" si="99"/>
        <v>B</v>
      </c>
      <c r="H1496" s="99" t="str">
        <f t="shared" si="100"/>
        <v>B</v>
      </c>
      <c r="I1496" s="99">
        <f t="shared" si="101"/>
        <v>1</v>
      </c>
      <c r="J1496" s="109">
        <f>IF(H1496="B",0,MATCH("B",H1497:$H$3985,0))</f>
        <v>0</v>
      </c>
      <c r="K1496" s="84"/>
      <c r="L1496" s="97">
        <v>47578</v>
      </c>
      <c r="M1496" s="99" t="s">
        <v>69</v>
      </c>
      <c r="O1496" s="97">
        <v>46820</v>
      </c>
      <c r="P1496" s="97" cm="1">
        <f t="array" ref="P1496">INDEX($L$11:$L$2636,MATCH(B1496+J1496,$L$11:$L$2636,0)+30)</f>
        <v>46867</v>
      </c>
      <c r="Q1496" s="124" cm="1">
        <f t="array" ref="Q1496">INDEX($L$11:$L$2636,MATCH(B1496+J1496,$L$11:$L$2636,0)+12)-1</f>
        <v>46835</v>
      </c>
    </row>
    <row r="1497" spans="2:17" ht="15" customHeight="1" x14ac:dyDescent="0.25">
      <c r="B1497" s="97">
        <v>46821</v>
      </c>
      <c r="C1497" s="98" t="str">
        <f t="shared" si="98"/>
        <v>Thursday</v>
      </c>
      <c r="D1497" s="99" t="str">
        <f t="shared" si="99"/>
        <v>B</v>
      </c>
      <c r="E1497" s="99" t="str">
        <f t="shared" si="99"/>
        <v>B</v>
      </c>
      <c r="F1497" s="99" t="str">
        <f t="shared" si="99"/>
        <v>B</v>
      </c>
      <c r="G1497" s="99" t="str">
        <f t="shared" si="99"/>
        <v>B</v>
      </c>
      <c r="H1497" s="99" t="str">
        <f t="shared" si="100"/>
        <v>B</v>
      </c>
      <c r="I1497" s="99">
        <f t="shared" si="101"/>
        <v>1</v>
      </c>
      <c r="J1497" s="109">
        <f>IF(H1497="B",0,MATCH("B",H1498:$H$3985,0))</f>
        <v>0</v>
      </c>
      <c r="K1497" s="84"/>
      <c r="L1497" s="97">
        <v>47581</v>
      </c>
      <c r="M1497" s="99" t="s">
        <v>69</v>
      </c>
      <c r="O1497" s="97">
        <v>46821</v>
      </c>
      <c r="P1497" s="97" cm="1">
        <f t="array" ref="P1497">INDEX($L$11:$L$2636,MATCH(B1497+J1497,$L$11:$L$2636,0)+30)</f>
        <v>46868</v>
      </c>
      <c r="Q1497" s="124" cm="1">
        <f t="array" ref="Q1497">INDEX($L$11:$L$2636,MATCH(B1497+J1497,$L$11:$L$2636,0)+12)-1</f>
        <v>46838</v>
      </c>
    </row>
    <row r="1498" spans="2:17" ht="15" customHeight="1" x14ac:dyDescent="0.25">
      <c r="B1498" s="97">
        <v>46822</v>
      </c>
      <c r="C1498" s="98" t="str">
        <f t="shared" si="98"/>
        <v>Friday</v>
      </c>
      <c r="D1498" s="99" t="str">
        <f t="shared" si="99"/>
        <v>B</v>
      </c>
      <c r="E1498" s="99" t="str">
        <f t="shared" si="99"/>
        <v>B</v>
      </c>
      <c r="F1498" s="99" t="str">
        <f t="shared" si="99"/>
        <v>B</v>
      </c>
      <c r="G1498" s="99" t="str">
        <f t="shared" si="99"/>
        <v>B</v>
      </c>
      <c r="H1498" s="99" t="str">
        <f t="shared" si="100"/>
        <v>B</v>
      </c>
      <c r="I1498" s="99">
        <f t="shared" si="101"/>
        <v>1</v>
      </c>
      <c r="J1498" s="109">
        <f>IF(H1498="B",0,MATCH("B",H1499:$H$3985,0))</f>
        <v>0</v>
      </c>
      <c r="K1498" s="84"/>
      <c r="L1498" s="97">
        <v>47582</v>
      </c>
      <c r="M1498" s="99" t="s">
        <v>69</v>
      </c>
      <c r="O1498" s="97">
        <v>46822</v>
      </c>
      <c r="P1498" s="97" cm="1">
        <f t="array" ref="P1498">INDEX($L$11:$L$2636,MATCH(B1498+J1498,$L$11:$L$2636,0)+30)</f>
        <v>46869</v>
      </c>
      <c r="Q1498" s="124" cm="1">
        <f t="array" ref="Q1498">INDEX($L$11:$L$2636,MATCH(B1498+J1498,$L$11:$L$2636,0)+12)-1</f>
        <v>46839</v>
      </c>
    </row>
    <row r="1499" spans="2:17" ht="15" customHeight="1" x14ac:dyDescent="0.25">
      <c r="B1499" s="97">
        <v>46823</v>
      </c>
      <c r="C1499" s="98" t="str">
        <f t="shared" si="98"/>
        <v>Saturday</v>
      </c>
      <c r="D1499" s="99" t="str">
        <f t="shared" si="99"/>
        <v>W</v>
      </c>
      <c r="E1499" s="99" t="str">
        <f t="shared" si="99"/>
        <v>W</v>
      </c>
      <c r="F1499" s="99" t="str">
        <f t="shared" si="99"/>
        <v>W</v>
      </c>
      <c r="G1499" s="99" t="str">
        <f t="shared" si="99"/>
        <v>W</v>
      </c>
      <c r="H1499" s="99" t="str">
        <f t="shared" si="100"/>
        <v>W</v>
      </c>
      <c r="I1499" s="99">
        <f t="shared" si="101"/>
        <v>0</v>
      </c>
      <c r="J1499" s="109">
        <f>IF(H1499="B",0,MATCH("B",H1500:$H$3985,0))</f>
        <v>2</v>
      </c>
      <c r="K1499" s="84"/>
      <c r="L1499" s="97">
        <v>47583</v>
      </c>
      <c r="M1499" s="99" t="s">
        <v>69</v>
      </c>
      <c r="O1499" s="97">
        <v>46823</v>
      </c>
      <c r="P1499" s="97" cm="1">
        <f t="array" ref="P1499">INDEX($L$11:$L$2636,MATCH(B1499+J1499,$L$11:$L$2636,0)+30)</f>
        <v>46870</v>
      </c>
      <c r="Q1499" s="124" cm="1">
        <f t="array" ref="Q1499">INDEX($L$11:$L$2636,MATCH(B1499+J1499,$L$11:$L$2636,0)+12)-1</f>
        <v>46840</v>
      </c>
    </row>
    <row r="1500" spans="2:17" ht="15" customHeight="1" x14ac:dyDescent="0.25">
      <c r="B1500" s="97">
        <v>46824</v>
      </c>
      <c r="C1500" s="98" t="str">
        <f t="shared" si="98"/>
        <v>Sunday</v>
      </c>
      <c r="D1500" s="99" t="str">
        <f t="shared" si="99"/>
        <v>W</v>
      </c>
      <c r="E1500" s="99" t="str">
        <f t="shared" si="99"/>
        <v>W</v>
      </c>
      <c r="F1500" s="99" t="str">
        <f t="shared" si="99"/>
        <v>W</v>
      </c>
      <c r="G1500" s="99" t="str">
        <f t="shared" si="99"/>
        <v>W</v>
      </c>
      <c r="H1500" s="99" t="str">
        <f t="shared" si="100"/>
        <v>W</v>
      </c>
      <c r="I1500" s="99">
        <f t="shared" si="101"/>
        <v>0</v>
      </c>
      <c r="J1500" s="109">
        <f>IF(H1500="B",0,MATCH("B",H1501:$H$3985,0))</f>
        <v>1</v>
      </c>
      <c r="K1500" s="84"/>
      <c r="L1500" s="97">
        <v>47584</v>
      </c>
      <c r="M1500" s="99" t="s">
        <v>69</v>
      </c>
      <c r="O1500" s="97">
        <v>46824</v>
      </c>
      <c r="P1500" s="97" cm="1">
        <f t="array" ref="P1500">INDEX($L$11:$L$2636,MATCH(B1500+J1500,$L$11:$L$2636,0)+30)</f>
        <v>46870</v>
      </c>
      <c r="Q1500" s="124" cm="1">
        <f t="array" ref="Q1500">INDEX($L$11:$L$2636,MATCH(B1500+J1500,$L$11:$L$2636,0)+12)-1</f>
        <v>46840</v>
      </c>
    </row>
    <row r="1501" spans="2:17" ht="15" customHeight="1" x14ac:dyDescent="0.25">
      <c r="B1501" s="97">
        <v>46825</v>
      </c>
      <c r="C1501" s="98" t="str">
        <f t="shared" si="98"/>
        <v>Monday</v>
      </c>
      <c r="D1501" s="99" t="str">
        <f t="shared" si="99"/>
        <v>B</v>
      </c>
      <c r="E1501" s="99" t="str">
        <f t="shared" si="99"/>
        <v>B</v>
      </c>
      <c r="F1501" s="99" t="str">
        <f t="shared" si="99"/>
        <v>B</v>
      </c>
      <c r="G1501" s="99" t="str">
        <f t="shared" si="99"/>
        <v>B</v>
      </c>
      <c r="H1501" s="99" t="str">
        <f t="shared" si="100"/>
        <v>B</v>
      </c>
      <c r="I1501" s="99">
        <f t="shared" si="101"/>
        <v>1</v>
      </c>
      <c r="J1501" s="109">
        <f>IF(H1501="B",0,MATCH("B",H1502:$H$3985,0))</f>
        <v>0</v>
      </c>
      <c r="K1501" s="84"/>
      <c r="L1501" s="97">
        <v>47585</v>
      </c>
      <c r="M1501" s="99" t="s">
        <v>69</v>
      </c>
      <c r="O1501" s="97">
        <v>46825</v>
      </c>
      <c r="P1501" s="97" cm="1">
        <f t="array" ref="P1501">INDEX($L$11:$L$2636,MATCH(B1501+J1501,$L$11:$L$2636,0)+30)</f>
        <v>46870</v>
      </c>
      <c r="Q1501" s="124" cm="1">
        <f t="array" ref="Q1501">INDEX($L$11:$L$2636,MATCH(B1501+J1501,$L$11:$L$2636,0)+12)-1</f>
        <v>46840</v>
      </c>
    </row>
    <row r="1502" spans="2:17" ht="15" customHeight="1" x14ac:dyDescent="0.25">
      <c r="B1502" s="97">
        <v>46826</v>
      </c>
      <c r="C1502" s="98" t="str">
        <f t="shared" si="98"/>
        <v>Tuesday</v>
      </c>
      <c r="D1502" s="99" t="str">
        <f t="shared" si="99"/>
        <v>B</v>
      </c>
      <c r="E1502" s="99" t="str">
        <f t="shared" si="99"/>
        <v>B</v>
      </c>
      <c r="F1502" s="99" t="str">
        <f t="shared" si="99"/>
        <v>B</v>
      </c>
      <c r="G1502" s="99" t="str">
        <f t="shared" si="99"/>
        <v>B</v>
      </c>
      <c r="H1502" s="99" t="str">
        <f t="shared" si="100"/>
        <v>B</v>
      </c>
      <c r="I1502" s="99">
        <f t="shared" si="101"/>
        <v>1</v>
      </c>
      <c r="J1502" s="109">
        <f>IF(H1502="B",0,MATCH("B",H1503:$H$3985,0))</f>
        <v>0</v>
      </c>
      <c r="K1502" s="84"/>
      <c r="L1502" s="97">
        <v>47588</v>
      </c>
      <c r="M1502" s="99" t="s">
        <v>69</v>
      </c>
      <c r="O1502" s="97">
        <v>46826</v>
      </c>
      <c r="P1502" s="97" cm="1">
        <f t="array" ref="P1502">INDEX($L$11:$L$2636,MATCH(B1502+J1502,$L$11:$L$2636,0)+30)</f>
        <v>46871</v>
      </c>
      <c r="Q1502" s="124" cm="1">
        <f t="array" ref="Q1502">INDEX($L$11:$L$2636,MATCH(B1502+J1502,$L$11:$L$2636,0)+12)-1</f>
        <v>46841</v>
      </c>
    </row>
    <row r="1503" spans="2:17" ht="15" customHeight="1" x14ac:dyDescent="0.25">
      <c r="B1503" s="97">
        <v>46827</v>
      </c>
      <c r="C1503" s="98" t="str">
        <f t="shared" si="98"/>
        <v>Wednesday</v>
      </c>
      <c r="D1503" s="99" t="str">
        <f t="shared" si="99"/>
        <v>B</v>
      </c>
      <c r="E1503" s="99" t="str">
        <f t="shared" si="99"/>
        <v>B</v>
      </c>
      <c r="F1503" s="99" t="str">
        <f t="shared" si="99"/>
        <v>B</v>
      </c>
      <c r="G1503" s="99" t="str">
        <f t="shared" si="99"/>
        <v>B</v>
      </c>
      <c r="H1503" s="99" t="str">
        <f t="shared" si="100"/>
        <v>B</v>
      </c>
      <c r="I1503" s="99">
        <f t="shared" si="101"/>
        <v>1</v>
      </c>
      <c r="J1503" s="109">
        <f>IF(H1503="B",0,MATCH("B",H1504:$H$3985,0))</f>
        <v>0</v>
      </c>
      <c r="K1503" s="84"/>
      <c r="L1503" s="97">
        <v>47589</v>
      </c>
      <c r="M1503" s="99" t="s">
        <v>69</v>
      </c>
      <c r="O1503" s="97">
        <v>46827</v>
      </c>
      <c r="P1503" s="97" cm="1">
        <f t="array" ref="P1503">INDEX($L$11:$L$2636,MATCH(B1503+J1503,$L$11:$L$2636,0)+30)</f>
        <v>46876</v>
      </c>
      <c r="Q1503" s="124" cm="1">
        <f t="array" ref="Q1503">INDEX($L$11:$L$2636,MATCH(B1503+J1503,$L$11:$L$2636,0)+12)-1</f>
        <v>46842</v>
      </c>
    </row>
    <row r="1504" spans="2:17" ht="15" customHeight="1" x14ac:dyDescent="0.25">
      <c r="B1504" s="97">
        <v>46828</v>
      </c>
      <c r="C1504" s="98" t="str">
        <f t="shared" si="98"/>
        <v>Thursday</v>
      </c>
      <c r="D1504" s="99" t="str">
        <f t="shared" si="99"/>
        <v>B</v>
      </c>
      <c r="E1504" s="99" t="str">
        <f t="shared" si="99"/>
        <v>B</v>
      </c>
      <c r="F1504" s="99" t="str">
        <f t="shared" si="99"/>
        <v>B</v>
      </c>
      <c r="G1504" s="99" t="str">
        <f t="shared" si="99"/>
        <v>B</v>
      </c>
      <c r="H1504" s="99" t="str">
        <f t="shared" si="100"/>
        <v>B</v>
      </c>
      <c r="I1504" s="99">
        <f t="shared" si="101"/>
        <v>1</v>
      </c>
      <c r="J1504" s="109">
        <f>IF(H1504="B",0,MATCH("B",H1505:$H$3985,0))</f>
        <v>0</v>
      </c>
      <c r="K1504" s="84"/>
      <c r="L1504" s="97">
        <v>47590</v>
      </c>
      <c r="M1504" s="99" t="s">
        <v>69</v>
      </c>
      <c r="O1504" s="97">
        <v>46828</v>
      </c>
      <c r="P1504" s="97" cm="1">
        <f t="array" ref="P1504">INDEX($L$11:$L$2636,MATCH(B1504+J1504,$L$11:$L$2636,0)+30)</f>
        <v>46877</v>
      </c>
      <c r="Q1504" s="124" cm="1">
        <f t="array" ref="Q1504">INDEX($L$11:$L$2636,MATCH(B1504+J1504,$L$11:$L$2636,0)+12)-1</f>
        <v>46845</v>
      </c>
    </row>
    <row r="1505" spans="2:17" ht="15" customHeight="1" x14ac:dyDescent="0.25">
      <c r="B1505" s="97">
        <v>46829</v>
      </c>
      <c r="C1505" s="98" t="str">
        <f t="shared" si="98"/>
        <v>Friday</v>
      </c>
      <c r="D1505" s="99" t="str">
        <f t="shared" si="99"/>
        <v>B</v>
      </c>
      <c r="E1505" s="99" t="str">
        <f t="shared" si="99"/>
        <v>B</v>
      </c>
      <c r="F1505" s="99" t="str">
        <f t="shared" si="99"/>
        <v>B</v>
      </c>
      <c r="G1505" s="99" t="str">
        <f t="shared" si="99"/>
        <v>B</v>
      </c>
      <c r="H1505" s="99" t="str">
        <f t="shared" si="100"/>
        <v>B</v>
      </c>
      <c r="I1505" s="99">
        <f t="shared" si="101"/>
        <v>1</v>
      </c>
      <c r="J1505" s="109">
        <f>IF(H1505="B",0,MATCH("B",H1506:$H$3985,0))</f>
        <v>0</v>
      </c>
      <c r="K1505" s="84"/>
      <c r="L1505" s="97">
        <v>47596</v>
      </c>
      <c r="M1505" s="99" t="s">
        <v>69</v>
      </c>
      <c r="O1505" s="97">
        <v>46829</v>
      </c>
      <c r="P1505" s="97" cm="1">
        <f t="array" ref="P1505">INDEX($L$11:$L$2636,MATCH(B1505+J1505,$L$11:$L$2636,0)+30)</f>
        <v>46878</v>
      </c>
      <c r="Q1505" s="124" cm="1">
        <f t="array" ref="Q1505">INDEX($L$11:$L$2636,MATCH(B1505+J1505,$L$11:$L$2636,0)+12)-1</f>
        <v>46846</v>
      </c>
    </row>
    <row r="1506" spans="2:17" ht="15" customHeight="1" x14ac:dyDescent="0.25">
      <c r="B1506" s="97">
        <v>46830</v>
      </c>
      <c r="C1506" s="98" t="str">
        <f t="shared" si="98"/>
        <v>Saturday</v>
      </c>
      <c r="D1506" s="99" t="str">
        <f t="shared" si="99"/>
        <v>W</v>
      </c>
      <c r="E1506" s="99" t="str">
        <f t="shared" si="99"/>
        <v>W</v>
      </c>
      <c r="F1506" s="99" t="str">
        <f t="shared" si="99"/>
        <v>W</v>
      </c>
      <c r="G1506" s="99" t="str">
        <f t="shared" si="99"/>
        <v>W</v>
      </c>
      <c r="H1506" s="99" t="str">
        <f t="shared" si="100"/>
        <v>W</v>
      </c>
      <c r="I1506" s="99">
        <f t="shared" si="101"/>
        <v>0</v>
      </c>
      <c r="J1506" s="109">
        <f>IF(H1506="B",0,MATCH("B",H1507:$H$3985,0))</f>
        <v>2</v>
      </c>
      <c r="K1506" s="84"/>
      <c r="L1506" s="97">
        <v>47597</v>
      </c>
      <c r="M1506" s="99" t="s">
        <v>69</v>
      </c>
      <c r="O1506" s="97">
        <v>46830</v>
      </c>
      <c r="P1506" s="97" cm="1">
        <f t="array" ref="P1506">INDEX($L$11:$L$2636,MATCH(B1506+J1506,$L$11:$L$2636,0)+30)</f>
        <v>46881</v>
      </c>
      <c r="Q1506" s="124" cm="1">
        <f t="array" ref="Q1506">INDEX($L$11:$L$2636,MATCH(B1506+J1506,$L$11:$L$2636,0)+12)-1</f>
        <v>46847</v>
      </c>
    </row>
    <row r="1507" spans="2:17" ht="15" customHeight="1" x14ac:dyDescent="0.25">
      <c r="B1507" s="97">
        <v>46831</v>
      </c>
      <c r="C1507" s="98" t="str">
        <f t="shared" si="98"/>
        <v>Sunday</v>
      </c>
      <c r="D1507" s="99" t="str">
        <f t="shared" si="99"/>
        <v>W</v>
      </c>
      <c r="E1507" s="99" t="str">
        <f t="shared" si="99"/>
        <v>W</v>
      </c>
      <c r="F1507" s="99" t="str">
        <f t="shared" si="99"/>
        <v>W</v>
      </c>
      <c r="G1507" s="99" t="str">
        <f t="shared" si="99"/>
        <v>W</v>
      </c>
      <c r="H1507" s="99" t="str">
        <f t="shared" si="100"/>
        <v>W</v>
      </c>
      <c r="I1507" s="99">
        <f t="shared" si="101"/>
        <v>0</v>
      </c>
      <c r="J1507" s="109">
        <f>IF(H1507="B",0,MATCH("B",H1508:$H$3985,0))</f>
        <v>1</v>
      </c>
      <c r="K1507" s="84"/>
      <c r="L1507" s="97">
        <v>47598</v>
      </c>
      <c r="M1507" s="99" t="s">
        <v>69</v>
      </c>
      <c r="O1507" s="97">
        <v>46831</v>
      </c>
      <c r="P1507" s="97" cm="1">
        <f t="array" ref="P1507">INDEX($L$11:$L$2636,MATCH(B1507+J1507,$L$11:$L$2636,0)+30)</f>
        <v>46881</v>
      </c>
      <c r="Q1507" s="124" cm="1">
        <f t="array" ref="Q1507">INDEX($L$11:$L$2636,MATCH(B1507+J1507,$L$11:$L$2636,0)+12)-1</f>
        <v>46847</v>
      </c>
    </row>
    <row r="1508" spans="2:17" ht="15" customHeight="1" x14ac:dyDescent="0.25">
      <c r="B1508" s="97">
        <v>46832</v>
      </c>
      <c r="C1508" s="98" t="str">
        <f t="shared" si="98"/>
        <v>Monday</v>
      </c>
      <c r="D1508" s="99" t="str">
        <f t="shared" si="99"/>
        <v>B</v>
      </c>
      <c r="E1508" s="99" t="str">
        <f t="shared" si="99"/>
        <v>B</v>
      </c>
      <c r="F1508" s="99" t="str">
        <f t="shared" si="99"/>
        <v>B</v>
      </c>
      <c r="G1508" s="99" t="str">
        <f t="shared" si="99"/>
        <v>B</v>
      </c>
      <c r="H1508" s="99" t="str">
        <f t="shared" si="100"/>
        <v>B</v>
      </c>
      <c r="I1508" s="99">
        <f t="shared" si="101"/>
        <v>1</v>
      </c>
      <c r="J1508" s="109">
        <f>IF(H1508="B",0,MATCH("B",H1509:$H$3985,0))</f>
        <v>0</v>
      </c>
      <c r="K1508" s="84"/>
      <c r="L1508" s="97">
        <v>47599</v>
      </c>
      <c r="M1508" s="99" t="s">
        <v>69</v>
      </c>
      <c r="O1508" s="97">
        <v>46832</v>
      </c>
      <c r="P1508" s="97" cm="1">
        <f t="array" ref="P1508">INDEX($L$11:$L$2636,MATCH(B1508+J1508,$L$11:$L$2636,0)+30)</f>
        <v>46881</v>
      </c>
      <c r="Q1508" s="124" cm="1">
        <f t="array" ref="Q1508">INDEX($L$11:$L$2636,MATCH(B1508+J1508,$L$11:$L$2636,0)+12)-1</f>
        <v>46847</v>
      </c>
    </row>
    <row r="1509" spans="2:17" ht="15" customHeight="1" x14ac:dyDescent="0.25">
      <c r="B1509" s="97">
        <v>46833</v>
      </c>
      <c r="C1509" s="98" t="str">
        <f t="shared" si="98"/>
        <v>Tuesday</v>
      </c>
      <c r="D1509" s="99" t="str">
        <f t="shared" si="99"/>
        <v>B</v>
      </c>
      <c r="E1509" s="99" t="str">
        <f t="shared" si="99"/>
        <v>B</v>
      </c>
      <c r="F1509" s="99" t="str">
        <f t="shared" si="99"/>
        <v>B</v>
      </c>
      <c r="G1509" s="99" t="str">
        <f t="shared" si="99"/>
        <v>B</v>
      </c>
      <c r="H1509" s="99" t="str">
        <f t="shared" si="100"/>
        <v>B</v>
      </c>
      <c r="I1509" s="99">
        <f t="shared" si="101"/>
        <v>1</v>
      </c>
      <c r="J1509" s="109">
        <f>IF(H1509="B",0,MATCH("B",H1510:$H$3985,0))</f>
        <v>0</v>
      </c>
      <c r="K1509" s="84"/>
      <c r="L1509" s="97">
        <v>47602</v>
      </c>
      <c r="M1509" s="99" t="s">
        <v>69</v>
      </c>
      <c r="O1509" s="97">
        <v>46833</v>
      </c>
      <c r="P1509" s="97" cm="1">
        <f t="array" ref="P1509">INDEX($L$11:$L$2636,MATCH(B1509+J1509,$L$11:$L$2636,0)+30)</f>
        <v>46882</v>
      </c>
      <c r="Q1509" s="124" cm="1">
        <f t="array" ref="Q1509">INDEX($L$11:$L$2636,MATCH(B1509+J1509,$L$11:$L$2636,0)+12)-1</f>
        <v>46848</v>
      </c>
    </row>
    <row r="1510" spans="2:17" ht="15" customHeight="1" x14ac:dyDescent="0.25">
      <c r="B1510" s="97">
        <v>46834</v>
      </c>
      <c r="C1510" s="98" t="str">
        <f t="shared" si="98"/>
        <v>Wednesday</v>
      </c>
      <c r="D1510" s="99" t="str">
        <f t="shared" si="99"/>
        <v>B</v>
      </c>
      <c r="E1510" s="99" t="str">
        <f t="shared" si="99"/>
        <v>B</v>
      </c>
      <c r="F1510" s="99" t="str">
        <f t="shared" si="99"/>
        <v>B</v>
      </c>
      <c r="G1510" s="99" t="str">
        <f t="shared" si="99"/>
        <v>B</v>
      </c>
      <c r="H1510" s="99" t="str">
        <f t="shared" si="100"/>
        <v>B</v>
      </c>
      <c r="I1510" s="99">
        <f t="shared" si="101"/>
        <v>1</v>
      </c>
      <c r="J1510" s="109">
        <f>IF(H1510="B",0,MATCH("B",H1511:$H$3985,0))</f>
        <v>0</v>
      </c>
      <c r="K1510" s="84"/>
      <c r="L1510" s="97">
        <v>47603</v>
      </c>
      <c r="M1510" s="99" t="s">
        <v>69</v>
      </c>
      <c r="O1510" s="97">
        <v>46834</v>
      </c>
      <c r="P1510" s="97" cm="1">
        <f t="array" ref="P1510">INDEX($L$11:$L$2636,MATCH(B1510+J1510,$L$11:$L$2636,0)+30)</f>
        <v>46883</v>
      </c>
      <c r="Q1510" s="124" cm="1">
        <f t="array" ref="Q1510">INDEX($L$11:$L$2636,MATCH(B1510+J1510,$L$11:$L$2636,0)+12)-1</f>
        <v>46849</v>
      </c>
    </row>
    <row r="1511" spans="2:17" ht="15" customHeight="1" x14ac:dyDescent="0.25">
      <c r="B1511" s="97">
        <v>46835</v>
      </c>
      <c r="C1511" s="98" t="str">
        <f t="shared" si="98"/>
        <v>Thursday</v>
      </c>
      <c r="D1511" s="99" t="str">
        <f t="shared" si="99"/>
        <v>B</v>
      </c>
      <c r="E1511" s="99" t="str">
        <f t="shared" si="99"/>
        <v>B</v>
      </c>
      <c r="F1511" s="99" t="str">
        <f t="shared" si="99"/>
        <v>B</v>
      </c>
      <c r="G1511" s="99" t="str">
        <f t="shared" si="99"/>
        <v>B</v>
      </c>
      <c r="H1511" s="99" t="str">
        <f t="shared" si="100"/>
        <v>B</v>
      </c>
      <c r="I1511" s="99">
        <f t="shared" si="101"/>
        <v>1</v>
      </c>
      <c r="J1511" s="109">
        <f>IF(H1511="B",0,MATCH("B",H1512:$H$3985,0))</f>
        <v>0</v>
      </c>
      <c r="K1511" s="84"/>
      <c r="L1511" s="97">
        <v>47606</v>
      </c>
      <c r="M1511" s="99" t="s">
        <v>69</v>
      </c>
      <c r="O1511" s="97">
        <v>46835</v>
      </c>
      <c r="P1511" s="97" cm="1">
        <f t="array" ref="P1511">INDEX($L$11:$L$2636,MATCH(B1511+J1511,$L$11:$L$2636,0)+30)</f>
        <v>46884</v>
      </c>
      <c r="Q1511" s="124" cm="1">
        <f t="array" ref="Q1511">INDEX($L$11:$L$2636,MATCH(B1511+J1511,$L$11:$L$2636,0)+12)-1</f>
        <v>46852</v>
      </c>
    </row>
    <row r="1512" spans="2:17" ht="15" customHeight="1" x14ac:dyDescent="0.25">
      <c r="B1512" s="97">
        <v>46836</v>
      </c>
      <c r="C1512" s="98" t="str">
        <f t="shared" si="98"/>
        <v>Friday</v>
      </c>
      <c r="D1512" s="99" t="str">
        <f t="shared" si="99"/>
        <v>B</v>
      </c>
      <c r="E1512" s="99" t="str">
        <f t="shared" si="99"/>
        <v>B</v>
      </c>
      <c r="F1512" s="99" t="str">
        <f t="shared" si="99"/>
        <v>B</v>
      </c>
      <c r="G1512" s="99" t="str">
        <f t="shared" si="99"/>
        <v>B</v>
      </c>
      <c r="H1512" s="99" t="str">
        <f t="shared" si="100"/>
        <v>B</v>
      </c>
      <c r="I1512" s="99">
        <f t="shared" si="101"/>
        <v>1</v>
      </c>
      <c r="J1512" s="109">
        <f>IF(H1512="B",0,MATCH("B",H1513:$H$3985,0))</f>
        <v>0</v>
      </c>
      <c r="K1512" s="84"/>
      <c r="L1512" s="97">
        <v>47610</v>
      </c>
      <c r="M1512" s="99" t="s">
        <v>69</v>
      </c>
      <c r="O1512" s="97">
        <v>46836</v>
      </c>
      <c r="P1512" s="97" cm="1">
        <f t="array" ref="P1512">INDEX($L$11:$L$2636,MATCH(B1512+J1512,$L$11:$L$2636,0)+30)</f>
        <v>46885</v>
      </c>
      <c r="Q1512" s="124" cm="1">
        <f t="array" ref="Q1512">INDEX($L$11:$L$2636,MATCH(B1512+J1512,$L$11:$L$2636,0)+12)-1</f>
        <v>46853</v>
      </c>
    </row>
    <row r="1513" spans="2:17" ht="15" customHeight="1" x14ac:dyDescent="0.25">
      <c r="B1513" s="97">
        <v>46837</v>
      </c>
      <c r="C1513" s="98" t="str">
        <f t="shared" si="98"/>
        <v>Saturday</v>
      </c>
      <c r="D1513" s="99" t="str">
        <f t="shared" si="99"/>
        <v>W</v>
      </c>
      <c r="E1513" s="99" t="str">
        <f t="shared" si="99"/>
        <v>W</v>
      </c>
      <c r="F1513" s="99" t="str">
        <f t="shared" si="99"/>
        <v>W</v>
      </c>
      <c r="G1513" s="99" t="str">
        <f t="shared" si="99"/>
        <v>W</v>
      </c>
      <c r="H1513" s="99" t="str">
        <f t="shared" si="100"/>
        <v>W</v>
      </c>
      <c r="I1513" s="99">
        <f t="shared" si="101"/>
        <v>0</v>
      </c>
      <c r="J1513" s="109">
        <f>IF(H1513="B",0,MATCH("B",H1514:$H$3985,0))</f>
        <v>2</v>
      </c>
      <c r="K1513" s="84"/>
      <c r="L1513" s="97">
        <v>47611</v>
      </c>
      <c r="M1513" s="99" t="s">
        <v>69</v>
      </c>
      <c r="O1513" s="97">
        <v>46837</v>
      </c>
      <c r="P1513" s="97" cm="1">
        <f t="array" ref="P1513">INDEX($L$11:$L$2636,MATCH(B1513+J1513,$L$11:$L$2636,0)+30)</f>
        <v>46889</v>
      </c>
      <c r="Q1513" s="124" cm="1">
        <f t="array" ref="Q1513">INDEX($L$11:$L$2636,MATCH(B1513+J1513,$L$11:$L$2636,0)+12)-1</f>
        <v>46854</v>
      </c>
    </row>
    <row r="1514" spans="2:17" ht="15" customHeight="1" x14ac:dyDescent="0.25">
      <c r="B1514" s="97">
        <v>46838</v>
      </c>
      <c r="C1514" s="98" t="str">
        <f t="shared" si="98"/>
        <v>Sunday</v>
      </c>
      <c r="D1514" s="99" t="str">
        <f t="shared" si="99"/>
        <v>W</v>
      </c>
      <c r="E1514" s="99" t="str">
        <f t="shared" si="99"/>
        <v>W</v>
      </c>
      <c r="F1514" s="99" t="str">
        <f t="shared" si="99"/>
        <v>W</v>
      </c>
      <c r="G1514" s="99" t="str">
        <f t="shared" si="99"/>
        <v>W</v>
      </c>
      <c r="H1514" s="99" t="str">
        <f t="shared" si="100"/>
        <v>W</v>
      </c>
      <c r="I1514" s="99">
        <f t="shared" si="101"/>
        <v>0</v>
      </c>
      <c r="J1514" s="109">
        <f>IF(H1514="B",0,MATCH("B",H1515:$H$3985,0))</f>
        <v>1</v>
      </c>
      <c r="K1514" s="84"/>
      <c r="L1514" s="97">
        <v>47612</v>
      </c>
      <c r="M1514" s="99" t="s">
        <v>69</v>
      </c>
      <c r="O1514" s="97">
        <v>46838</v>
      </c>
      <c r="P1514" s="97" cm="1">
        <f t="array" ref="P1514">INDEX($L$11:$L$2636,MATCH(B1514+J1514,$L$11:$L$2636,0)+30)</f>
        <v>46889</v>
      </c>
      <c r="Q1514" s="124" cm="1">
        <f t="array" ref="Q1514">INDEX($L$11:$L$2636,MATCH(B1514+J1514,$L$11:$L$2636,0)+12)-1</f>
        <v>46854</v>
      </c>
    </row>
    <row r="1515" spans="2:17" ht="15" customHeight="1" x14ac:dyDescent="0.25">
      <c r="B1515" s="97">
        <v>46839</v>
      </c>
      <c r="C1515" s="98" t="str">
        <f t="shared" si="98"/>
        <v>Monday</v>
      </c>
      <c r="D1515" s="99" t="str">
        <f t="shared" si="99"/>
        <v>B</v>
      </c>
      <c r="E1515" s="99" t="str">
        <f t="shared" si="99"/>
        <v>B</v>
      </c>
      <c r="F1515" s="99" t="str">
        <f t="shared" si="99"/>
        <v>B</v>
      </c>
      <c r="G1515" s="99" t="str">
        <f t="shared" si="99"/>
        <v>B</v>
      </c>
      <c r="H1515" s="99" t="str">
        <f t="shared" si="100"/>
        <v>B</v>
      </c>
      <c r="I1515" s="99">
        <f t="shared" si="101"/>
        <v>1</v>
      </c>
      <c r="J1515" s="109">
        <f>IF(H1515="B",0,MATCH("B",H1516:$H$3985,0))</f>
        <v>0</v>
      </c>
      <c r="K1515" s="84"/>
      <c r="L1515" s="97">
        <v>47613</v>
      </c>
      <c r="M1515" s="99" t="s">
        <v>69</v>
      </c>
      <c r="O1515" s="97">
        <v>46839</v>
      </c>
      <c r="P1515" s="97" cm="1">
        <f t="array" ref="P1515">INDEX($L$11:$L$2636,MATCH(B1515+J1515,$L$11:$L$2636,0)+30)</f>
        <v>46889</v>
      </c>
      <c r="Q1515" s="124" cm="1">
        <f t="array" ref="Q1515">INDEX($L$11:$L$2636,MATCH(B1515+J1515,$L$11:$L$2636,0)+12)-1</f>
        <v>46854</v>
      </c>
    </row>
    <row r="1516" spans="2:17" ht="15" customHeight="1" x14ac:dyDescent="0.25">
      <c r="B1516" s="97">
        <v>46840</v>
      </c>
      <c r="C1516" s="98" t="str">
        <f t="shared" si="98"/>
        <v>Tuesday</v>
      </c>
      <c r="D1516" s="99" t="str">
        <f t="shared" si="99"/>
        <v>B</v>
      </c>
      <c r="E1516" s="99" t="str">
        <f t="shared" si="99"/>
        <v>B</v>
      </c>
      <c r="F1516" s="99" t="str">
        <f t="shared" si="99"/>
        <v>B</v>
      </c>
      <c r="G1516" s="99" t="str">
        <f t="shared" si="99"/>
        <v>B</v>
      </c>
      <c r="H1516" s="99" t="str">
        <f t="shared" si="100"/>
        <v>B</v>
      </c>
      <c r="I1516" s="99">
        <f t="shared" si="101"/>
        <v>1</v>
      </c>
      <c r="J1516" s="109">
        <f>IF(H1516="B",0,MATCH("B",H1517:$H$3985,0))</f>
        <v>0</v>
      </c>
      <c r="K1516" s="84"/>
      <c r="L1516" s="97">
        <v>47616</v>
      </c>
      <c r="M1516" s="99" t="s">
        <v>69</v>
      </c>
      <c r="O1516" s="97">
        <v>46840</v>
      </c>
      <c r="P1516" s="97" cm="1">
        <f t="array" ref="P1516">INDEX($L$11:$L$2636,MATCH(B1516+J1516,$L$11:$L$2636,0)+30)</f>
        <v>46890</v>
      </c>
      <c r="Q1516" s="124" cm="1">
        <f t="array" ref="Q1516">INDEX($L$11:$L$2636,MATCH(B1516+J1516,$L$11:$L$2636,0)+12)-1</f>
        <v>46860</v>
      </c>
    </row>
    <row r="1517" spans="2:17" ht="15" customHeight="1" x14ac:dyDescent="0.25">
      <c r="B1517" s="97">
        <v>46841</v>
      </c>
      <c r="C1517" s="98" t="str">
        <f t="shared" si="98"/>
        <v>Wednesday</v>
      </c>
      <c r="D1517" s="99" t="str">
        <f t="shared" si="99"/>
        <v>B</v>
      </c>
      <c r="E1517" s="99" t="str">
        <f t="shared" si="99"/>
        <v>B</v>
      </c>
      <c r="F1517" s="99" t="str">
        <f t="shared" si="99"/>
        <v>B</v>
      </c>
      <c r="G1517" s="99" t="str">
        <f t="shared" si="99"/>
        <v>B</v>
      </c>
      <c r="H1517" s="99" t="str">
        <f t="shared" si="100"/>
        <v>B</v>
      </c>
      <c r="I1517" s="99">
        <f t="shared" si="101"/>
        <v>1</v>
      </c>
      <c r="J1517" s="109">
        <f>IF(H1517="B",0,MATCH("B",H1518:$H$3985,0))</f>
        <v>0</v>
      </c>
      <c r="K1517" s="84"/>
      <c r="L1517" s="97">
        <v>47617</v>
      </c>
      <c r="M1517" s="99" t="s">
        <v>69</v>
      </c>
      <c r="O1517" s="97">
        <v>46841</v>
      </c>
      <c r="P1517" s="97" cm="1">
        <f t="array" ref="P1517">INDEX($L$11:$L$2636,MATCH(B1517+J1517,$L$11:$L$2636,0)+30)</f>
        <v>46891</v>
      </c>
      <c r="Q1517" s="124" cm="1">
        <f t="array" ref="Q1517">INDEX($L$11:$L$2636,MATCH(B1517+J1517,$L$11:$L$2636,0)+12)-1</f>
        <v>46861</v>
      </c>
    </row>
    <row r="1518" spans="2:17" ht="15" customHeight="1" x14ac:dyDescent="0.25">
      <c r="B1518" s="97">
        <v>46842</v>
      </c>
      <c r="C1518" s="98" t="str">
        <f t="shared" si="98"/>
        <v>Thursday</v>
      </c>
      <c r="D1518" s="99" t="str">
        <f t="shared" si="99"/>
        <v>B</v>
      </c>
      <c r="E1518" s="99" t="str">
        <f t="shared" si="99"/>
        <v>B</v>
      </c>
      <c r="F1518" s="99" t="str">
        <f t="shared" si="99"/>
        <v>B</v>
      </c>
      <c r="G1518" s="99" t="str">
        <f t="shared" si="99"/>
        <v>B</v>
      </c>
      <c r="H1518" s="99" t="str">
        <f t="shared" si="100"/>
        <v>B</v>
      </c>
      <c r="I1518" s="99">
        <f t="shared" si="101"/>
        <v>1</v>
      </c>
      <c r="J1518" s="109">
        <f>IF(H1518="B",0,MATCH("B",H1519:$H$3985,0))</f>
        <v>0</v>
      </c>
      <c r="K1518" s="84"/>
      <c r="L1518" s="97">
        <v>47619</v>
      </c>
      <c r="M1518" s="99" t="s">
        <v>69</v>
      </c>
      <c r="O1518" s="97">
        <v>46842</v>
      </c>
      <c r="P1518" s="97" cm="1">
        <f t="array" ref="P1518">INDEX($L$11:$L$2636,MATCH(B1518+J1518,$L$11:$L$2636,0)+30)</f>
        <v>46892</v>
      </c>
      <c r="Q1518" s="124" cm="1">
        <f t="array" ref="Q1518">INDEX($L$11:$L$2636,MATCH(B1518+J1518,$L$11:$L$2636,0)+12)-1</f>
        <v>46862</v>
      </c>
    </row>
    <row r="1519" spans="2:17" ht="15" customHeight="1" x14ac:dyDescent="0.25">
      <c r="B1519" s="97">
        <v>46843</v>
      </c>
      <c r="C1519" s="98" t="str">
        <f t="shared" si="98"/>
        <v>Friday</v>
      </c>
      <c r="D1519" s="99" t="str">
        <f t="shared" si="99"/>
        <v>B</v>
      </c>
      <c r="E1519" s="99" t="str">
        <f t="shared" si="99"/>
        <v>B</v>
      </c>
      <c r="F1519" s="99" t="str">
        <f t="shared" si="99"/>
        <v>B</v>
      </c>
      <c r="G1519" s="99" t="str">
        <f t="shared" si="99"/>
        <v>B</v>
      </c>
      <c r="H1519" s="99" t="str">
        <f t="shared" si="100"/>
        <v>B</v>
      </c>
      <c r="I1519" s="99">
        <f t="shared" si="101"/>
        <v>1</v>
      </c>
      <c r="J1519" s="109">
        <f>IF(H1519="B",0,MATCH("B",H1520:$H$3985,0))</f>
        <v>0</v>
      </c>
      <c r="K1519" s="84"/>
      <c r="L1519" s="97">
        <v>47620</v>
      </c>
      <c r="M1519" s="99" t="s">
        <v>69</v>
      </c>
      <c r="O1519" s="97">
        <v>46843</v>
      </c>
      <c r="P1519" s="97" cm="1">
        <f t="array" ref="P1519">INDEX($L$11:$L$2636,MATCH(B1519+J1519,$L$11:$L$2636,0)+30)</f>
        <v>46895</v>
      </c>
      <c r="Q1519" s="124" cm="1">
        <f t="array" ref="Q1519">INDEX($L$11:$L$2636,MATCH(B1519+J1519,$L$11:$L$2636,0)+12)-1</f>
        <v>46863</v>
      </c>
    </row>
    <row r="1520" spans="2:17" ht="15" customHeight="1" x14ac:dyDescent="0.25">
      <c r="B1520" s="97">
        <v>46844</v>
      </c>
      <c r="C1520" s="98" t="str">
        <f t="shared" si="98"/>
        <v>Saturday</v>
      </c>
      <c r="D1520" s="99" t="str">
        <f t="shared" si="99"/>
        <v>W</v>
      </c>
      <c r="E1520" s="99" t="str">
        <f t="shared" si="99"/>
        <v>W</v>
      </c>
      <c r="F1520" s="99" t="str">
        <f t="shared" si="99"/>
        <v>W</v>
      </c>
      <c r="G1520" s="99" t="str">
        <f t="shared" si="99"/>
        <v>W</v>
      </c>
      <c r="H1520" s="99" t="str">
        <f t="shared" si="100"/>
        <v>W</v>
      </c>
      <c r="I1520" s="99">
        <f t="shared" si="101"/>
        <v>0</v>
      </c>
      <c r="J1520" s="109">
        <f>IF(H1520="B",0,MATCH("B",H1521:$H$3985,0))</f>
        <v>2</v>
      </c>
      <c r="K1520" s="84"/>
      <c r="L1520" s="97">
        <v>47623</v>
      </c>
      <c r="M1520" s="99" t="s">
        <v>69</v>
      </c>
      <c r="O1520" s="97">
        <v>46844</v>
      </c>
      <c r="P1520" s="97" cm="1">
        <f t="array" ref="P1520">INDEX($L$11:$L$2636,MATCH(B1520+J1520,$L$11:$L$2636,0)+30)</f>
        <v>46896</v>
      </c>
      <c r="Q1520" s="124" cm="1">
        <f t="array" ref="Q1520">INDEX($L$11:$L$2636,MATCH(B1520+J1520,$L$11:$L$2636,0)+12)-1</f>
        <v>46866</v>
      </c>
    </row>
    <row r="1521" spans="2:17" ht="15" customHeight="1" x14ac:dyDescent="0.25">
      <c r="B1521" s="97">
        <v>46845</v>
      </c>
      <c r="C1521" s="98" t="str">
        <f t="shared" si="98"/>
        <v>Sunday</v>
      </c>
      <c r="D1521" s="99" t="str">
        <f t="shared" si="99"/>
        <v>W</v>
      </c>
      <c r="E1521" s="99" t="str">
        <f t="shared" si="99"/>
        <v>W</v>
      </c>
      <c r="F1521" s="99" t="str">
        <f t="shared" si="99"/>
        <v>W</v>
      </c>
      <c r="G1521" s="99" t="str">
        <f t="shared" si="99"/>
        <v>W</v>
      </c>
      <c r="H1521" s="99" t="str">
        <f t="shared" si="100"/>
        <v>W</v>
      </c>
      <c r="I1521" s="99">
        <f t="shared" si="101"/>
        <v>0</v>
      </c>
      <c r="J1521" s="109">
        <f>IF(H1521="B",0,MATCH("B",H1522:$H$3985,0))</f>
        <v>1</v>
      </c>
      <c r="K1521" s="84"/>
      <c r="L1521" s="97">
        <v>47624</v>
      </c>
      <c r="M1521" s="99" t="s">
        <v>69</v>
      </c>
      <c r="O1521" s="97">
        <v>46845</v>
      </c>
      <c r="P1521" s="97" cm="1">
        <f t="array" ref="P1521">INDEX($L$11:$L$2636,MATCH(B1521+J1521,$L$11:$L$2636,0)+30)</f>
        <v>46896</v>
      </c>
      <c r="Q1521" s="124" cm="1">
        <f t="array" ref="Q1521">INDEX($L$11:$L$2636,MATCH(B1521+J1521,$L$11:$L$2636,0)+12)-1</f>
        <v>46866</v>
      </c>
    </row>
    <row r="1522" spans="2:17" ht="15" customHeight="1" x14ac:dyDescent="0.25">
      <c r="B1522" s="97">
        <v>46846</v>
      </c>
      <c r="C1522" s="98" t="str">
        <f t="shared" si="98"/>
        <v>Monday</v>
      </c>
      <c r="D1522" s="99" t="str">
        <f t="shared" si="99"/>
        <v>B</v>
      </c>
      <c r="E1522" s="99" t="str">
        <f t="shared" si="99"/>
        <v>B</v>
      </c>
      <c r="F1522" s="99" t="str">
        <f t="shared" si="99"/>
        <v>B</v>
      </c>
      <c r="G1522" s="99" t="str">
        <f t="shared" si="99"/>
        <v>B</v>
      </c>
      <c r="H1522" s="99" t="str">
        <f t="shared" si="100"/>
        <v>B</v>
      </c>
      <c r="I1522" s="99">
        <f t="shared" si="101"/>
        <v>1</v>
      </c>
      <c r="J1522" s="109">
        <f>IF(H1522="B",0,MATCH("B",H1523:$H$3985,0))</f>
        <v>0</v>
      </c>
      <c r="K1522" s="84"/>
      <c r="L1522" s="97">
        <v>47625</v>
      </c>
      <c r="M1522" s="99" t="s">
        <v>69</v>
      </c>
      <c r="O1522" s="97">
        <v>46846</v>
      </c>
      <c r="P1522" s="97" cm="1">
        <f t="array" ref="P1522">INDEX($L$11:$L$2636,MATCH(B1522+J1522,$L$11:$L$2636,0)+30)</f>
        <v>46896</v>
      </c>
      <c r="Q1522" s="124" cm="1">
        <f t="array" ref="Q1522">INDEX($L$11:$L$2636,MATCH(B1522+J1522,$L$11:$L$2636,0)+12)-1</f>
        <v>46866</v>
      </c>
    </row>
    <row r="1523" spans="2:17" ht="15" customHeight="1" x14ac:dyDescent="0.25">
      <c r="B1523" s="97">
        <v>46847</v>
      </c>
      <c r="C1523" s="98" t="str">
        <f t="shared" si="98"/>
        <v>Tuesday</v>
      </c>
      <c r="D1523" s="99" t="str">
        <f t="shared" si="99"/>
        <v>B</v>
      </c>
      <c r="E1523" s="99" t="str">
        <f t="shared" si="99"/>
        <v>B</v>
      </c>
      <c r="F1523" s="99" t="str">
        <f t="shared" si="99"/>
        <v>B</v>
      </c>
      <c r="G1523" s="99" t="str">
        <f t="shared" si="99"/>
        <v>B</v>
      </c>
      <c r="H1523" s="99" t="str">
        <f t="shared" si="100"/>
        <v>B</v>
      </c>
      <c r="I1523" s="99">
        <f t="shared" si="101"/>
        <v>1</v>
      </c>
      <c r="J1523" s="109">
        <f>IF(H1523="B",0,MATCH("B",H1524:$H$3985,0))</f>
        <v>0</v>
      </c>
      <c r="K1523" s="84"/>
      <c r="L1523" s="97">
        <v>47626</v>
      </c>
      <c r="M1523" s="99" t="s">
        <v>69</v>
      </c>
      <c r="O1523" s="97">
        <v>46847</v>
      </c>
      <c r="P1523" s="97" cm="1">
        <f t="array" ref="P1523">INDEX($L$11:$L$2636,MATCH(B1523+J1523,$L$11:$L$2636,0)+30)</f>
        <v>46897</v>
      </c>
      <c r="Q1523" s="124" cm="1">
        <f t="array" ref="Q1523">INDEX($L$11:$L$2636,MATCH(B1523+J1523,$L$11:$L$2636,0)+12)-1</f>
        <v>46867</v>
      </c>
    </row>
    <row r="1524" spans="2:17" ht="15" customHeight="1" x14ac:dyDescent="0.25">
      <c r="B1524" s="97">
        <v>46848</v>
      </c>
      <c r="C1524" s="98" t="str">
        <f t="shared" si="98"/>
        <v>Wednesday</v>
      </c>
      <c r="D1524" s="99" t="str">
        <f t="shared" si="99"/>
        <v>B</v>
      </c>
      <c r="E1524" s="99" t="str">
        <f t="shared" si="99"/>
        <v>B</v>
      </c>
      <c r="F1524" s="99" t="str">
        <f t="shared" si="99"/>
        <v>B</v>
      </c>
      <c r="G1524" s="99" t="str">
        <f t="shared" si="99"/>
        <v>B</v>
      </c>
      <c r="H1524" s="99" t="str">
        <f t="shared" si="100"/>
        <v>B</v>
      </c>
      <c r="I1524" s="99">
        <f t="shared" si="101"/>
        <v>1</v>
      </c>
      <c r="J1524" s="109">
        <f>IF(H1524="B",0,MATCH("B",H1525:$H$3985,0))</f>
        <v>0</v>
      </c>
      <c r="K1524" s="84"/>
      <c r="L1524" s="97">
        <v>47627</v>
      </c>
      <c r="M1524" s="99" t="s">
        <v>69</v>
      </c>
      <c r="O1524" s="97">
        <v>46848</v>
      </c>
      <c r="P1524" s="97" cm="1">
        <f t="array" ref="P1524">INDEX($L$11:$L$2636,MATCH(B1524+J1524,$L$11:$L$2636,0)+30)</f>
        <v>46898</v>
      </c>
      <c r="Q1524" s="124" cm="1">
        <f t="array" ref="Q1524">INDEX($L$11:$L$2636,MATCH(B1524+J1524,$L$11:$L$2636,0)+12)-1</f>
        <v>46868</v>
      </c>
    </row>
    <row r="1525" spans="2:17" ht="15" customHeight="1" x14ac:dyDescent="0.25">
      <c r="B1525" s="97">
        <v>46849</v>
      </c>
      <c r="C1525" s="98" t="str">
        <f t="shared" si="98"/>
        <v>Thursday</v>
      </c>
      <c r="D1525" s="99" t="str">
        <f t="shared" si="99"/>
        <v>B</v>
      </c>
      <c r="E1525" s="99" t="str">
        <f t="shared" si="99"/>
        <v>B</v>
      </c>
      <c r="F1525" s="99" t="str">
        <f t="shared" si="99"/>
        <v>B</v>
      </c>
      <c r="G1525" s="99" t="str">
        <f t="shared" si="99"/>
        <v>B</v>
      </c>
      <c r="H1525" s="99" t="str">
        <f t="shared" si="100"/>
        <v>B</v>
      </c>
      <c r="I1525" s="99">
        <f t="shared" si="101"/>
        <v>1</v>
      </c>
      <c r="J1525" s="109">
        <f>IF(H1525="B",0,MATCH("B",H1526:$H$3985,0))</f>
        <v>0</v>
      </c>
      <c r="K1525" s="84"/>
      <c r="L1525" s="97">
        <v>47631</v>
      </c>
      <c r="M1525" s="99" t="s">
        <v>69</v>
      </c>
      <c r="O1525" s="97">
        <v>46849</v>
      </c>
      <c r="P1525" s="97" cm="1">
        <f t="array" ref="P1525">INDEX($L$11:$L$2636,MATCH(B1525+J1525,$L$11:$L$2636,0)+30)</f>
        <v>46899</v>
      </c>
      <c r="Q1525" s="124" cm="1">
        <f t="array" ref="Q1525">INDEX($L$11:$L$2636,MATCH(B1525+J1525,$L$11:$L$2636,0)+12)-1</f>
        <v>46869</v>
      </c>
    </row>
    <row r="1526" spans="2:17" ht="15" customHeight="1" x14ac:dyDescent="0.25">
      <c r="B1526" s="97">
        <v>46850</v>
      </c>
      <c r="C1526" s="98" t="str">
        <f t="shared" si="98"/>
        <v>Friday</v>
      </c>
      <c r="D1526" s="99" t="str">
        <f t="shared" si="99"/>
        <v>B</v>
      </c>
      <c r="E1526" s="99" t="str">
        <f t="shared" si="99"/>
        <v>B</v>
      </c>
      <c r="F1526" s="99" t="str">
        <f t="shared" si="99"/>
        <v>B</v>
      </c>
      <c r="G1526" s="99" t="str">
        <f t="shared" si="99"/>
        <v>B</v>
      </c>
      <c r="H1526" s="99" t="str">
        <f t="shared" si="100"/>
        <v>B</v>
      </c>
      <c r="I1526" s="99">
        <f t="shared" si="101"/>
        <v>1</v>
      </c>
      <c r="J1526" s="109">
        <f>IF(H1526="B",0,MATCH("B",H1527:$H$3985,0))</f>
        <v>0</v>
      </c>
      <c r="K1526" s="84"/>
      <c r="L1526" s="97">
        <v>47632</v>
      </c>
      <c r="M1526" s="99" t="s">
        <v>69</v>
      </c>
      <c r="O1526" s="97">
        <v>46850</v>
      </c>
      <c r="P1526" s="97" cm="1">
        <f t="array" ref="P1526">INDEX($L$11:$L$2636,MATCH(B1526+J1526,$L$11:$L$2636,0)+30)</f>
        <v>46903</v>
      </c>
      <c r="Q1526" s="124" cm="1">
        <f t="array" ref="Q1526">INDEX($L$11:$L$2636,MATCH(B1526+J1526,$L$11:$L$2636,0)+12)-1</f>
        <v>46870</v>
      </c>
    </row>
    <row r="1527" spans="2:17" ht="15" customHeight="1" x14ac:dyDescent="0.25">
      <c r="B1527" s="97">
        <v>46851</v>
      </c>
      <c r="C1527" s="98" t="str">
        <f t="shared" si="98"/>
        <v>Saturday</v>
      </c>
      <c r="D1527" s="99" t="str">
        <f t="shared" si="99"/>
        <v>W</v>
      </c>
      <c r="E1527" s="99" t="str">
        <f t="shared" si="99"/>
        <v>W</v>
      </c>
      <c r="F1527" s="99" t="str">
        <f t="shared" si="99"/>
        <v>W</v>
      </c>
      <c r="G1527" s="99" t="str">
        <f t="shared" si="99"/>
        <v>W</v>
      </c>
      <c r="H1527" s="99" t="str">
        <f t="shared" si="100"/>
        <v>W</v>
      </c>
      <c r="I1527" s="99">
        <f t="shared" si="101"/>
        <v>0</v>
      </c>
      <c r="J1527" s="109">
        <f>IF(H1527="B",0,MATCH("B",H1528:$H$3985,0))</f>
        <v>2</v>
      </c>
      <c r="K1527" s="84"/>
      <c r="L1527" s="97">
        <v>47633</v>
      </c>
      <c r="M1527" s="99" t="s">
        <v>69</v>
      </c>
      <c r="O1527" s="97">
        <v>46851</v>
      </c>
      <c r="P1527" s="97" cm="1">
        <f t="array" ref="P1527">INDEX($L$11:$L$2636,MATCH(B1527+J1527,$L$11:$L$2636,0)+30)</f>
        <v>46904</v>
      </c>
      <c r="Q1527" s="124" cm="1">
        <f t="array" ref="Q1527">INDEX($L$11:$L$2636,MATCH(B1527+J1527,$L$11:$L$2636,0)+12)-1</f>
        <v>46875</v>
      </c>
    </row>
    <row r="1528" spans="2:17" ht="15" customHeight="1" x14ac:dyDescent="0.25">
      <c r="B1528" s="97">
        <v>46852</v>
      </c>
      <c r="C1528" s="98" t="str">
        <f t="shared" si="98"/>
        <v>Sunday</v>
      </c>
      <c r="D1528" s="99" t="str">
        <f t="shared" si="99"/>
        <v>W</v>
      </c>
      <c r="E1528" s="99" t="str">
        <f t="shared" si="99"/>
        <v>W</v>
      </c>
      <c r="F1528" s="99" t="str">
        <f t="shared" si="99"/>
        <v>W</v>
      </c>
      <c r="G1528" s="99" t="str">
        <f t="shared" si="99"/>
        <v>W</v>
      </c>
      <c r="H1528" s="99" t="str">
        <f t="shared" si="100"/>
        <v>W</v>
      </c>
      <c r="I1528" s="99">
        <f t="shared" si="101"/>
        <v>0</v>
      </c>
      <c r="J1528" s="109">
        <f>IF(H1528="B",0,MATCH("B",H1529:$H$3985,0))</f>
        <v>1</v>
      </c>
      <c r="K1528" s="84"/>
      <c r="L1528" s="97">
        <v>47634</v>
      </c>
      <c r="M1528" s="99" t="s">
        <v>69</v>
      </c>
      <c r="O1528" s="97">
        <v>46852</v>
      </c>
      <c r="P1528" s="97" cm="1">
        <f t="array" ref="P1528">INDEX($L$11:$L$2636,MATCH(B1528+J1528,$L$11:$L$2636,0)+30)</f>
        <v>46904</v>
      </c>
      <c r="Q1528" s="124" cm="1">
        <f t="array" ref="Q1528">INDEX($L$11:$L$2636,MATCH(B1528+J1528,$L$11:$L$2636,0)+12)-1</f>
        <v>46875</v>
      </c>
    </row>
    <row r="1529" spans="2:17" ht="15" customHeight="1" x14ac:dyDescent="0.25">
      <c r="B1529" s="97">
        <v>46853</v>
      </c>
      <c r="C1529" s="98" t="str">
        <f t="shared" si="98"/>
        <v>Monday</v>
      </c>
      <c r="D1529" s="99" t="str">
        <f t="shared" si="99"/>
        <v>B</v>
      </c>
      <c r="E1529" s="99" t="str">
        <f t="shared" si="99"/>
        <v>B</v>
      </c>
      <c r="F1529" s="99" t="str">
        <f t="shared" si="99"/>
        <v>B</v>
      </c>
      <c r="G1529" s="99" t="str">
        <f t="shared" si="99"/>
        <v>B</v>
      </c>
      <c r="H1529" s="99" t="str">
        <f t="shared" si="100"/>
        <v>B</v>
      </c>
      <c r="I1529" s="99">
        <f t="shared" si="101"/>
        <v>1</v>
      </c>
      <c r="J1529" s="109">
        <f>IF(H1529="B",0,MATCH("B",H1530:$H$3985,0))</f>
        <v>0</v>
      </c>
      <c r="K1529" s="84"/>
      <c r="L1529" s="97">
        <v>47637</v>
      </c>
      <c r="M1529" s="99" t="s">
        <v>69</v>
      </c>
      <c r="O1529" s="97">
        <v>46853</v>
      </c>
      <c r="P1529" s="97" cm="1">
        <f t="array" ref="P1529">INDEX($L$11:$L$2636,MATCH(B1529+J1529,$L$11:$L$2636,0)+30)</f>
        <v>46904</v>
      </c>
      <c r="Q1529" s="124" cm="1">
        <f t="array" ref="Q1529">INDEX($L$11:$L$2636,MATCH(B1529+J1529,$L$11:$L$2636,0)+12)-1</f>
        <v>46875</v>
      </c>
    </row>
    <row r="1530" spans="2:17" ht="15" customHeight="1" x14ac:dyDescent="0.25">
      <c r="B1530" s="97">
        <v>46854</v>
      </c>
      <c r="C1530" s="98" t="str">
        <f t="shared" si="98"/>
        <v>Tuesday</v>
      </c>
      <c r="D1530" s="99" t="str">
        <f t="shared" si="99"/>
        <v>B</v>
      </c>
      <c r="E1530" s="99" t="str">
        <f t="shared" si="99"/>
        <v>B</v>
      </c>
      <c r="F1530" s="99" t="str">
        <f t="shared" si="99"/>
        <v>B</v>
      </c>
      <c r="G1530" s="99" t="str">
        <f t="shared" si="99"/>
        <v>B</v>
      </c>
      <c r="H1530" s="99" t="str">
        <f t="shared" si="100"/>
        <v>B</v>
      </c>
      <c r="I1530" s="99">
        <f t="shared" si="101"/>
        <v>1</v>
      </c>
      <c r="J1530" s="109">
        <f>IF(H1530="B",0,MATCH("B",H1531:$H$3985,0))</f>
        <v>0</v>
      </c>
      <c r="K1530" s="84"/>
      <c r="L1530" s="97">
        <v>47638</v>
      </c>
      <c r="M1530" s="99" t="s">
        <v>69</v>
      </c>
      <c r="O1530" s="97">
        <v>46854</v>
      </c>
      <c r="P1530" s="97" cm="1">
        <f t="array" ref="P1530">INDEX($L$11:$L$2636,MATCH(B1530+J1530,$L$11:$L$2636,0)+30)</f>
        <v>46905</v>
      </c>
      <c r="Q1530" s="124" cm="1">
        <f t="array" ref="Q1530">INDEX($L$11:$L$2636,MATCH(B1530+J1530,$L$11:$L$2636,0)+12)-1</f>
        <v>46876</v>
      </c>
    </row>
    <row r="1531" spans="2:17" ht="15" customHeight="1" x14ac:dyDescent="0.25">
      <c r="B1531" s="97">
        <v>46855</v>
      </c>
      <c r="C1531" s="98" t="str">
        <f t="shared" si="98"/>
        <v>Wednesday</v>
      </c>
      <c r="D1531" s="99" t="str">
        <f t="shared" si="99"/>
        <v>B</v>
      </c>
      <c r="E1531" s="99" t="str">
        <f t="shared" si="99"/>
        <v>B</v>
      </c>
      <c r="F1531" s="99" t="str">
        <f t="shared" si="99"/>
        <v>B</v>
      </c>
      <c r="G1531" s="99" t="str">
        <f t="shared" si="99"/>
        <v>B</v>
      </c>
      <c r="H1531" s="99" t="str">
        <f t="shared" si="100"/>
        <v>B</v>
      </c>
      <c r="I1531" s="99">
        <f t="shared" si="101"/>
        <v>1</v>
      </c>
      <c r="J1531" s="109">
        <f>IF(H1531="B",0,MATCH("B",H1532:$H$3985,0))</f>
        <v>0</v>
      </c>
      <c r="K1531" s="84"/>
      <c r="L1531" s="97">
        <v>47639</v>
      </c>
      <c r="M1531" s="99" t="s">
        <v>69</v>
      </c>
      <c r="O1531" s="97">
        <v>46855</v>
      </c>
      <c r="P1531" s="97" cm="1">
        <f t="array" ref="P1531">INDEX($L$11:$L$2636,MATCH(B1531+J1531,$L$11:$L$2636,0)+30)</f>
        <v>46906</v>
      </c>
      <c r="Q1531" s="124" cm="1">
        <f t="array" ref="Q1531">INDEX($L$11:$L$2636,MATCH(B1531+J1531,$L$11:$L$2636,0)+12)-1</f>
        <v>46877</v>
      </c>
    </row>
    <row r="1532" spans="2:17" ht="15" customHeight="1" x14ac:dyDescent="0.25">
      <c r="B1532" s="97">
        <v>46856</v>
      </c>
      <c r="C1532" s="98" t="str">
        <f t="shared" si="98"/>
        <v>Thursday</v>
      </c>
      <c r="D1532" s="99" t="str">
        <f t="shared" si="99"/>
        <v>B</v>
      </c>
      <c r="E1532" s="99" t="str">
        <f t="shared" si="99"/>
        <v>B</v>
      </c>
      <c r="F1532" s="99" t="s">
        <v>71</v>
      </c>
      <c r="G1532" s="99" t="str">
        <f t="shared" si="99"/>
        <v>B</v>
      </c>
      <c r="H1532" s="99" t="str">
        <f t="shared" si="100"/>
        <v>P</v>
      </c>
      <c r="I1532" s="99">
        <f t="shared" si="101"/>
        <v>0</v>
      </c>
      <c r="J1532" s="109">
        <f>IF(H1532="B",0,MATCH("B",H1533:$H$3985,0))</f>
        <v>5</v>
      </c>
      <c r="K1532" s="84"/>
      <c r="L1532" s="97">
        <v>47640</v>
      </c>
      <c r="M1532" s="99" t="s">
        <v>69</v>
      </c>
      <c r="O1532" s="97">
        <v>46856</v>
      </c>
      <c r="P1532" s="97" cm="1">
        <f t="array" ref="P1532">INDEX($L$11:$L$2636,MATCH(B1532+J1532,$L$11:$L$2636,0)+30)</f>
        <v>46910</v>
      </c>
      <c r="Q1532" s="124" cm="1">
        <f t="array" ref="Q1532">INDEX($L$11:$L$2636,MATCH(B1532+J1532,$L$11:$L$2636,0)+12)-1</f>
        <v>46880</v>
      </c>
    </row>
    <row r="1533" spans="2:17" ht="15" customHeight="1" x14ac:dyDescent="0.25">
      <c r="B1533" s="97">
        <v>46857</v>
      </c>
      <c r="C1533" s="98" t="str">
        <f t="shared" si="98"/>
        <v>Friday</v>
      </c>
      <c r="D1533" s="99" t="s">
        <v>71</v>
      </c>
      <c r="E1533" s="99" t="s">
        <v>71</v>
      </c>
      <c r="F1533" s="99" t="s">
        <v>71</v>
      </c>
      <c r="G1533" s="99" t="str">
        <f t="shared" si="99"/>
        <v>B</v>
      </c>
      <c r="H1533" s="99" t="str">
        <f t="shared" si="100"/>
        <v>P</v>
      </c>
      <c r="I1533" s="99">
        <f t="shared" si="101"/>
        <v>0</v>
      </c>
      <c r="J1533" s="109">
        <f>IF(H1533="B",0,MATCH("B",H1534:$H$3985,0))</f>
        <v>4</v>
      </c>
      <c r="K1533" s="84"/>
      <c r="L1533" s="97">
        <v>47641</v>
      </c>
      <c r="M1533" s="99" t="s">
        <v>69</v>
      </c>
      <c r="O1533" s="97">
        <v>46857</v>
      </c>
      <c r="P1533" s="97" cm="1">
        <f t="array" ref="P1533">INDEX($L$11:$L$2636,MATCH(B1533+J1533,$L$11:$L$2636,0)+30)</f>
        <v>46910</v>
      </c>
      <c r="Q1533" s="124" cm="1">
        <f t="array" ref="Q1533">INDEX($L$11:$L$2636,MATCH(B1533+J1533,$L$11:$L$2636,0)+12)-1</f>
        <v>46880</v>
      </c>
    </row>
    <row r="1534" spans="2:17" ht="15" customHeight="1" x14ac:dyDescent="0.25">
      <c r="B1534" s="97">
        <v>46858</v>
      </c>
      <c r="C1534" s="98" t="str">
        <f t="shared" si="98"/>
        <v>Saturday</v>
      </c>
      <c r="D1534" s="99" t="str">
        <f t="shared" si="99"/>
        <v>W</v>
      </c>
      <c r="E1534" s="99" t="str">
        <f t="shared" si="99"/>
        <v>W</v>
      </c>
      <c r="F1534" s="99" t="str">
        <f t="shared" si="99"/>
        <v>W</v>
      </c>
      <c r="G1534" s="99" t="str">
        <f t="shared" si="99"/>
        <v>W</v>
      </c>
      <c r="H1534" s="99" t="str">
        <f t="shared" si="100"/>
        <v>W</v>
      </c>
      <c r="I1534" s="99">
        <f t="shared" si="101"/>
        <v>0</v>
      </c>
      <c r="J1534" s="109">
        <f>IF(H1534="B",0,MATCH("B",H1535:$H$3985,0))</f>
        <v>3</v>
      </c>
      <c r="K1534" s="84"/>
      <c r="L1534" s="97">
        <v>47645</v>
      </c>
      <c r="M1534" s="99" t="s">
        <v>69</v>
      </c>
      <c r="O1534" s="97">
        <v>46858</v>
      </c>
      <c r="P1534" s="97" cm="1">
        <f t="array" ref="P1534">INDEX($L$11:$L$2636,MATCH(B1534+J1534,$L$11:$L$2636,0)+30)</f>
        <v>46910</v>
      </c>
      <c r="Q1534" s="124" cm="1">
        <f t="array" ref="Q1534">INDEX($L$11:$L$2636,MATCH(B1534+J1534,$L$11:$L$2636,0)+12)-1</f>
        <v>46880</v>
      </c>
    </row>
    <row r="1535" spans="2:17" ht="15" customHeight="1" x14ac:dyDescent="0.25">
      <c r="B1535" s="97">
        <v>46859</v>
      </c>
      <c r="C1535" s="98" t="str">
        <f t="shared" si="98"/>
        <v>Sunday</v>
      </c>
      <c r="D1535" s="99" t="str">
        <f t="shared" si="99"/>
        <v>W</v>
      </c>
      <c r="E1535" s="99" t="str">
        <f t="shared" si="99"/>
        <v>W</v>
      </c>
      <c r="F1535" s="99" t="str">
        <f t="shared" si="99"/>
        <v>W</v>
      </c>
      <c r="G1535" s="99" t="str">
        <f t="shared" si="99"/>
        <v>W</v>
      </c>
      <c r="H1535" s="99" t="str">
        <f t="shared" si="100"/>
        <v>W</v>
      </c>
      <c r="I1535" s="99">
        <f t="shared" si="101"/>
        <v>0</v>
      </c>
      <c r="J1535" s="109">
        <f>IF(H1535="B",0,MATCH("B",H1536:$H$3985,0))</f>
        <v>2</v>
      </c>
      <c r="K1535" s="84"/>
      <c r="L1535" s="97">
        <v>47646</v>
      </c>
      <c r="M1535" s="99" t="s">
        <v>69</v>
      </c>
      <c r="O1535" s="97">
        <v>46859</v>
      </c>
      <c r="P1535" s="97" cm="1">
        <f t="array" ref="P1535">INDEX($L$11:$L$2636,MATCH(B1535+J1535,$L$11:$L$2636,0)+30)</f>
        <v>46910</v>
      </c>
      <c r="Q1535" s="124" cm="1">
        <f t="array" ref="Q1535">INDEX($L$11:$L$2636,MATCH(B1535+J1535,$L$11:$L$2636,0)+12)-1</f>
        <v>46880</v>
      </c>
    </row>
    <row r="1536" spans="2:17" ht="15" customHeight="1" x14ac:dyDescent="0.25">
      <c r="B1536" s="97">
        <v>46860</v>
      </c>
      <c r="C1536" s="98" t="str">
        <f t="shared" si="98"/>
        <v>Monday</v>
      </c>
      <c r="D1536" s="99" t="s">
        <v>71</v>
      </c>
      <c r="E1536" s="99" t="s">
        <v>71</v>
      </c>
      <c r="F1536" s="99" t="str">
        <f t="shared" si="99"/>
        <v>B</v>
      </c>
      <c r="G1536" s="99" t="str">
        <f t="shared" si="99"/>
        <v>B</v>
      </c>
      <c r="H1536" s="99" t="str">
        <f t="shared" si="100"/>
        <v>P</v>
      </c>
      <c r="I1536" s="99">
        <f t="shared" si="101"/>
        <v>0</v>
      </c>
      <c r="J1536" s="109">
        <f>IF(H1536="B",0,MATCH("B",H1537:$H$3985,0))</f>
        <v>1</v>
      </c>
      <c r="K1536" s="84"/>
      <c r="L1536" s="97">
        <v>47647</v>
      </c>
      <c r="M1536" s="99" t="s">
        <v>69</v>
      </c>
      <c r="O1536" s="97">
        <v>46860</v>
      </c>
      <c r="P1536" s="97" cm="1">
        <f t="array" ref="P1536">INDEX($L$11:$L$2636,MATCH(B1536+J1536,$L$11:$L$2636,0)+30)</f>
        <v>46910</v>
      </c>
      <c r="Q1536" s="124" cm="1">
        <f t="array" ref="Q1536">INDEX($L$11:$L$2636,MATCH(B1536+J1536,$L$11:$L$2636,0)+12)-1</f>
        <v>46880</v>
      </c>
    </row>
    <row r="1537" spans="2:17" ht="15" customHeight="1" x14ac:dyDescent="0.25">
      <c r="B1537" s="97">
        <v>46861</v>
      </c>
      <c r="C1537" s="98" t="str">
        <f t="shared" si="98"/>
        <v>Tuesday</v>
      </c>
      <c r="D1537" s="99" t="str">
        <f t="shared" si="99"/>
        <v>B</v>
      </c>
      <c r="E1537" s="99" t="str">
        <f t="shared" si="99"/>
        <v>B</v>
      </c>
      <c r="F1537" s="99" t="str">
        <f t="shared" si="99"/>
        <v>B</v>
      </c>
      <c r="G1537" s="99" t="str">
        <f t="shared" si="99"/>
        <v>B</v>
      </c>
      <c r="H1537" s="99" t="str">
        <f t="shared" si="100"/>
        <v>B</v>
      </c>
      <c r="I1537" s="99">
        <f t="shared" si="101"/>
        <v>1</v>
      </c>
      <c r="J1537" s="109">
        <f>IF(H1537="B",0,MATCH("B",H1538:$H$3985,0))</f>
        <v>0</v>
      </c>
      <c r="K1537" s="84"/>
      <c r="L1537" s="97">
        <v>47648</v>
      </c>
      <c r="M1537" s="99" t="s">
        <v>69</v>
      </c>
      <c r="O1537" s="97">
        <v>46861</v>
      </c>
      <c r="P1537" s="97" cm="1">
        <f t="array" ref="P1537">INDEX($L$11:$L$2636,MATCH(B1537+J1537,$L$11:$L$2636,0)+30)</f>
        <v>46910</v>
      </c>
      <c r="Q1537" s="124" cm="1">
        <f t="array" ref="Q1537">INDEX($L$11:$L$2636,MATCH(B1537+J1537,$L$11:$L$2636,0)+12)-1</f>
        <v>46880</v>
      </c>
    </row>
    <row r="1538" spans="2:17" ht="15" customHeight="1" x14ac:dyDescent="0.25">
      <c r="B1538" s="97">
        <v>46862</v>
      </c>
      <c r="C1538" s="98" t="str">
        <f t="shared" si="98"/>
        <v>Wednesday</v>
      </c>
      <c r="D1538" s="99" t="str">
        <f t="shared" si="99"/>
        <v>B</v>
      </c>
      <c r="E1538" s="99" t="str">
        <f t="shared" si="99"/>
        <v>B</v>
      </c>
      <c r="F1538" s="99" t="str">
        <f t="shared" si="99"/>
        <v>B</v>
      </c>
      <c r="G1538" s="99" t="str">
        <f t="shared" si="99"/>
        <v>B</v>
      </c>
      <c r="H1538" s="99" t="str">
        <f t="shared" si="100"/>
        <v>B</v>
      </c>
      <c r="I1538" s="99">
        <f t="shared" si="101"/>
        <v>1</v>
      </c>
      <c r="J1538" s="109">
        <f>IF(H1538="B",0,MATCH("B",H1539:$H$3985,0))</f>
        <v>0</v>
      </c>
      <c r="K1538" s="84"/>
      <c r="L1538" s="97">
        <v>47651</v>
      </c>
      <c r="M1538" s="99" t="s">
        <v>69</v>
      </c>
      <c r="O1538" s="97">
        <v>46862</v>
      </c>
      <c r="P1538" s="97" cm="1">
        <f t="array" ref="P1538">INDEX($L$11:$L$2636,MATCH(B1538+J1538,$L$11:$L$2636,0)+30)</f>
        <v>46911</v>
      </c>
      <c r="Q1538" s="124" cm="1">
        <f t="array" ref="Q1538">INDEX($L$11:$L$2636,MATCH(B1538+J1538,$L$11:$L$2636,0)+12)-1</f>
        <v>46881</v>
      </c>
    </row>
    <row r="1539" spans="2:17" ht="15" customHeight="1" x14ac:dyDescent="0.25">
      <c r="B1539" s="97">
        <v>46863</v>
      </c>
      <c r="C1539" s="98" t="str">
        <f t="shared" si="98"/>
        <v>Thursday</v>
      </c>
      <c r="D1539" s="99" t="str">
        <f t="shared" si="99"/>
        <v>B</v>
      </c>
      <c r="E1539" s="99" t="str">
        <f t="shared" si="99"/>
        <v>B</v>
      </c>
      <c r="F1539" s="99" t="str">
        <f t="shared" si="99"/>
        <v>B</v>
      </c>
      <c r="G1539" s="99" t="str">
        <f t="shared" si="99"/>
        <v>B</v>
      </c>
      <c r="H1539" s="99" t="str">
        <f t="shared" si="100"/>
        <v>B</v>
      </c>
      <c r="I1539" s="99">
        <f t="shared" si="101"/>
        <v>1</v>
      </c>
      <c r="J1539" s="109">
        <f>IF(H1539="B",0,MATCH("B",H1540:$H$3985,0))</f>
        <v>0</v>
      </c>
      <c r="K1539" s="84"/>
      <c r="L1539" s="97">
        <v>47652</v>
      </c>
      <c r="M1539" s="99" t="s">
        <v>69</v>
      </c>
      <c r="O1539" s="97">
        <v>46863</v>
      </c>
      <c r="P1539" s="97" cm="1">
        <f t="array" ref="P1539">INDEX($L$11:$L$2636,MATCH(B1539+J1539,$L$11:$L$2636,0)+30)</f>
        <v>46912</v>
      </c>
      <c r="Q1539" s="124" cm="1">
        <f t="array" ref="Q1539">INDEX($L$11:$L$2636,MATCH(B1539+J1539,$L$11:$L$2636,0)+12)-1</f>
        <v>46882</v>
      </c>
    </row>
    <row r="1540" spans="2:17" ht="15" customHeight="1" x14ac:dyDescent="0.25">
      <c r="B1540" s="97">
        <v>46864</v>
      </c>
      <c r="C1540" s="98" t="str">
        <f t="shared" si="98"/>
        <v>Friday</v>
      </c>
      <c r="D1540" s="99" t="str">
        <f t="shared" si="99"/>
        <v>B</v>
      </c>
      <c r="E1540" s="99" t="str">
        <f t="shared" si="99"/>
        <v>B</v>
      </c>
      <c r="F1540" s="99" t="str">
        <f t="shared" si="99"/>
        <v>B</v>
      </c>
      <c r="G1540" s="99" t="str">
        <f t="shared" si="99"/>
        <v>B</v>
      </c>
      <c r="H1540" s="99" t="str">
        <f t="shared" si="100"/>
        <v>B</v>
      </c>
      <c r="I1540" s="99">
        <f t="shared" si="101"/>
        <v>1</v>
      </c>
      <c r="J1540" s="109">
        <f>IF(H1540="B",0,MATCH("B",H1541:$H$3985,0))</f>
        <v>0</v>
      </c>
      <c r="K1540" s="84"/>
      <c r="L1540" s="97">
        <v>47653</v>
      </c>
      <c r="M1540" s="99" t="s">
        <v>69</v>
      </c>
      <c r="O1540" s="97">
        <v>46864</v>
      </c>
      <c r="P1540" s="97" cm="1">
        <f t="array" ref="P1540">INDEX($L$11:$L$2636,MATCH(B1540+J1540,$L$11:$L$2636,0)+30)</f>
        <v>46913</v>
      </c>
      <c r="Q1540" s="124" cm="1">
        <f t="array" ref="Q1540">INDEX($L$11:$L$2636,MATCH(B1540+J1540,$L$11:$L$2636,0)+12)-1</f>
        <v>46883</v>
      </c>
    </row>
    <row r="1541" spans="2:17" ht="15" customHeight="1" x14ac:dyDescent="0.25">
      <c r="B1541" s="97">
        <v>46865</v>
      </c>
      <c r="C1541" s="98" t="str">
        <f t="shared" si="98"/>
        <v>Saturday</v>
      </c>
      <c r="D1541" s="99" t="str">
        <f t="shared" si="99"/>
        <v>W</v>
      </c>
      <c r="E1541" s="99" t="str">
        <f t="shared" si="99"/>
        <v>W</v>
      </c>
      <c r="F1541" s="99" t="str">
        <f t="shared" si="99"/>
        <v>W</v>
      </c>
      <c r="G1541" s="99" t="str">
        <f t="shared" si="99"/>
        <v>W</v>
      </c>
      <c r="H1541" s="99" t="str">
        <f t="shared" si="100"/>
        <v>W</v>
      </c>
      <c r="I1541" s="99">
        <f t="shared" si="101"/>
        <v>0</v>
      </c>
      <c r="J1541" s="109">
        <f>IF(H1541="B",0,MATCH("B",H1542:$H$3985,0))</f>
        <v>2</v>
      </c>
      <c r="K1541" s="84"/>
      <c r="L1541" s="97">
        <v>47654</v>
      </c>
      <c r="M1541" s="99" t="s">
        <v>69</v>
      </c>
      <c r="O1541" s="97">
        <v>46865</v>
      </c>
      <c r="P1541" s="97" cm="1">
        <f t="array" ref="P1541">INDEX($L$11:$L$2636,MATCH(B1541+J1541,$L$11:$L$2636,0)+30)</f>
        <v>46916</v>
      </c>
      <c r="Q1541" s="124" cm="1">
        <f t="array" ref="Q1541">INDEX($L$11:$L$2636,MATCH(B1541+J1541,$L$11:$L$2636,0)+12)-1</f>
        <v>46884</v>
      </c>
    </row>
    <row r="1542" spans="2:17" ht="15" customHeight="1" x14ac:dyDescent="0.25">
      <c r="B1542" s="97">
        <v>46866</v>
      </c>
      <c r="C1542" s="98" t="str">
        <f t="shared" si="98"/>
        <v>Sunday</v>
      </c>
      <c r="D1542" s="99" t="str">
        <f t="shared" si="99"/>
        <v>W</v>
      </c>
      <c r="E1542" s="99" t="str">
        <f t="shared" si="99"/>
        <v>W</v>
      </c>
      <c r="F1542" s="99" t="str">
        <f t="shared" si="99"/>
        <v>W</v>
      </c>
      <c r="G1542" s="99" t="str">
        <f t="shared" si="99"/>
        <v>W</v>
      </c>
      <c r="H1542" s="99" t="str">
        <f t="shared" si="100"/>
        <v>W</v>
      </c>
      <c r="I1542" s="99">
        <f t="shared" si="101"/>
        <v>0</v>
      </c>
      <c r="J1542" s="109">
        <f>IF(H1542="B",0,MATCH("B",H1543:$H$3985,0))</f>
        <v>1</v>
      </c>
      <c r="K1542" s="84"/>
      <c r="L1542" s="97">
        <v>47655</v>
      </c>
      <c r="M1542" s="99" t="s">
        <v>69</v>
      </c>
      <c r="O1542" s="97">
        <v>46866</v>
      </c>
      <c r="P1542" s="97" cm="1">
        <f t="array" ref="P1542">INDEX($L$11:$L$2636,MATCH(B1542+J1542,$L$11:$L$2636,0)+30)</f>
        <v>46916</v>
      </c>
      <c r="Q1542" s="124" cm="1">
        <f t="array" ref="Q1542">INDEX($L$11:$L$2636,MATCH(B1542+J1542,$L$11:$L$2636,0)+12)-1</f>
        <v>46884</v>
      </c>
    </row>
    <row r="1543" spans="2:17" ht="15" customHeight="1" x14ac:dyDescent="0.25">
      <c r="B1543" s="97">
        <v>46867</v>
      </c>
      <c r="C1543" s="98" t="str">
        <f t="shared" si="98"/>
        <v>Monday</v>
      </c>
      <c r="D1543" s="99" t="str">
        <f t="shared" si="99"/>
        <v>B</v>
      </c>
      <c r="E1543" s="99" t="str">
        <f t="shared" si="99"/>
        <v>B</v>
      </c>
      <c r="F1543" s="99" t="str">
        <f t="shared" si="99"/>
        <v>B</v>
      </c>
      <c r="G1543" s="99" t="str">
        <f t="shared" si="99"/>
        <v>B</v>
      </c>
      <c r="H1543" s="99" t="str">
        <f t="shared" si="100"/>
        <v>B</v>
      </c>
      <c r="I1543" s="99">
        <f t="shared" si="101"/>
        <v>1</v>
      </c>
      <c r="J1543" s="109">
        <f>IF(H1543="B",0,MATCH("B",H1544:$H$3985,0))</f>
        <v>0</v>
      </c>
      <c r="K1543" s="84"/>
      <c r="L1543" s="97">
        <v>47659</v>
      </c>
      <c r="M1543" s="99" t="s">
        <v>69</v>
      </c>
      <c r="O1543" s="97">
        <v>46867</v>
      </c>
      <c r="P1543" s="97" cm="1">
        <f t="array" ref="P1543">INDEX($L$11:$L$2636,MATCH(B1543+J1543,$L$11:$L$2636,0)+30)</f>
        <v>46916</v>
      </c>
      <c r="Q1543" s="124" cm="1">
        <f t="array" ref="Q1543">INDEX($L$11:$L$2636,MATCH(B1543+J1543,$L$11:$L$2636,0)+12)-1</f>
        <v>46884</v>
      </c>
    </row>
    <row r="1544" spans="2:17" ht="15" customHeight="1" x14ac:dyDescent="0.25">
      <c r="B1544" s="97">
        <v>46868</v>
      </c>
      <c r="C1544" s="98" t="str">
        <f t="shared" si="98"/>
        <v>Tuesday</v>
      </c>
      <c r="D1544" s="99" t="str">
        <f t="shared" si="99"/>
        <v>B</v>
      </c>
      <c r="E1544" s="99" t="str">
        <f t="shared" si="99"/>
        <v>B</v>
      </c>
      <c r="F1544" s="99" t="str">
        <f t="shared" si="99"/>
        <v>B</v>
      </c>
      <c r="G1544" s="99" t="str">
        <f t="shared" si="99"/>
        <v>B</v>
      </c>
      <c r="H1544" s="99" t="str">
        <f t="shared" si="100"/>
        <v>B</v>
      </c>
      <c r="I1544" s="99">
        <f t="shared" si="101"/>
        <v>1</v>
      </c>
      <c r="J1544" s="109">
        <f>IF(H1544="B",0,MATCH("B",H1545:$H$3985,0))</f>
        <v>0</v>
      </c>
      <c r="K1544" s="84"/>
      <c r="L1544" s="97">
        <v>47660</v>
      </c>
      <c r="M1544" s="99" t="s">
        <v>69</v>
      </c>
      <c r="O1544" s="97">
        <v>46868</v>
      </c>
      <c r="P1544" s="97" cm="1">
        <f t="array" ref="P1544">INDEX($L$11:$L$2636,MATCH(B1544+J1544,$L$11:$L$2636,0)+30)</f>
        <v>46917</v>
      </c>
      <c r="Q1544" s="124" cm="1">
        <f t="array" ref="Q1544">INDEX($L$11:$L$2636,MATCH(B1544+J1544,$L$11:$L$2636,0)+12)-1</f>
        <v>46888</v>
      </c>
    </row>
    <row r="1545" spans="2:17" ht="15" customHeight="1" x14ac:dyDescent="0.25">
      <c r="B1545" s="97">
        <v>46869</v>
      </c>
      <c r="C1545" s="98" t="str">
        <f t="shared" si="98"/>
        <v>Wednesday</v>
      </c>
      <c r="D1545" s="99" t="str">
        <f t="shared" si="99"/>
        <v>B</v>
      </c>
      <c r="E1545" s="99" t="str">
        <f t="shared" si="99"/>
        <v>B</v>
      </c>
      <c r="F1545" s="99" t="str">
        <f t="shared" si="99"/>
        <v>B</v>
      </c>
      <c r="G1545" s="99" t="str">
        <f t="shared" si="99"/>
        <v>B</v>
      </c>
      <c r="H1545" s="99" t="str">
        <f t="shared" si="100"/>
        <v>B</v>
      </c>
      <c r="I1545" s="99">
        <f t="shared" si="101"/>
        <v>1</v>
      </c>
      <c r="J1545" s="109">
        <f>IF(H1545="B",0,MATCH("B",H1546:$H$3985,0))</f>
        <v>0</v>
      </c>
      <c r="K1545" s="84"/>
      <c r="L1545" s="97">
        <v>47661</v>
      </c>
      <c r="M1545" s="99" t="s">
        <v>69</v>
      </c>
      <c r="O1545" s="97">
        <v>46869</v>
      </c>
      <c r="P1545" s="97" cm="1">
        <f t="array" ref="P1545">INDEX($L$11:$L$2636,MATCH(B1545+J1545,$L$11:$L$2636,0)+30)</f>
        <v>46918</v>
      </c>
      <c r="Q1545" s="124" cm="1">
        <f t="array" ref="Q1545">INDEX($L$11:$L$2636,MATCH(B1545+J1545,$L$11:$L$2636,0)+12)-1</f>
        <v>46889</v>
      </c>
    </row>
    <row r="1546" spans="2:17" ht="15" customHeight="1" x14ac:dyDescent="0.25">
      <c r="B1546" s="97">
        <v>46870</v>
      </c>
      <c r="C1546" s="98" t="str">
        <f t="shared" si="98"/>
        <v>Thursday</v>
      </c>
      <c r="D1546" s="99" t="str">
        <f t="shared" si="99"/>
        <v>B</v>
      </c>
      <c r="E1546" s="99" t="str">
        <f t="shared" si="99"/>
        <v>B</v>
      </c>
      <c r="F1546" s="99" t="str">
        <f t="shared" si="99"/>
        <v>B</v>
      </c>
      <c r="G1546" s="99" t="str">
        <f t="shared" si="99"/>
        <v>B</v>
      </c>
      <c r="H1546" s="99" t="str">
        <f t="shared" si="100"/>
        <v>B</v>
      </c>
      <c r="I1546" s="99">
        <f t="shared" si="101"/>
        <v>1</v>
      </c>
      <c r="J1546" s="109">
        <f>IF(H1546="B",0,MATCH("B",H1547:$H$3985,0))</f>
        <v>0</v>
      </c>
      <c r="K1546" s="84"/>
      <c r="L1546" s="97">
        <v>47662</v>
      </c>
      <c r="M1546" s="99" t="s">
        <v>69</v>
      </c>
      <c r="O1546" s="97">
        <v>46870</v>
      </c>
      <c r="P1546" s="97" cm="1">
        <f t="array" ref="P1546">INDEX($L$11:$L$2636,MATCH(B1546+J1546,$L$11:$L$2636,0)+30)</f>
        <v>46919</v>
      </c>
      <c r="Q1546" s="124" cm="1">
        <f t="array" ref="Q1546">INDEX($L$11:$L$2636,MATCH(B1546+J1546,$L$11:$L$2636,0)+12)-1</f>
        <v>46890</v>
      </c>
    </row>
    <row r="1547" spans="2:17" ht="15" customHeight="1" x14ac:dyDescent="0.25">
      <c r="B1547" s="97">
        <v>46871</v>
      </c>
      <c r="C1547" s="98" t="str">
        <f t="shared" si="98"/>
        <v>Friday</v>
      </c>
      <c r="D1547" s="99" t="str">
        <f t="shared" si="99"/>
        <v>B</v>
      </c>
      <c r="E1547" s="99" t="str">
        <f t="shared" si="99"/>
        <v>B</v>
      </c>
      <c r="F1547" s="99" t="str">
        <f t="shared" si="99"/>
        <v>B</v>
      </c>
      <c r="G1547" s="99" t="str">
        <f t="shared" si="99"/>
        <v>B</v>
      </c>
      <c r="H1547" s="99" t="str">
        <f t="shared" si="100"/>
        <v>B</v>
      </c>
      <c r="I1547" s="99">
        <f t="shared" si="101"/>
        <v>1</v>
      </c>
      <c r="J1547" s="109">
        <f>IF(H1547="B",0,MATCH("B",H1548:$H$3985,0))</f>
        <v>0</v>
      </c>
      <c r="K1547" s="84"/>
      <c r="L1547" s="97">
        <v>47665</v>
      </c>
      <c r="M1547" s="99" t="s">
        <v>69</v>
      </c>
      <c r="O1547" s="97">
        <v>46871</v>
      </c>
      <c r="P1547" s="97" cm="1">
        <f t="array" ref="P1547">INDEX($L$11:$L$2636,MATCH(B1547+J1547,$L$11:$L$2636,0)+30)</f>
        <v>46920</v>
      </c>
      <c r="Q1547" s="124" cm="1">
        <f t="array" ref="Q1547">INDEX($L$11:$L$2636,MATCH(B1547+J1547,$L$11:$L$2636,0)+12)-1</f>
        <v>46891</v>
      </c>
    </row>
    <row r="1548" spans="2:17" ht="15" customHeight="1" x14ac:dyDescent="0.25">
      <c r="B1548" s="97">
        <v>46872</v>
      </c>
      <c r="C1548" s="98" t="str">
        <f t="shared" ref="C1548:C1611" si="102">TEXT(WEEKDAY(B1548),"dddd")</f>
        <v>Saturday</v>
      </c>
      <c r="D1548" s="99" t="str">
        <f t="shared" ref="D1548:G1611" si="103">IF(WEEKDAY($B1548,2)&lt;6,"B","W")</f>
        <v>W</v>
      </c>
      <c r="E1548" s="99" t="str">
        <f t="shared" si="103"/>
        <v>W</v>
      </c>
      <c r="F1548" s="99" t="str">
        <f t="shared" si="103"/>
        <v>W</v>
      </c>
      <c r="G1548" s="99" t="str">
        <f t="shared" si="103"/>
        <v>W</v>
      </c>
      <c r="H1548" s="99" t="str">
        <f t="shared" ref="H1548:H1611" si="104">IF(OR(D1548="P",E1548="P",F1548="P",G1548="P"),"P",D1548)</f>
        <v>W</v>
      </c>
      <c r="I1548" s="99">
        <f t="shared" ref="I1548:I1611" si="105">IF(H1548="B",1,0)</f>
        <v>0</v>
      </c>
      <c r="J1548" s="109">
        <f>IF(H1548="B",0,MATCH("B",H1549:$H$3985,0))</f>
        <v>4</v>
      </c>
      <c r="K1548" s="84"/>
      <c r="L1548" s="97">
        <v>47666</v>
      </c>
      <c r="M1548" s="99" t="s">
        <v>69</v>
      </c>
      <c r="O1548" s="97">
        <v>46872</v>
      </c>
      <c r="P1548" s="97" cm="1">
        <f t="array" ref="P1548">INDEX($L$11:$L$2636,MATCH(B1548+J1548,$L$11:$L$2636,0)+30)</f>
        <v>46923</v>
      </c>
      <c r="Q1548" s="124" cm="1">
        <f t="array" ref="Q1548">INDEX($L$11:$L$2636,MATCH(B1548+J1548,$L$11:$L$2636,0)+12)-1</f>
        <v>46894</v>
      </c>
    </row>
    <row r="1549" spans="2:17" ht="15" customHeight="1" x14ac:dyDescent="0.25">
      <c r="B1549" s="97">
        <v>46873</v>
      </c>
      <c r="C1549" s="98" t="str">
        <f t="shared" si="102"/>
        <v>Sunday</v>
      </c>
      <c r="D1549" s="99" t="str">
        <f t="shared" si="103"/>
        <v>W</v>
      </c>
      <c r="E1549" s="99" t="str">
        <f t="shared" si="103"/>
        <v>W</v>
      </c>
      <c r="F1549" s="99" t="str">
        <f t="shared" si="103"/>
        <v>W</v>
      </c>
      <c r="G1549" s="99" t="str">
        <f t="shared" si="103"/>
        <v>W</v>
      </c>
      <c r="H1549" s="99" t="str">
        <f t="shared" si="104"/>
        <v>W</v>
      </c>
      <c r="I1549" s="99">
        <f t="shared" si="105"/>
        <v>0</v>
      </c>
      <c r="J1549" s="109">
        <f>IF(H1549="B",0,MATCH("B",H1550:$H$3985,0))</f>
        <v>3</v>
      </c>
      <c r="K1549" s="84"/>
      <c r="L1549" s="97">
        <v>47667</v>
      </c>
      <c r="M1549" s="99" t="s">
        <v>69</v>
      </c>
      <c r="O1549" s="97">
        <v>46873</v>
      </c>
      <c r="P1549" s="97" cm="1">
        <f t="array" ref="P1549">INDEX($L$11:$L$2636,MATCH(B1549+J1549,$L$11:$L$2636,0)+30)</f>
        <v>46923</v>
      </c>
      <c r="Q1549" s="124" cm="1">
        <f t="array" ref="Q1549">INDEX($L$11:$L$2636,MATCH(B1549+J1549,$L$11:$L$2636,0)+12)-1</f>
        <v>46894</v>
      </c>
    </row>
    <row r="1550" spans="2:17" ht="15" customHeight="1" x14ac:dyDescent="0.25">
      <c r="B1550" s="97">
        <v>46874</v>
      </c>
      <c r="C1550" s="98" t="str">
        <f t="shared" si="102"/>
        <v>Monday</v>
      </c>
      <c r="D1550" s="99" t="s">
        <v>71</v>
      </c>
      <c r="E1550" s="99" t="s">
        <v>71</v>
      </c>
      <c r="F1550" s="99" t="s">
        <v>71</v>
      </c>
      <c r="G1550" s="99" t="str">
        <f t="shared" si="103"/>
        <v>B</v>
      </c>
      <c r="H1550" s="99" t="str">
        <f t="shared" si="104"/>
        <v>P</v>
      </c>
      <c r="I1550" s="99">
        <f t="shared" si="105"/>
        <v>0</v>
      </c>
      <c r="J1550" s="109">
        <f>IF(H1550="B",0,MATCH("B",H1551:$H$3985,0))</f>
        <v>2</v>
      </c>
      <c r="K1550" s="84"/>
      <c r="L1550" s="97">
        <v>47668</v>
      </c>
      <c r="M1550" s="99" t="s">
        <v>69</v>
      </c>
      <c r="O1550" s="97">
        <v>46874</v>
      </c>
      <c r="P1550" s="97" cm="1">
        <f t="array" ref="P1550">INDEX($L$11:$L$2636,MATCH(B1550+J1550,$L$11:$L$2636,0)+30)</f>
        <v>46923</v>
      </c>
      <c r="Q1550" s="124" cm="1">
        <f t="array" ref="Q1550">INDEX($L$11:$L$2636,MATCH(B1550+J1550,$L$11:$L$2636,0)+12)-1</f>
        <v>46894</v>
      </c>
    </row>
    <row r="1551" spans="2:17" ht="15" customHeight="1" x14ac:dyDescent="0.25">
      <c r="B1551" s="97">
        <v>46875</v>
      </c>
      <c r="C1551" s="98" t="str">
        <f t="shared" si="102"/>
        <v>Tuesday</v>
      </c>
      <c r="D1551" s="99" t="str">
        <f t="shared" si="103"/>
        <v>B</v>
      </c>
      <c r="E1551" s="99" t="str">
        <f t="shared" si="103"/>
        <v>B</v>
      </c>
      <c r="F1551" s="99" t="s">
        <v>71</v>
      </c>
      <c r="G1551" s="99" t="str">
        <f t="shared" si="103"/>
        <v>B</v>
      </c>
      <c r="H1551" s="99" t="str">
        <f t="shared" si="104"/>
        <v>P</v>
      </c>
      <c r="I1551" s="99">
        <f t="shared" si="105"/>
        <v>0</v>
      </c>
      <c r="J1551" s="109">
        <f>IF(H1551="B",0,MATCH("B",H1552:$H$3985,0))</f>
        <v>1</v>
      </c>
      <c r="K1551" s="84"/>
      <c r="L1551" s="97">
        <v>47669</v>
      </c>
      <c r="M1551" s="99" t="s">
        <v>69</v>
      </c>
      <c r="O1551" s="97">
        <v>46875</v>
      </c>
      <c r="P1551" s="97" cm="1">
        <f t="array" ref="P1551">INDEX($L$11:$L$2636,MATCH(B1551+J1551,$L$11:$L$2636,0)+30)</f>
        <v>46923</v>
      </c>
      <c r="Q1551" s="124" cm="1">
        <f t="array" ref="Q1551">INDEX($L$11:$L$2636,MATCH(B1551+J1551,$L$11:$L$2636,0)+12)-1</f>
        <v>46894</v>
      </c>
    </row>
    <row r="1552" spans="2:17" ht="15" customHeight="1" x14ac:dyDescent="0.25">
      <c r="B1552" s="97">
        <v>46876</v>
      </c>
      <c r="C1552" s="98" t="str">
        <f t="shared" si="102"/>
        <v>Wednesday</v>
      </c>
      <c r="D1552" s="99" t="str">
        <f t="shared" si="103"/>
        <v>B</v>
      </c>
      <c r="E1552" s="99" t="str">
        <f t="shared" si="103"/>
        <v>B</v>
      </c>
      <c r="F1552" s="99" t="str">
        <f t="shared" si="103"/>
        <v>B</v>
      </c>
      <c r="G1552" s="99" t="str">
        <f t="shared" si="103"/>
        <v>B</v>
      </c>
      <c r="H1552" s="99" t="str">
        <f t="shared" si="104"/>
        <v>B</v>
      </c>
      <c r="I1552" s="99">
        <f t="shared" si="105"/>
        <v>1</v>
      </c>
      <c r="J1552" s="109">
        <f>IF(H1552="B",0,MATCH("B",H1553:$H$3985,0))</f>
        <v>0</v>
      </c>
      <c r="K1552" s="84"/>
      <c r="L1552" s="97">
        <v>47672</v>
      </c>
      <c r="M1552" s="99" t="s">
        <v>69</v>
      </c>
      <c r="O1552" s="97">
        <v>46876</v>
      </c>
      <c r="P1552" s="97" cm="1">
        <f t="array" ref="P1552">INDEX($L$11:$L$2636,MATCH(B1552+J1552,$L$11:$L$2636,0)+30)</f>
        <v>46923</v>
      </c>
      <c r="Q1552" s="124" cm="1">
        <f t="array" ref="Q1552">INDEX($L$11:$L$2636,MATCH(B1552+J1552,$L$11:$L$2636,0)+12)-1</f>
        <v>46894</v>
      </c>
    </row>
    <row r="1553" spans="2:17" ht="15" customHeight="1" x14ac:dyDescent="0.25">
      <c r="B1553" s="97">
        <v>46877</v>
      </c>
      <c r="C1553" s="98" t="str">
        <f t="shared" si="102"/>
        <v>Thursday</v>
      </c>
      <c r="D1553" s="99" t="str">
        <f t="shared" si="103"/>
        <v>B</v>
      </c>
      <c r="E1553" s="99" t="str">
        <f t="shared" si="103"/>
        <v>B</v>
      </c>
      <c r="F1553" s="99" t="str">
        <f t="shared" si="103"/>
        <v>B</v>
      </c>
      <c r="G1553" s="99" t="str">
        <f t="shared" si="103"/>
        <v>B</v>
      </c>
      <c r="H1553" s="99" t="str">
        <f t="shared" si="104"/>
        <v>B</v>
      </c>
      <c r="I1553" s="99">
        <f t="shared" si="105"/>
        <v>1</v>
      </c>
      <c r="J1553" s="109">
        <f>IF(H1553="B",0,MATCH("B",H1554:$H$3985,0))</f>
        <v>0</v>
      </c>
      <c r="K1553" s="84"/>
      <c r="L1553" s="97">
        <v>47673</v>
      </c>
      <c r="M1553" s="99" t="s">
        <v>69</v>
      </c>
      <c r="O1553" s="97">
        <v>46877</v>
      </c>
      <c r="P1553" s="97" cm="1">
        <f t="array" ref="P1553">INDEX($L$11:$L$2636,MATCH(B1553+J1553,$L$11:$L$2636,0)+30)</f>
        <v>46924</v>
      </c>
      <c r="Q1553" s="124" cm="1">
        <f t="array" ref="Q1553">INDEX($L$11:$L$2636,MATCH(B1553+J1553,$L$11:$L$2636,0)+12)-1</f>
        <v>46895</v>
      </c>
    </row>
    <row r="1554" spans="2:17" ht="15" customHeight="1" x14ac:dyDescent="0.25">
      <c r="B1554" s="97">
        <v>46878</v>
      </c>
      <c r="C1554" s="98" t="str">
        <f t="shared" si="102"/>
        <v>Friday</v>
      </c>
      <c r="D1554" s="99" t="str">
        <f t="shared" si="103"/>
        <v>B</v>
      </c>
      <c r="E1554" s="99" t="str">
        <f t="shared" si="103"/>
        <v>B</v>
      </c>
      <c r="F1554" s="99" t="str">
        <f t="shared" si="103"/>
        <v>B</v>
      </c>
      <c r="G1554" s="99" t="str">
        <f t="shared" si="103"/>
        <v>B</v>
      </c>
      <c r="H1554" s="99" t="str">
        <f t="shared" si="104"/>
        <v>B</v>
      </c>
      <c r="I1554" s="99">
        <f t="shared" si="105"/>
        <v>1</v>
      </c>
      <c r="J1554" s="109">
        <f>IF(H1554="B",0,MATCH("B",H1555:$H$3985,0))</f>
        <v>0</v>
      </c>
      <c r="K1554" s="84"/>
      <c r="L1554" s="97">
        <v>47674</v>
      </c>
      <c r="M1554" s="99" t="s">
        <v>69</v>
      </c>
      <c r="O1554" s="97">
        <v>46878</v>
      </c>
      <c r="P1554" s="97" cm="1">
        <f t="array" ref="P1554">INDEX($L$11:$L$2636,MATCH(B1554+J1554,$L$11:$L$2636,0)+30)</f>
        <v>46925</v>
      </c>
      <c r="Q1554" s="124" cm="1">
        <f t="array" ref="Q1554">INDEX($L$11:$L$2636,MATCH(B1554+J1554,$L$11:$L$2636,0)+12)-1</f>
        <v>46896</v>
      </c>
    </row>
    <row r="1555" spans="2:17" ht="15" customHeight="1" x14ac:dyDescent="0.25">
      <c r="B1555" s="97">
        <v>46879</v>
      </c>
      <c r="C1555" s="98" t="str">
        <f t="shared" si="102"/>
        <v>Saturday</v>
      </c>
      <c r="D1555" s="99" t="str">
        <f t="shared" si="103"/>
        <v>W</v>
      </c>
      <c r="E1555" s="99" t="str">
        <f t="shared" si="103"/>
        <v>W</v>
      </c>
      <c r="F1555" s="99" t="str">
        <f t="shared" si="103"/>
        <v>W</v>
      </c>
      <c r="G1555" s="99" t="str">
        <f t="shared" si="103"/>
        <v>W</v>
      </c>
      <c r="H1555" s="99" t="str">
        <f t="shared" si="104"/>
        <v>W</v>
      </c>
      <c r="I1555" s="99">
        <f t="shared" si="105"/>
        <v>0</v>
      </c>
      <c r="J1555" s="109">
        <f>IF(H1555="B",0,MATCH("B",H1556:$H$3985,0))</f>
        <v>2</v>
      </c>
      <c r="K1555" s="84"/>
      <c r="L1555" s="97">
        <v>47675</v>
      </c>
      <c r="M1555" s="99" t="s">
        <v>69</v>
      </c>
      <c r="O1555" s="97">
        <v>46879</v>
      </c>
      <c r="P1555" s="97" cm="1">
        <f t="array" ref="P1555">INDEX($L$11:$L$2636,MATCH(B1555+J1555,$L$11:$L$2636,0)+30)</f>
        <v>46926</v>
      </c>
      <c r="Q1555" s="124" cm="1">
        <f t="array" ref="Q1555">INDEX($L$11:$L$2636,MATCH(B1555+J1555,$L$11:$L$2636,0)+12)-1</f>
        <v>46897</v>
      </c>
    </row>
    <row r="1556" spans="2:17" ht="15" customHeight="1" x14ac:dyDescent="0.25">
      <c r="B1556" s="97">
        <v>46880</v>
      </c>
      <c r="C1556" s="98" t="str">
        <f t="shared" si="102"/>
        <v>Sunday</v>
      </c>
      <c r="D1556" s="99" t="str">
        <f t="shared" si="103"/>
        <v>W</v>
      </c>
      <c r="E1556" s="99" t="str">
        <f t="shared" si="103"/>
        <v>W</v>
      </c>
      <c r="F1556" s="99" t="str">
        <f t="shared" si="103"/>
        <v>W</v>
      </c>
      <c r="G1556" s="99" t="str">
        <f t="shared" si="103"/>
        <v>W</v>
      </c>
      <c r="H1556" s="99" t="str">
        <f t="shared" si="104"/>
        <v>W</v>
      </c>
      <c r="I1556" s="99">
        <f t="shared" si="105"/>
        <v>0</v>
      </c>
      <c r="J1556" s="109">
        <f>IF(H1556="B",0,MATCH("B",H1557:$H$3985,0))</f>
        <v>1</v>
      </c>
      <c r="K1556" s="84"/>
      <c r="L1556" s="97">
        <v>47676</v>
      </c>
      <c r="M1556" s="99" t="s">
        <v>69</v>
      </c>
      <c r="O1556" s="97">
        <v>46880</v>
      </c>
      <c r="P1556" s="97" cm="1">
        <f t="array" ref="P1556">INDEX($L$11:$L$2636,MATCH(B1556+J1556,$L$11:$L$2636,0)+30)</f>
        <v>46926</v>
      </c>
      <c r="Q1556" s="124" cm="1">
        <f t="array" ref="Q1556">INDEX($L$11:$L$2636,MATCH(B1556+J1556,$L$11:$L$2636,0)+12)-1</f>
        <v>46897</v>
      </c>
    </row>
    <row r="1557" spans="2:17" ht="15" customHeight="1" x14ac:dyDescent="0.25">
      <c r="B1557" s="97">
        <v>46881</v>
      </c>
      <c r="C1557" s="98" t="str">
        <f t="shared" si="102"/>
        <v>Monday</v>
      </c>
      <c r="D1557" s="99" t="str">
        <f t="shared" si="103"/>
        <v>B</v>
      </c>
      <c r="E1557" s="99" t="str">
        <f t="shared" si="103"/>
        <v>B</v>
      </c>
      <c r="F1557" s="99" t="str">
        <f t="shared" si="103"/>
        <v>B</v>
      </c>
      <c r="G1557" s="99" t="str">
        <f t="shared" si="103"/>
        <v>B</v>
      </c>
      <c r="H1557" s="99" t="str">
        <f t="shared" si="104"/>
        <v>B</v>
      </c>
      <c r="I1557" s="99">
        <f t="shared" si="105"/>
        <v>1</v>
      </c>
      <c r="J1557" s="109">
        <f>IF(H1557="B",0,MATCH("B",H1558:$H$3985,0))</f>
        <v>0</v>
      </c>
      <c r="K1557" s="84"/>
      <c r="L1557" s="97">
        <v>47679</v>
      </c>
      <c r="M1557" s="99" t="s">
        <v>69</v>
      </c>
      <c r="O1557" s="97">
        <v>46881</v>
      </c>
      <c r="P1557" s="97" cm="1">
        <f t="array" ref="P1557">INDEX($L$11:$L$2636,MATCH(B1557+J1557,$L$11:$L$2636,0)+30)</f>
        <v>46926</v>
      </c>
      <c r="Q1557" s="124" cm="1">
        <f t="array" ref="Q1557">INDEX($L$11:$L$2636,MATCH(B1557+J1557,$L$11:$L$2636,0)+12)-1</f>
        <v>46897</v>
      </c>
    </row>
    <row r="1558" spans="2:17" ht="15" customHeight="1" x14ac:dyDescent="0.25">
      <c r="B1558" s="97">
        <v>46882</v>
      </c>
      <c r="C1558" s="98" t="str">
        <f t="shared" si="102"/>
        <v>Tuesday</v>
      </c>
      <c r="D1558" s="99" t="str">
        <f t="shared" si="103"/>
        <v>B</v>
      </c>
      <c r="E1558" s="99" t="str">
        <f t="shared" si="103"/>
        <v>B</v>
      </c>
      <c r="F1558" s="99" t="str">
        <f t="shared" si="103"/>
        <v>B</v>
      </c>
      <c r="G1558" s="99" t="str">
        <f t="shared" si="103"/>
        <v>B</v>
      </c>
      <c r="H1558" s="99" t="str">
        <f t="shared" si="104"/>
        <v>B</v>
      </c>
      <c r="I1558" s="99">
        <f t="shared" si="105"/>
        <v>1</v>
      </c>
      <c r="J1558" s="109">
        <f>IF(H1558="B",0,MATCH("B",H1559:$H$3985,0))</f>
        <v>0</v>
      </c>
      <c r="K1558" s="84"/>
      <c r="L1558" s="97">
        <v>47680</v>
      </c>
      <c r="M1558" s="99" t="s">
        <v>69</v>
      </c>
      <c r="O1558" s="97">
        <v>46882</v>
      </c>
      <c r="P1558" s="97" cm="1">
        <f t="array" ref="P1558">INDEX($L$11:$L$2636,MATCH(B1558+J1558,$L$11:$L$2636,0)+30)</f>
        <v>46927</v>
      </c>
      <c r="Q1558" s="124" cm="1">
        <f t="array" ref="Q1558">INDEX($L$11:$L$2636,MATCH(B1558+J1558,$L$11:$L$2636,0)+12)-1</f>
        <v>46898</v>
      </c>
    </row>
    <row r="1559" spans="2:17" ht="15" customHeight="1" x14ac:dyDescent="0.25">
      <c r="B1559" s="97">
        <v>46883</v>
      </c>
      <c r="C1559" s="98" t="str">
        <f t="shared" si="102"/>
        <v>Wednesday</v>
      </c>
      <c r="D1559" s="99" t="str">
        <f t="shared" si="103"/>
        <v>B</v>
      </c>
      <c r="E1559" s="99" t="str">
        <f t="shared" si="103"/>
        <v>B</v>
      </c>
      <c r="F1559" s="99" t="str">
        <f t="shared" si="103"/>
        <v>B</v>
      </c>
      <c r="G1559" s="99" t="str">
        <f t="shared" si="103"/>
        <v>B</v>
      </c>
      <c r="H1559" s="99" t="str">
        <f t="shared" si="104"/>
        <v>B</v>
      </c>
      <c r="I1559" s="99">
        <f t="shared" si="105"/>
        <v>1</v>
      </c>
      <c r="J1559" s="109">
        <f>IF(H1559="B",0,MATCH("B",H1560:$H$3985,0))</f>
        <v>0</v>
      </c>
      <c r="K1559" s="84"/>
      <c r="L1559" s="97">
        <v>47681</v>
      </c>
      <c r="M1559" s="99" t="s">
        <v>69</v>
      </c>
      <c r="O1559" s="97">
        <v>46883</v>
      </c>
      <c r="P1559" s="97" cm="1">
        <f t="array" ref="P1559">INDEX($L$11:$L$2636,MATCH(B1559+J1559,$L$11:$L$2636,0)+30)</f>
        <v>46930</v>
      </c>
      <c r="Q1559" s="124" cm="1">
        <f t="array" ref="Q1559">INDEX($L$11:$L$2636,MATCH(B1559+J1559,$L$11:$L$2636,0)+12)-1</f>
        <v>46902</v>
      </c>
    </row>
    <row r="1560" spans="2:17" ht="15" customHeight="1" x14ac:dyDescent="0.25">
      <c r="B1560" s="97">
        <v>46884</v>
      </c>
      <c r="C1560" s="98" t="str">
        <f t="shared" si="102"/>
        <v>Thursday</v>
      </c>
      <c r="D1560" s="99" t="str">
        <f t="shared" si="103"/>
        <v>B</v>
      </c>
      <c r="E1560" s="99" t="str">
        <f t="shared" si="103"/>
        <v>B</v>
      </c>
      <c r="F1560" s="99" t="str">
        <f t="shared" si="103"/>
        <v>B</v>
      </c>
      <c r="G1560" s="99" t="str">
        <f t="shared" si="103"/>
        <v>B</v>
      </c>
      <c r="H1560" s="99" t="str">
        <f t="shared" si="104"/>
        <v>B</v>
      </c>
      <c r="I1560" s="99">
        <f t="shared" si="105"/>
        <v>1</v>
      </c>
      <c r="J1560" s="109">
        <f>IF(H1560="B",0,MATCH("B",H1561:$H$3985,0))</f>
        <v>0</v>
      </c>
      <c r="K1560" s="84"/>
      <c r="L1560" s="97">
        <v>47682</v>
      </c>
      <c r="M1560" s="99" t="s">
        <v>69</v>
      </c>
      <c r="O1560" s="97">
        <v>46884</v>
      </c>
      <c r="P1560" s="97" cm="1">
        <f t="array" ref="P1560">INDEX($L$11:$L$2636,MATCH(B1560+J1560,$L$11:$L$2636,0)+30)</f>
        <v>46931</v>
      </c>
      <c r="Q1560" s="124" cm="1">
        <f t="array" ref="Q1560">INDEX($L$11:$L$2636,MATCH(B1560+J1560,$L$11:$L$2636,0)+12)-1</f>
        <v>46903</v>
      </c>
    </row>
    <row r="1561" spans="2:17" ht="15" customHeight="1" x14ac:dyDescent="0.25">
      <c r="B1561" s="97">
        <v>46885</v>
      </c>
      <c r="C1561" s="98" t="str">
        <f t="shared" si="102"/>
        <v>Friday</v>
      </c>
      <c r="D1561" s="99" t="str">
        <f t="shared" si="103"/>
        <v>B</v>
      </c>
      <c r="E1561" s="99" t="str">
        <f t="shared" si="103"/>
        <v>B</v>
      </c>
      <c r="F1561" s="99" t="str">
        <f t="shared" si="103"/>
        <v>B</v>
      </c>
      <c r="G1561" s="99" t="str">
        <f t="shared" si="103"/>
        <v>B</v>
      </c>
      <c r="H1561" s="99" t="str">
        <f t="shared" si="104"/>
        <v>B</v>
      </c>
      <c r="I1561" s="99">
        <f t="shared" si="105"/>
        <v>1</v>
      </c>
      <c r="J1561" s="109">
        <f>IF(H1561="B",0,MATCH("B",H1562:$H$3985,0))</f>
        <v>0</v>
      </c>
      <c r="K1561" s="84"/>
      <c r="L1561" s="97">
        <v>47683</v>
      </c>
      <c r="M1561" s="99" t="s">
        <v>69</v>
      </c>
      <c r="O1561" s="97">
        <v>46885</v>
      </c>
      <c r="P1561" s="97" cm="1">
        <f t="array" ref="P1561">INDEX($L$11:$L$2636,MATCH(B1561+J1561,$L$11:$L$2636,0)+30)</f>
        <v>46932</v>
      </c>
      <c r="Q1561" s="124" cm="1">
        <f t="array" ref="Q1561">INDEX($L$11:$L$2636,MATCH(B1561+J1561,$L$11:$L$2636,0)+12)-1</f>
        <v>46904</v>
      </c>
    </row>
    <row r="1562" spans="2:17" ht="15" customHeight="1" x14ac:dyDescent="0.25">
      <c r="B1562" s="97">
        <v>46886</v>
      </c>
      <c r="C1562" s="98" t="str">
        <f t="shared" si="102"/>
        <v>Saturday</v>
      </c>
      <c r="D1562" s="99" t="str">
        <f t="shared" si="103"/>
        <v>W</v>
      </c>
      <c r="E1562" s="99" t="str">
        <f t="shared" si="103"/>
        <v>W</v>
      </c>
      <c r="F1562" s="99" t="str">
        <f t="shared" si="103"/>
        <v>W</v>
      </c>
      <c r="G1562" s="99" t="str">
        <f t="shared" si="103"/>
        <v>W</v>
      </c>
      <c r="H1562" s="99" t="str">
        <f t="shared" si="104"/>
        <v>W</v>
      </c>
      <c r="I1562" s="99">
        <f t="shared" si="105"/>
        <v>0</v>
      </c>
      <c r="J1562" s="109">
        <f>IF(H1562="B",0,MATCH("B",H1563:$H$3985,0))</f>
        <v>3</v>
      </c>
      <c r="K1562" s="84"/>
      <c r="L1562" s="97">
        <v>47686</v>
      </c>
      <c r="M1562" s="99" t="s">
        <v>69</v>
      </c>
      <c r="O1562" s="97">
        <v>46886</v>
      </c>
      <c r="P1562" s="97" cm="1">
        <f t="array" ref="P1562">INDEX($L$11:$L$2636,MATCH(B1562+J1562,$L$11:$L$2636,0)+30)</f>
        <v>46933</v>
      </c>
      <c r="Q1562" s="124" cm="1">
        <f t="array" ref="Q1562">INDEX($L$11:$L$2636,MATCH(B1562+J1562,$L$11:$L$2636,0)+12)-1</f>
        <v>46905</v>
      </c>
    </row>
    <row r="1563" spans="2:17" ht="15" customHeight="1" x14ac:dyDescent="0.25">
      <c r="B1563" s="97">
        <v>46887</v>
      </c>
      <c r="C1563" s="98" t="str">
        <f t="shared" si="102"/>
        <v>Sunday</v>
      </c>
      <c r="D1563" s="99" t="str">
        <f t="shared" si="103"/>
        <v>W</v>
      </c>
      <c r="E1563" s="99" t="str">
        <f t="shared" si="103"/>
        <v>W</v>
      </c>
      <c r="F1563" s="99" t="str">
        <f t="shared" si="103"/>
        <v>W</v>
      </c>
      <c r="G1563" s="99" t="str">
        <f t="shared" si="103"/>
        <v>W</v>
      </c>
      <c r="H1563" s="99" t="str">
        <f t="shared" si="104"/>
        <v>W</v>
      </c>
      <c r="I1563" s="99">
        <f t="shared" si="105"/>
        <v>0</v>
      </c>
      <c r="J1563" s="109">
        <f>IF(H1563="B",0,MATCH("B",H1564:$H$3985,0))</f>
        <v>2</v>
      </c>
      <c r="K1563" s="84"/>
      <c r="L1563" s="97">
        <v>47687</v>
      </c>
      <c r="M1563" s="99" t="s">
        <v>69</v>
      </c>
      <c r="O1563" s="97">
        <v>46887</v>
      </c>
      <c r="P1563" s="97" cm="1">
        <f t="array" ref="P1563">INDEX($L$11:$L$2636,MATCH(B1563+J1563,$L$11:$L$2636,0)+30)</f>
        <v>46933</v>
      </c>
      <c r="Q1563" s="124" cm="1">
        <f t="array" ref="Q1563">INDEX($L$11:$L$2636,MATCH(B1563+J1563,$L$11:$L$2636,0)+12)-1</f>
        <v>46905</v>
      </c>
    </row>
    <row r="1564" spans="2:17" ht="15" customHeight="1" x14ac:dyDescent="0.25">
      <c r="B1564" s="97">
        <v>46888</v>
      </c>
      <c r="C1564" s="98" t="str">
        <f t="shared" si="102"/>
        <v>Monday</v>
      </c>
      <c r="D1564" s="99" t="str">
        <f t="shared" si="103"/>
        <v>B</v>
      </c>
      <c r="E1564" s="99" t="str">
        <f t="shared" si="103"/>
        <v>B</v>
      </c>
      <c r="F1564" s="99" t="s">
        <v>71</v>
      </c>
      <c r="G1564" s="99" t="str">
        <f t="shared" si="103"/>
        <v>B</v>
      </c>
      <c r="H1564" s="99" t="str">
        <f t="shared" si="104"/>
        <v>P</v>
      </c>
      <c r="I1564" s="99">
        <f t="shared" si="105"/>
        <v>0</v>
      </c>
      <c r="J1564" s="109">
        <f>IF(H1564="B",0,MATCH("B",H1565:$H$3985,0))</f>
        <v>1</v>
      </c>
      <c r="K1564" s="84"/>
      <c r="L1564" s="97">
        <v>47689</v>
      </c>
      <c r="M1564" s="99" t="s">
        <v>69</v>
      </c>
      <c r="O1564" s="97">
        <v>46888</v>
      </c>
      <c r="P1564" s="97" cm="1">
        <f t="array" ref="P1564">INDEX($L$11:$L$2636,MATCH(B1564+J1564,$L$11:$L$2636,0)+30)</f>
        <v>46933</v>
      </c>
      <c r="Q1564" s="124" cm="1">
        <f t="array" ref="Q1564">INDEX($L$11:$L$2636,MATCH(B1564+J1564,$L$11:$L$2636,0)+12)-1</f>
        <v>46905</v>
      </c>
    </row>
    <row r="1565" spans="2:17" ht="15" customHeight="1" x14ac:dyDescent="0.25">
      <c r="B1565" s="97">
        <v>46889</v>
      </c>
      <c r="C1565" s="98" t="str">
        <f t="shared" si="102"/>
        <v>Tuesday</v>
      </c>
      <c r="D1565" s="99" t="str">
        <f t="shared" si="103"/>
        <v>B</v>
      </c>
      <c r="E1565" s="99" t="str">
        <f t="shared" si="103"/>
        <v>B</v>
      </c>
      <c r="F1565" s="99" t="str">
        <f t="shared" si="103"/>
        <v>B</v>
      </c>
      <c r="G1565" s="99" t="str">
        <f t="shared" si="103"/>
        <v>B</v>
      </c>
      <c r="H1565" s="99" t="str">
        <f t="shared" si="104"/>
        <v>B</v>
      </c>
      <c r="I1565" s="99">
        <f t="shared" si="105"/>
        <v>1</v>
      </c>
      <c r="J1565" s="109">
        <f>IF(H1565="B",0,MATCH("B",H1566:$H$3985,0))</f>
        <v>0</v>
      </c>
      <c r="K1565" s="84"/>
      <c r="L1565" s="97">
        <v>47690</v>
      </c>
      <c r="M1565" s="99" t="s">
        <v>69</v>
      </c>
      <c r="O1565" s="97">
        <v>46889</v>
      </c>
      <c r="P1565" s="97" cm="1">
        <f t="array" ref="P1565">INDEX($L$11:$L$2636,MATCH(B1565+J1565,$L$11:$L$2636,0)+30)</f>
        <v>46933</v>
      </c>
      <c r="Q1565" s="124" cm="1">
        <f t="array" ref="Q1565">INDEX($L$11:$L$2636,MATCH(B1565+J1565,$L$11:$L$2636,0)+12)-1</f>
        <v>46905</v>
      </c>
    </row>
    <row r="1566" spans="2:17" ht="15" customHeight="1" x14ac:dyDescent="0.25">
      <c r="B1566" s="97">
        <v>46890</v>
      </c>
      <c r="C1566" s="98" t="str">
        <f t="shared" si="102"/>
        <v>Wednesday</v>
      </c>
      <c r="D1566" s="99" t="str">
        <f t="shared" si="103"/>
        <v>B</v>
      </c>
      <c r="E1566" s="99" t="str">
        <f t="shared" si="103"/>
        <v>B</v>
      </c>
      <c r="F1566" s="99" t="str">
        <f t="shared" si="103"/>
        <v>B</v>
      </c>
      <c r="G1566" s="99" t="str">
        <f t="shared" si="103"/>
        <v>B</v>
      </c>
      <c r="H1566" s="99" t="str">
        <f t="shared" si="104"/>
        <v>B</v>
      </c>
      <c r="I1566" s="99">
        <f t="shared" si="105"/>
        <v>1</v>
      </c>
      <c r="J1566" s="109">
        <f>IF(H1566="B",0,MATCH("B",H1567:$H$3985,0))</f>
        <v>0</v>
      </c>
      <c r="K1566" s="84"/>
      <c r="L1566" s="97">
        <v>47693</v>
      </c>
      <c r="M1566" s="99" t="s">
        <v>69</v>
      </c>
      <c r="O1566" s="97">
        <v>46890</v>
      </c>
      <c r="P1566" s="97" cm="1">
        <f t="array" ref="P1566">INDEX($L$11:$L$2636,MATCH(B1566+J1566,$L$11:$L$2636,0)+30)</f>
        <v>46934</v>
      </c>
      <c r="Q1566" s="124" cm="1">
        <f t="array" ref="Q1566">INDEX($L$11:$L$2636,MATCH(B1566+J1566,$L$11:$L$2636,0)+12)-1</f>
        <v>46909</v>
      </c>
    </row>
    <row r="1567" spans="2:17" ht="15" customHeight="1" x14ac:dyDescent="0.25">
      <c r="B1567" s="97">
        <v>46891</v>
      </c>
      <c r="C1567" s="98" t="str">
        <f t="shared" si="102"/>
        <v>Thursday</v>
      </c>
      <c r="D1567" s="99" t="str">
        <f t="shared" si="103"/>
        <v>B</v>
      </c>
      <c r="E1567" s="99" t="str">
        <f t="shared" si="103"/>
        <v>B</v>
      </c>
      <c r="F1567" s="99" t="str">
        <f t="shared" si="103"/>
        <v>B</v>
      </c>
      <c r="G1567" s="99" t="str">
        <f t="shared" si="103"/>
        <v>B</v>
      </c>
      <c r="H1567" s="99" t="str">
        <f t="shared" si="104"/>
        <v>B</v>
      </c>
      <c r="I1567" s="99">
        <f t="shared" si="105"/>
        <v>1</v>
      </c>
      <c r="J1567" s="109">
        <f>IF(H1567="B",0,MATCH("B",H1568:$H$3985,0))</f>
        <v>0</v>
      </c>
      <c r="K1567" s="84"/>
      <c r="L1567" s="97">
        <v>47694</v>
      </c>
      <c r="M1567" s="99" t="s">
        <v>69</v>
      </c>
      <c r="O1567" s="97">
        <v>46891</v>
      </c>
      <c r="P1567" s="97" cm="1">
        <f t="array" ref="P1567">INDEX($L$11:$L$2636,MATCH(B1567+J1567,$L$11:$L$2636,0)+30)</f>
        <v>46937</v>
      </c>
      <c r="Q1567" s="124" cm="1">
        <f t="array" ref="Q1567">INDEX($L$11:$L$2636,MATCH(B1567+J1567,$L$11:$L$2636,0)+12)-1</f>
        <v>46910</v>
      </c>
    </row>
    <row r="1568" spans="2:17" ht="15" customHeight="1" x14ac:dyDescent="0.25">
      <c r="B1568" s="97">
        <v>46892</v>
      </c>
      <c r="C1568" s="98" t="str">
        <f t="shared" si="102"/>
        <v>Friday</v>
      </c>
      <c r="D1568" s="99" t="str">
        <f t="shared" si="103"/>
        <v>B</v>
      </c>
      <c r="E1568" s="99" t="str">
        <f t="shared" si="103"/>
        <v>B</v>
      </c>
      <c r="F1568" s="99" t="str">
        <f t="shared" si="103"/>
        <v>B</v>
      </c>
      <c r="G1568" s="99" t="str">
        <f t="shared" si="103"/>
        <v>B</v>
      </c>
      <c r="H1568" s="99" t="str">
        <f t="shared" si="104"/>
        <v>B</v>
      </c>
      <c r="I1568" s="99">
        <f t="shared" si="105"/>
        <v>1</v>
      </c>
      <c r="J1568" s="109">
        <f>IF(H1568="B",0,MATCH("B",H1569:$H$3985,0))</f>
        <v>0</v>
      </c>
      <c r="K1568" s="84"/>
      <c r="L1568" s="97">
        <v>47695</v>
      </c>
      <c r="M1568" s="99" t="s">
        <v>69</v>
      </c>
      <c r="O1568" s="97">
        <v>46892</v>
      </c>
      <c r="P1568" s="97" cm="1">
        <f t="array" ref="P1568">INDEX($L$11:$L$2636,MATCH(B1568+J1568,$L$11:$L$2636,0)+30)</f>
        <v>46938</v>
      </c>
      <c r="Q1568" s="124" cm="1">
        <f t="array" ref="Q1568">INDEX($L$11:$L$2636,MATCH(B1568+J1568,$L$11:$L$2636,0)+12)-1</f>
        <v>46911</v>
      </c>
    </row>
    <row r="1569" spans="2:17" ht="15" customHeight="1" x14ac:dyDescent="0.25">
      <c r="B1569" s="97">
        <v>46893</v>
      </c>
      <c r="C1569" s="98" t="str">
        <f t="shared" si="102"/>
        <v>Saturday</v>
      </c>
      <c r="D1569" s="99" t="str">
        <f t="shared" si="103"/>
        <v>W</v>
      </c>
      <c r="E1569" s="99" t="str">
        <f t="shared" si="103"/>
        <v>W</v>
      </c>
      <c r="F1569" s="99" t="str">
        <f t="shared" si="103"/>
        <v>W</v>
      </c>
      <c r="G1569" s="99" t="str">
        <f t="shared" si="103"/>
        <v>W</v>
      </c>
      <c r="H1569" s="99" t="str">
        <f t="shared" si="104"/>
        <v>W</v>
      </c>
      <c r="I1569" s="99">
        <f t="shared" si="105"/>
        <v>0</v>
      </c>
      <c r="J1569" s="109">
        <f>IF(H1569="B",0,MATCH("B",H1570:$H$3985,0))</f>
        <v>2</v>
      </c>
      <c r="K1569" s="84"/>
      <c r="L1569" s="97">
        <v>47696</v>
      </c>
      <c r="M1569" s="99" t="s">
        <v>69</v>
      </c>
      <c r="O1569" s="97">
        <v>46893</v>
      </c>
      <c r="P1569" s="97" cm="1">
        <f t="array" ref="P1569">INDEX($L$11:$L$2636,MATCH(B1569+J1569,$L$11:$L$2636,0)+30)</f>
        <v>46939</v>
      </c>
      <c r="Q1569" s="124" cm="1">
        <f t="array" ref="Q1569">INDEX($L$11:$L$2636,MATCH(B1569+J1569,$L$11:$L$2636,0)+12)-1</f>
        <v>46912</v>
      </c>
    </row>
    <row r="1570" spans="2:17" ht="15" customHeight="1" x14ac:dyDescent="0.25">
      <c r="B1570" s="97">
        <v>46894</v>
      </c>
      <c r="C1570" s="98" t="str">
        <f t="shared" si="102"/>
        <v>Sunday</v>
      </c>
      <c r="D1570" s="99" t="str">
        <f t="shared" si="103"/>
        <v>W</v>
      </c>
      <c r="E1570" s="99" t="str">
        <f t="shared" si="103"/>
        <v>W</v>
      </c>
      <c r="F1570" s="99" t="str">
        <f t="shared" si="103"/>
        <v>W</v>
      </c>
      <c r="G1570" s="99" t="str">
        <f t="shared" si="103"/>
        <v>W</v>
      </c>
      <c r="H1570" s="99" t="str">
        <f t="shared" si="104"/>
        <v>W</v>
      </c>
      <c r="I1570" s="99">
        <f t="shared" si="105"/>
        <v>0</v>
      </c>
      <c r="J1570" s="109">
        <f>IF(H1570="B",0,MATCH("B",H1571:$H$3985,0))</f>
        <v>1</v>
      </c>
      <c r="K1570" s="84"/>
      <c r="L1570" s="97">
        <v>47697</v>
      </c>
      <c r="M1570" s="99" t="s">
        <v>69</v>
      </c>
      <c r="O1570" s="97">
        <v>46894</v>
      </c>
      <c r="P1570" s="97" cm="1">
        <f t="array" ref="P1570">INDEX($L$11:$L$2636,MATCH(B1570+J1570,$L$11:$L$2636,0)+30)</f>
        <v>46939</v>
      </c>
      <c r="Q1570" s="124" cm="1">
        <f t="array" ref="Q1570">INDEX($L$11:$L$2636,MATCH(B1570+J1570,$L$11:$L$2636,0)+12)-1</f>
        <v>46912</v>
      </c>
    </row>
    <row r="1571" spans="2:17" ht="15" customHeight="1" x14ac:dyDescent="0.25">
      <c r="B1571" s="97">
        <v>46895</v>
      </c>
      <c r="C1571" s="98" t="str">
        <f t="shared" si="102"/>
        <v>Monday</v>
      </c>
      <c r="D1571" s="99" t="str">
        <f t="shared" si="103"/>
        <v>B</v>
      </c>
      <c r="E1571" s="99" t="str">
        <f t="shared" si="103"/>
        <v>B</v>
      </c>
      <c r="F1571" s="99" t="str">
        <f t="shared" si="103"/>
        <v>B</v>
      </c>
      <c r="G1571" s="99" t="str">
        <f t="shared" si="103"/>
        <v>B</v>
      </c>
      <c r="H1571" s="99" t="str">
        <f t="shared" si="104"/>
        <v>B</v>
      </c>
      <c r="I1571" s="99">
        <f t="shared" si="105"/>
        <v>1</v>
      </c>
      <c r="J1571" s="109">
        <f>IF(H1571="B",0,MATCH("B",H1572:$H$3985,0))</f>
        <v>0</v>
      </c>
      <c r="K1571" s="84"/>
      <c r="L1571" s="97">
        <v>47700</v>
      </c>
      <c r="M1571" s="99" t="s">
        <v>69</v>
      </c>
      <c r="O1571" s="97">
        <v>46895</v>
      </c>
      <c r="P1571" s="97" cm="1">
        <f t="array" ref="P1571">INDEX($L$11:$L$2636,MATCH(B1571+J1571,$L$11:$L$2636,0)+30)</f>
        <v>46939</v>
      </c>
      <c r="Q1571" s="124" cm="1">
        <f t="array" ref="Q1571">INDEX($L$11:$L$2636,MATCH(B1571+J1571,$L$11:$L$2636,0)+12)-1</f>
        <v>46912</v>
      </c>
    </row>
    <row r="1572" spans="2:17" ht="15" customHeight="1" x14ac:dyDescent="0.25">
      <c r="B1572" s="97">
        <v>46896</v>
      </c>
      <c r="C1572" s="98" t="str">
        <f t="shared" si="102"/>
        <v>Tuesday</v>
      </c>
      <c r="D1572" s="99" t="str">
        <f t="shared" si="103"/>
        <v>B</v>
      </c>
      <c r="E1572" s="99" t="str">
        <f t="shared" si="103"/>
        <v>B</v>
      </c>
      <c r="F1572" s="99" t="str">
        <f t="shared" si="103"/>
        <v>B</v>
      </c>
      <c r="G1572" s="99" t="str">
        <f t="shared" si="103"/>
        <v>B</v>
      </c>
      <c r="H1572" s="99" t="str">
        <f t="shared" si="104"/>
        <v>B</v>
      </c>
      <c r="I1572" s="99">
        <f t="shared" si="105"/>
        <v>1</v>
      </c>
      <c r="J1572" s="109">
        <f>IF(H1572="B",0,MATCH("B",H1573:$H$3985,0))</f>
        <v>0</v>
      </c>
      <c r="K1572" s="84"/>
      <c r="L1572" s="97">
        <v>47701</v>
      </c>
      <c r="M1572" s="99" t="s">
        <v>69</v>
      </c>
      <c r="O1572" s="97">
        <v>46896</v>
      </c>
      <c r="P1572" s="97" cm="1">
        <f t="array" ref="P1572">INDEX($L$11:$L$2636,MATCH(B1572+J1572,$L$11:$L$2636,0)+30)</f>
        <v>46940</v>
      </c>
      <c r="Q1572" s="124" cm="1">
        <f t="array" ref="Q1572">INDEX($L$11:$L$2636,MATCH(B1572+J1572,$L$11:$L$2636,0)+12)-1</f>
        <v>46915</v>
      </c>
    </row>
    <row r="1573" spans="2:17" ht="15" customHeight="1" x14ac:dyDescent="0.25">
      <c r="B1573" s="97">
        <v>46897</v>
      </c>
      <c r="C1573" s="98" t="str">
        <f t="shared" si="102"/>
        <v>Wednesday</v>
      </c>
      <c r="D1573" s="99" t="str">
        <f t="shared" si="103"/>
        <v>B</v>
      </c>
      <c r="E1573" s="99" t="str">
        <f t="shared" si="103"/>
        <v>B</v>
      </c>
      <c r="F1573" s="99" t="str">
        <f t="shared" si="103"/>
        <v>B</v>
      </c>
      <c r="G1573" s="99" t="str">
        <f t="shared" si="103"/>
        <v>B</v>
      </c>
      <c r="H1573" s="99" t="str">
        <f t="shared" si="104"/>
        <v>B</v>
      </c>
      <c r="I1573" s="99">
        <f t="shared" si="105"/>
        <v>1</v>
      </c>
      <c r="J1573" s="109">
        <f>IF(H1573="B",0,MATCH("B",H1574:$H$3985,0))</f>
        <v>0</v>
      </c>
      <c r="K1573" s="84"/>
      <c r="L1573" s="97">
        <v>47702</v>
      </c>
      <c r="M1573" s="99" t="s">
        <v>69</v>
      </c>
      <c r="O1573" s="97">
        <v>46897</v>
      </c>
      <c r="P1573" s="97" cm="1">
        <f t="array" ref="P1573">INDEX($L$11:$L$2636,MATCH(B1573+J1573,$L$11:$L$2636,0)+30)</f>
        <v>46941</v>
      </c>
      <c r="Q1573" s="124" cm="1">
        <f t="array" ref="Q1573">INDEX($L$11:$L$2636,MATCH(B1573+J1573,$L$11:$L$2636,0)+12)-1</f>
        <v>46916</v>
      </c>
    </row>
    <row r="1574" spans="2:17" ht="15" customHeight="1" x14ac:dyDescent="0.25">
      <c r="B1574" s="97">
        <v>46898</v>
      </c>
      <c r="C1574" s="98" t="str">
        <f t="shared" si="102"/>
        <v>Thursday</v>
      </c>
      <c r="D1574" s="99" t="str">
        <f t="shared" si="103"/>
        <v>B</v>
      </c>
      <c r="E1574" s="99" t="str">
        <f t="shared" si="103"/>
        <v>B</v>
      </c>
      <c r="F1574" s="99" t="str">
        <f t="shared" si="103"/>
        <v>B</v>
      </c>
      <c r="G1574" s="99" t="str">
        <f t="shared" si="103"/>
        <v>B</v>
      </c>
      <c r="H1574" s="99" t="str">
        <f t="shared" si="104"/>
        <v>B</v>
      </c>
      <c r="I1574" s="99">
        <f t="shared" si="105"/>
        <v>1</v>
      </c>
      <c r="J1574" s="109">
        <f>IF(H1574="B",0,MATCH("B",H1575:$H$3985,0))</f>
        <v>0</v>
      </c>
      <c r="K1574" s="84"/>
      <c r="L1574" s="97">
        <v>47703</v>
      </c>
      <c r="M1574" s="99" t="s">
        <v>69</v>
      </c>
      <c r="O1574" s="97">
        <v>46898</v>
      </c>
      <c r="P1574" s="97" cm="1">
        <f t="array" ref="P1574">INDEX($L$11:$L$2636,MATCH(B1574+J1574,$L$11:$L$2636,0)+30)</f>
        <v>46944</v>
      </c>
      <c r="Q1574" s="124" cm="1">
        <f t="array" ref="Q1574">INDEX($L$11:$L$2636,MATCH(B1574+J1574,$L$11:$L$2636,0)+12)-1</f>
        <v>46917</v>
      </c>
    </row>
    <row r="1575" spans="2:17" ht="15" customHeight="1" x14ac:dyDescent="0.25">
      <c r="B1575" s="97">
        <v>46899</v>
      </c>
      <c r="C1575" s="98" t="str">
        <f t="shared" si="102"/>
        <v>Friday</v>
      </c>
      <c r="D1575" s="99" t="str">
        <f t="shared" si="103"/>
        <v>B</v>
      </c>
      <c r="E1575" s="99" t="str">
        <f t="shared" si="103"/>
        <v>B</v>
      </c>
      <c r="F1575" s="99" t="str">
        <f t="shared" si="103"/>
        <v>B</v>
      </c>
      <c r="G1575" s="99" t="str">
        <f t="shared" si="103"/>
        <v>B</v>
      </c>
      <c r="H1575" s="99" t="str">
        <f t="shared" si="104"/>
        <v>B</v>
      </c>
      <c r="I1575" s="99">
        <f t="shared" si="105"/>
        <v>1</v>
      </c>
      <c r="J1575" s="109">
        <f>IF(H1575="B",0,MATCH("B",H1576:$H$3985,0))</f>
        <v>0</v>
      </c>
      <c r="K1575" s="84"/>
      <c r="L1575" s="97">
        <v>47704</v>
      </c>
      <c r="M1575" s="99" t="s">
        <v>69</v>
      </c>
      <c r="O1575" s="97">
        <v>46899</v>
      </c>
      <c r="P1575" s="97" cm="1">
        <f t="array" ref="P1575">INDEX($L$11:$L$2636,MATCH(B1575+J1575,$L$11:$L$2636,0)+30)</f>
        <v>46945</v>
      </c>
      <c r="Q1575" s="124" cm="1">
        <f t="array" ref="Q1575">INDEX($L$11:$L$2636,MATCH(B1575+J1575,$L$11:$L$2636,0)+12)-1</f>
        <v>46918</v>
      </c>
    </row>
    <row r="1576" spans="2:17" ht="15" customHeight="1" x14ac:dyDescent="0.25">
      <c r="B1576" s="97">
        <v>46900</v>
      </c>
      <c r="C1576" s="98" t="str">
        <f t="shared" si="102"/>
        <v>Saturday</v>
      </c>
      <c r="D1576" s="99" t="str">
        <f t="shared" si="103"/>
        <v>W</v>
      </c>
      <c r="E1576" s="99" t="str">
        <f t="shared" si="103"/>
        <v>W</v>
      </c>
      <c r="F1576" s="99" t="str">
        <f t="shared" si="103"/>
        <v>W</v>
      </c>
      <c r="G1576" s="99" t="str">
        <f t="shared" si="103"/>
        <v>W</v>
      </c>
      <c r="H1576" s="99" t="str">
        <f t="shared" si="104"/>
        <v>W</v>
      </c>
      <c r="I1576" s="99">
        <f t="shared" si="105"/>
        <v>0</v>
      </c>
      <c r="J1576" s="109">
        <f>IF(H1576="B",0,MATCH("B",H1577:$H$3985,0))</f>
        <v>3</v>
      </c>
      <c r="K1576" s="84"/>
      <c r="L1576" s="97">
        <v>47707</v>
      </c>
      <c r="M1576" s="99" t="s">
        <v>69</v>
      </c>
      <c r="O1576" s="97">
        <v>46900</v>
      </c>
      <c r="P1576" s="97" cm="1">
        <f t="array" ref="P1576">INDEX($L$11:$L$2636,MATCH(B1576+J1576,$L$11:$L$2636,0)+30)</f>
        <v>46946</v>
      </c>
      <c r="Q1576" s="124" cm="1">
        <f t="array" ref="Q1576">INDEX($L$11:$L$2636,MATCH(B1576+J1576,$L$11:$L$2636,0)+12)-1</f>
        <v>46919</v>
      </c>
    </row>
    <row r="1577" spans="2:17" ht="15" customHeight="1" x14ac:dyDescent="0.25">
      <c r="B1577" s="97">
        <v>46901</v>
      </c>
      <c r="C1577" s="98" t="str">
        <f t="shared" si="102"/>
        <v>Sunday</v>
      </c>
      <c r="D1577" s="99" t="str">
        <f t="shared" si="103"/>
        <v>W</v>
      </c>
      <c r="E1577" s="99" t="str">
        <f t="shared" si="103"/>
        <v>W</v>
      </c>
      <c r="F1577" s="99" t="str">
        <f t="shared" si="103"/>
        <v>W</v>
      </c>
      <c r="G1577" s="99" t="str">
        <f t="shared" si="103"/>
        <v>W</v>
      </c>
      <c r="H1577" s="99" t="str">
        <f t="shared" si="104"/>
        <v>W</v>
      </c>
      <c r="I1577" s="99">
        <f t="shared" si="105"/>
        <v>0</v>
      </c>
      <c r="J1577" s="109">
        <f>IF(H1577="B",0,MATCH("B",H1578:$H$3985,0))</f>
        <v>2</v>
      </c>
      <c r="K1577" s="84"/>
      <c r="L1577" s="97">
        <v>47708</v>
      </c>
      <c r="M1577" s="99" t="s">
        <v>69</v>
      </c>
      <c r="O1577" s="97">
        <v>46901</v>
      </c>
      <c r="P1577" s="97" cm="1">
        <f t="array" ref="P1577">INDEX($L$11:$L$2636,MATCH(B1577+J1577,$L$11:$L$2636,0)+30)</f>
        <v>46946</v>
      </c>
      <c r="Q1577" s="124" cm="1">
        <f t="array" ref="Q1577">INDEX($L$11:$L$2636,MATCH(B1577+J1577,$L$11:$L$2636,0)+12)-1</f>
        <v>46919</v>
      </c>
    </row>
    <row r="1578" spans="2:17" ht="15" customHeight="1" x14ac:dyDescent="0.25">
      <c r="B1578" s="97">
        <v>46902</v>
      </c>
      <c r="C1578" s="98" t="str">
        <f t="shared" si="102"/>
        <v>Monday</v>
      </c>
      <c r="D1578" s="99" t="s">
        <v>71</v>
      </c>
      <c r="E1578" s="99" t="str">
        <f t="shared" si="103"/>
        <v>B</v>
      </c>
      <c r="F1578" s="99" t="str">
        <f t="shared" si="103"/>
        <v>B</v>
      </c>
      <c r="G1578" s="99" t="str">
        <f t="shared" si="103"/>
        <v>B</v>
      </c>
      <c r="H1578" s="99" t="str">
        <f t="shared" si="104"/>
        <v>P</v>
      </c>
      <c r="I1578" s="99">
        <f t="shared" si="105"/>
        <v>0</v>
      </c>
      <c r="J1578" s="109">
        <f>IF(H1578="B",0,MATCH("B",H1579:$H$3985,0))</f>
        <v>1</v>
      </c>
      <c r="K1578" s="84"/>
      <c r="L1578" s="97">
        <v>47709</v>
      </c>
      <c r="M1578" s="99" t="s">
        <v>69</v>
      </c>
      <c r="O1578" s="97">
        <v>46902</v>
      </c>
      <c r="P1578" s="97" cm="1">
        <f t="array" ref="P1578">INDEX($L$11:$L$2636,MATCH(B1578+J1578,$L$11:$L$2636,0)+30)</f>
        <v>46946</v>
      </c>
      <c r="Q1578" s="124" cm="1">
        <f t="array" ref="Q1578">INDEX($L$11:$L$2636,MATCH(B1578+J1578,$L$11:$L$2636,0)+12)-1</f>
        <v>46919</v>
      </c>
    </row>
    <row r="1579" spans="2:17" ht="15" customHeight="1" x14ac:dyDescent="0.25">
      <c r="B1579" s="97">
        <v>46903</v>
      </c>
      <c r="C1579" s="98" t="str">
        <f t="shared" si="102"/>
        <v>Tuesday</v>
      </c>
      <c r="D1579" s="99" t="str">
        <f t="shared" si="103"/>
        <v>B</v>
      </c>
      <c r="E1579" s="99" t="str">
        <f t="shared" si="103"/>
        <v>B</v>
      </c>
      <c r="F1579" s="99" t="str">
        <f t="shared" si="103"/>
        <v>B</v>
      </c>
      <c r="G1579" s="99" t="str">
        <f t="shared" si="103"/>
        <v>B</v>
      </c>
      <c r="H1579" s="99" t="str">
        <f t="shared" si="104"/>
        <v>B</v>
      </c>
      <c r="I1579" s="99">
        <f t="shared" si="105"/>
        <v>1</v>
      </c>
      <c r="J1579" s="109">
        <f>IF(H1579="B",0,MATCH("B",H1580:$H$3985,0))</f>
        <v>0</v>
      </c>
      <c r="K1579" s="84"/>
      <c r="L1579" s="97">
        <v>47711</v>
      </c>
      <c r="M1579" s="99" t="s">
        <v>69</v>
      </c>
      <c r="O1579" s="97">
        <v>46903</v>
      </c>
      <c r="P1579" s="97" cm="1">
        <f t="array" ref="P1579">INDEX($L$11:$L$2636,MATCH(B1579+J1579,$L$11:$L$2636,0)+30)</f>
        <v>46946</v>
      </c>
      <c r="Q1579" s="124" cm="1">
        <f t="array" ref="Q1579">INDEX($L$11:$L$2636,MATCH(B1579+J1579,$L$11:$L$2636,0)+12)-1</f>
        <v>46919</v>
      </c>
    </row>
    <row r="1580" spans="2:17" ht="15" customHeight="1" x14ac:dyDescent="0.25">
      <c r="B1580" s="97">
        <v>46904</v>
      </c>
      <c r="C1580" s="98" t="str">
        <f t="shared" si="102"/>
        <v>Wednesday</v>
      </c>
      <c r="D1580" s="99" t="str">
        <f t="shared" si="103"/>
        <v>B</v>
      </c>
      <c r="E1580" s="99" t="str">
        <f t="shared" si="103"/>
        <v>B</v>
      </c>
      <c r="F1580" s="99" t="str">
        <f t="shared" si="103"/>
        <v>B</v>
      </c>
      <c r="G1580" s="99" t="str">
        <f t="shared" si="103"/>
        <v>B</v>
      </c>
      <c r="H1580" s="99" t="str">
        <f t="shared" si="104"/>
        <v>B</v>
      </c>
      <c r="I1580" s="99">
        <f t="shared" si="105"/>
        <v>1</v>
      </c>
      <c r="J1580" s="109">
        <f>IF(H1580="B",0,MATCH("B",H1581:$H$3985,0))</f>
        <v>0</v>
      </c>
      <c r="K1580" s="84"/>
      <c r="L1580" s="97">
        <v>47714</v>
      </c>
      <c r="M1580" s="99" t="s">
        <v>69</v>
      </c>
      <c r="O1580" s="97">
        <v>46904</v>
      </c>
      <c r="P1580" s="97" cm="1">
        <f t="array" ref="P1580">INDEX($L$11:$L$2636,MATCH(B1580+J1580,$L$11:$L$2636,0)+30)</f>
        <v>46947</v>
      </c>
      <c r="Q1580" s="124" cm="1">
        <f t="array" ref="Q1580">INDEX($L$11:$L$2636,MATCH(B1580+J1580,$L$11:$L$2636,0)+12)-1</f>
        <v>46922</v>
      </c>
    </row>
    <row r="1581" spans="2:17" ht="15" customHeight="1" x14ac:dyDescent="0.25">
      <c r="B1581" s="97">
        <v>46905</v>
      </c>
      <c r="C1581" s="98" t="str">
        <f t="shared" si="102"/>
        <v>Thursday</v>
      </c>
      <c r="D1581" s="99" t="str">
        <f t="shared" si="103"/>
        <v>B</v>
      </c>
      <c r="E1581" s="99" t="str">
        <f t="shared" si="103"/>
        <v>B</v>
      </c>
      <c r="F1581" s="99" t="str">
        <f t="shared" si="103"/>
        <v>B</v>
      </c>
      <c r="G1581" s="99" t="str">
        <f t="shared" si="103"/>
        <v>B</v>
      </c>
      <c r="H1581" s="99" t="str">
        <f t="shared" si="104"/>
        <v>B</v>
      </c>
      <c r="I1581" s="99">
        <f t="shared" si="105"/>
        <v>1</v>
      </c>
      <c r="J1581" s="109">
        <f>IF(H1581="B",0,MATCH("B",H1582:$H$3985,0))</f>
        <v>0</v>
      </c>
      <c r="K1581" s="84"/>
      <c r="L1581" s="97">
        <v>47715</v>
      </c>
      <c r="M1581" s="99" t="s">
        <v>69</v>
      </c>
      <c r="O1581" s="97">
        <v>46905</v>
      </c>
      <c r="P1581" s="97" cm="1">
        <f t="array" ref="P1581">INDEX($L$11:$L$2636,MATCH(B1581+J1581,$L$11:$L$2636,0)+30)</f>
        <v>46948</v>
      </c>
      <c r="Q1581" s="124" cm="1">
        <f t="array" ref="Q1581">INDEX($L$11:$L$2636,MATCH(B1581+J1581,$L$11:$L$2636,0)+12)-1</f>
        <v>46923</v>
      </c>
    </row>
    <row r="1582" spans="2:17" ht="15" customHeight="1" x14ac:dyDescent="0.25">
      <c r="B1582" s="97">
        <v>46906</v>
      </c>
      <c r="C1582" s="98" t="str">
        <f t="shared" si="102"/>
        <v>Friday</v>
      </c>
      <c r="D1582" s="99" t="str">
        <f t="shared" si="103"/>
        <v>B</v>
      </c>
      <c r="E1582" s="99" t="str">
        <f t="shared" si="103"/>
        <v>B</v>
      </c>
      <c r="F1582" s="99" t="str">
        <f t="shared" si="103"/>
        <v>B</v>
      </c>
      <c r="G1582" s="99" t="str">
        <f t="shared" si="103"/>
        <v>B</v>
      </c>
      <c r="H1582" s="99" t="str">
        <f t="shared" si="104"/>
        <v>B</v>
      </c>
      <c r="I1582" s="99">
        <f t="shared" si="105"/>
        <v>1</v>
      </c>
      <c r="J1582" s="109">
        <f>IF(H1582="B",0,MATCH("B",H1583:$H$3985,0))</f>
        <v>0</v>
      </c>
      <c r="K1582" s="84"/>
      <c r="L1582" s="97">
        <v>47716</v>
      </c>
      <c r="M1582" s="99" t="s">
        <v>69</v>
      </c>
      <c r="O1582" s="97">
        <v>46906</v>
      </c>
      <c r="P1582" s="97" cm="1">
        <f t="array" ref="P1582">INDEX($L$11:$L$2636,MATCH(B1582+J1582,$L$11:$L$2636,0)+30)</f>
        <v>46951</v>
      </c>
      <c r="Q1582" s="124" cm="1">
        <f t="array" ref="Q1582">INDEX($L$11:$L$2636,MATCH(B1582+J1582,$L$11:$L$2636,0)+12)-1</f>
        <v>46924</v>
      </c>
    </row>
    <row r="1583" spans="2:17" ht="15" customHeight="1" x14ac:dyDescent="0.25">
      <c r="B1583" s="97">
        <v>46907</v>
      </c>
      <c r="C1583" s="98" t="str">
        <f t="shared" si="102"/>
        <v>Saturday</v>
      </c>
      <c r="D1583" s="99" t="str">
        <f t="shared" si="103"/>
        <v>W</v>
      </c>
      <c r="E1583" s="99" t="str">
        <f t="shared" si="103"/>
        <v>W</v>
      </c>
      <c r="F1583" s="99" t="str">
        <f t="shared" si="103"/>
        <v>W</v>
      </c>
      <c r="G1583" s="99" t="str">
        <f t="shared" si="103"/>
        <v>W</v>
      </c>
      <c r="H1583" s="99" t="str">
        <f t="shared" si="104"/>
        <v>W</v>
      </c>
      <c r="I1583" s="99">
        <f t="shared" si="105"/>
        <v>0</v>
      </c>
      <c r="J1583" s="109">
        <f>IF(H1583="B",0,MATCH("B",H1584:$H$3985,0))</f>
        <v>3</v>
      </c>
      <c r="K1583" s="84"/>
      <c r="L1583" s="97">
        <v>47717</v>
      </c>
      <c r="M1583" s="99" t="s">
        <v>69</v>
      </c>
      <c r="O1583" s="97">
        <v>46907</v>
      </c>
      <c r="P1583" s="97" cm="1">
        <f t="array" ref="P1583">INDEX($L$11:$L$2636,MATCH(B1583+J1583,$L$11:$L$2636,0)+30)</f>
        <v>46952</v>
      </c>
      <c r="Q1583" s="124" cm="1">
        <f t="array" ref="Q1583">INDEX($L$11:$L$2636,MATCH(B1583+J1583,$L$11:$L$2636,0)+12)-1</f>
        <v>46925</v>
      </c>
    </row>
    <row r="1584" spans="2:17" ht="15" customHeight="1" x14ac:dyDescent="0.25">
      <c r="B1584" s="97">
        <v>46908</v>
      </c>
      <c r="C1584" s="98" t="str">
        <f t="shared" si="102"/>
        <v>Sunday</v>
      </c>
      <c r="D1584" s="99" t="str">
        <f t="shared" si="103"/>
        <v>W</v>
      </c>
      <c r="E1584" s="99" t="str">
        <f t="shared" si="103"/>
        <v>W</v>
      </c>
      <c r="F1584" s="99" t="str">
        <f t="shared" si="103"/>
        <v>W</v>
      </c>
      <c r="G1584" s="99" t="str">
        <f t="shared" si="103"/>
        <v>W</v>
      </c>
      <c r="H1584" s="99" t="str">
        <f t="shared" si="104"/>
        <v>W</v>
      </c>
      <c r="I1584" s="99">
        <f t="shared" si="105"/>
        <v>0</v>
      </c>
      <c r="J1584" s="109">
        <f>IF(H1584="B",0,MATCH("B",H1585:$H$3985,0))</f>
        <v>2</v>
      </c>
      <c r="K1584" s="84"/>
      <c r="L1584" s="97">
        <v>47718</v>
      </c>
      <c r="M1584" s="99" t="s">
        <v>69</v>
      </c>
      <c r="O1584" s="97">
        <v>46908</v>
      </c>
      <c r="P1584" s="97" cm="1">
        <f t="array" ref="P1584">INDEX($L$11:$L$2636,MATCH(B1584+J1584,$L$11:$L$2636,0)+30)</f>
        <v>46952</v>
      </c>
      <c r="Q1584" s="124" cm="1">
        <f t="array" ref="Q1584">INDEX($L$11:$L$2636,MATCH(B1584+J1584,$L$11:$L$2636,0)+12)-1</f>
        <v>46925</v>
      </c>
    </row>
    <row r="1585" spans="2:17" ht="15" customHeight="1" x14ac:dyDescent="0.25">
      <c r="B1585" s="97">
        <v>46909</v>
      </c>
      <c r="C1585" s="98" t="str">
        <f t="shared" si="102"/>
        <v>Monday</v>
      </c>
      <c r="D1585" s="99" t="str">
        <f t="shared" si="103"/>
        <v>B</v>
      </c>
      <c r="E1585" s="99" t="s">
        <v>71</v>
      </c>
      <c r="F1585" s="99" t="str">
        <f t="shared" si="103"/>
        <v>B</v>
      </c>
      <c r="G1585" s="99" t="str">
        <f t="shared" si="103"/>
        <v>B</v>
      </c>
      <c r="H1585" s="99" t="str">
        <f t="shared" si="104"/>
        <v>P</v>
      </c>
      <c r="I1585" s="99">
        <f t="shared" si="105"/>
        <v>0</v>
      </c>
      <c r="J1585" s="109">
        <f>IF(H1585="B",0,MATCH("B",H1586:$H$3985,0))</f>
        <v>1</v>
      </c>
      <c r="K1585" s="84"/>
      <c r="L1585" s="97">
        <v>47722</v>
      </c>
      <c r="M1585" s="99" t="s">
        <v>69</v>
      </c>
      <c r="O1585" s="97">
        <v>46909</v>
      </c>
      <c r="P1585" s="97" cm="1">
        <f t="array" ref="P1585">INDEX($L$11:$L$2636,MATCH(B1585+J1585,$L$11:$L$2636,0)+30)</f>
        <v>46952</v>
      </c>
      <c r="Q1585" s="124" cm="1">
        <f t="array" ref="Q1585">INDEX($L$11:$L$2636,MATCH(B1585+J1585,$L$11:$L$2636,0)+12)-1</f>
        <v>46925</v>
      </c>
    </row>
    <row r="1586" spans="2:17" ht="15" customHeight="1" x14ac:dyDescent="0.25">
      <c r="B1586" s="97">
        <v>46910</v>
      </c>
      <c r="C1586" s="98" t="str">
        <f t="shared" si="102"/>
        <v>Tuesday</v>
      </c>
      <c r="D1586" s="99" t="str">
        <f t="shared" si="103"/>
        <v>B</v>
      </c>
      <c r="E1586" s="99" t="str">
        <f t="shared" si="103"/>
        <v>B</v>
      </c>
      <c r="F1586" s="99" t="str">
        <f t="shared" si="103"/>
        <v>B</v>
      </c>
      <c r="G1586" s="99" t="str">
        <f t="shared" si="103"/>
        <v>B</v>
      </c>
      <c r="H1586" s="99" t="str">
        <f t="shared" si="104"/>
        <v>B</v>
      </c>
      <c r="I1586" s="99">
        <f t="shared" si="105"/>
        <v>1</v>
      </c>
      <c r="J1586" s="109">
        <f>IF(H1586="B",0,MATCH("B",H1587:$H$3985,0))</f>
        <v>0</v>
      </c>
      <c r="K1586" s="84"/>
      <c r="L1586" s="97">
        <v>47723</v>
      </c>
      <c r="M1586" s="99" t="s">
        <v>69</v>
      </c>
      <c r="O1586" s="97">
        <v>46910</v>
      </c>
      <c r="P1586" s="97" cm="1">
        <f t="array" ref="P1586">INDEX($L$11:$L$2636,MATCH(B1586+J1586,$L$11:$L$2636,0)+30)</f>
        <v>46952</v>
      </c>
      <c r="Q1586" s="124" cm="1">
        <f t="array" ref="Q1586">INDEX($L$11:$L$2636,MATCH(B1586+J1586,$L$11:$L$2636,0)+12)-1</f>
        <v>46925</v>
      </c>
    </row>
    <row r="1587" spans="2:17" ht="15" customHeight="1" x14ac:dyDescent="0.25">
      <c r="B1587" s="97">
        <v>46911</v>
      </c>
      <c r="C1587" s="98" t="str">
        <f t="shared" si="102"/>
        <v>Wednesday</v>
      </c>
      <c r="D1587" s="99" t="str">
        <f t="shared" si="103"/>
        <v>B</v>
      </c>
      <c r="E1587" s="99" t="str">
        <f t="shared" si="103"/>
        <v>B</v>
      </c>
      <c r="F1587" s="99" t="str">
        <f t="shared" si="103"/>
        <v>B</v>
      </c>
      <c r="G1587" s="99" t="str">
        <f t="shared" si="103"/>
        <v>B</v>
      </c>
      <c r="H1587" s="99" t="str">
        <f t="shared" si="104"/>
        <v>B</v>
      </c>
      <c r="I1587" s="99">
        <f t="shared" si="105"/>
        <v>1</v>
      </c>
      <c r="J1587" s="109">
        <f>IF(H1587="B",0,MATCH("B",H1588:$H$3985,0))</f>
        <v>0</v>
      </c>
      <c r="K1587" s="84"/>
      <c r="L1587" s="97">
        <v>47724</v>
      </c>
      <c r="M1587" s="99" t="s">
        <v>69</v>
      </c>
      <c r="O1587" s="97">
        <v>46911</v>
      </c>
      <c r="P1587" s="97" cm="1">
        <f t="array" ref="P1587">INDEX($L$11:$L$2636,MATCH(B1587+J1587,$L$11:$L$2636,0)+30)</f>
        <v>46953</v>
      </c>
      <c r="Q1587" s="124" cm="1">
        <f t="array" ref="Q1587">INDEX($L$11:$L$2636,MATCH(B1587+J1587,$L$11:$L$2636,0)+12)-1</f>
        <v>46926</v>
      </c>
    </row>
    <row r="1588" spans="2:17" ht="15" customHeight="1" x14ac:dyDescent="0.25">
      <c r="B1588" s="97">
        <v>46912</v>
      </c>
      <c r="C1588" s="98" t="str">
        <f t="shared" si="102"/>
        <v>Thursday</v>
      </c>
      <c r="D1588" s="99" t="str">
        <f t="shared" si="103"/>
        <v>B</v>
      </c>
      <c r="E1588" s="99" t="str">
        <f t="shared" si="103"/>
        <v>B</v>
      </c>
      <c r="F1588" s="99" t="str">
        <f t="shared" si="103"/>
        <v>B</v>
      </c>
      <c r="G1588" s="99" t="str">
        <f t="shared" si="103"/>
        <v>B</v>
      </c>
      <c r="H1588" s="99" t="str">
        <f t="shared" si="104"/>
        <v>B</v>
      </c>
      <c r="I1588" s="99">
        <f t="shared" si="105"/>
        <v>1</v>
      </c>
      <c r="J1588" s="109">
        <f>IF(H1588="B",0,MATCH("B",H1589:$H$3985,0))</f>
        <v>0</v>
      </c>
      <c r="K1588" s="84"/>
      <c r="L1588" s="97">
        <v>47725</v>
      </c>
      <c r="M1588" s="99" t="s">
        <v>69</v>
      </c>
      <c r="O1588" s="97">
        <v>46912</v>
      </c>
      <c r="P1588" s="97" cm="1">
        <f t="array" ref="P1588">INDEX($L$11:$L$2636,MATCH(B1588+J1588,$L$11:$L$2636,0)+30)</f>
        <v>46954</v>
      </c>
      <c r="Q1588" s="124" cm="1">
        <f t="array" ref="Q1588">INDEX($L$11:$L$2636,MATCH(B1588+J1588,$L$11:$L$2636,0)+12)-1</f>
        <v>46929</v>
      </c>
    </row>
    <row r="1589" spans="2:17" ht="15" customHeight="1" x14ac:dyDescent="0.25">
      <c r="B1589" s="97">
        <v>46913</v>
      </c>
      <c r="C1589" s="98" t="str">
        <f t="shared" si="102"/>
        <v>Friday</v>
      </c>
      <c r="D1589" s="99" t="str">
        <f t="shared" si="103"/>
        <v>B</v>
      </c>
      <c r="E1589" s="99" t="str">
        <f t="shared" si="103"/>
        <v>B</v>
      </c>
      <c r="F1589" s="99" t="str">
        <f t="shared" si="103"/>
        <v>B</v>
      </c>
      <c r="G1589" s="99" t="str">
        <f t="shared" si="103"/>
        <v>B</v>
      </c>
      <c r="H1589" s="99" t="str">
        <f t="shared" si="104"/>
        <v>B</v>
      </c>
      <c r="I1589" s="99">
        <f t="shared" si="105"/>
        <v>1</v>
      </c>
      <c r="J1589" s="109">
        <f>IF(H1589="B",0,MATCH("B",H1590:$H$3985,0))</f>
        <v>0</v>
      </c>
      <c r="K1589" s="84"/>
      <c r="L1589" s="97">
        <v>47728</v>
      </c>
      <c r="M1589" s="99" t="s">
        <v>69</v>
      </c>
      <c r="O1589" s="97">
        <v>46913</v>
      </c>
      <c r="P1589" s="97" cm="1">
        <f t="array" ref="P1589">INDEX($L$11:$L$2636,MATCH(B1589+J1589,$L$11:$L$2636,0)+30)</f>
        <v>46955</v>
      </c>
      <c r="Q1589" s="124" cm="1">
        <f t="array" ref="Q1589">INDEX($L$11:$L$2636,MATCH(B1589+J1589,$L$11:$L$2636,0)+12)-1</f>
        <v>46930</v>
      </c>
    </row>
    <row r="1590" spans="2:17" ht="15" customHeight="1" x14ac:dyDescent="0.25">
      <c r="B1590" s="97">
        <v>46914</v>
      </c>
      <c r="C1590" s="98" t="str">
        <f t="shared" si="102"/>
        <v>Saturday</v>
      </c>
      <c r="D1590" s="99" t="str">
        <f t="shared" si="103"/>
        <v>W</v>
      </c>
      <c r="E1590" s="99" t="str">
        <f t="shared" si="103"/>
        <v>W</v>
      </c>
      <c r="F1590" s="99" t="str">
        <f t="shared" si="103"/>
        <v>W</v>
      </c>
      <c r="G1590" s="99" t="str">
        <f t="shared" si="103"/>
        <v>W</v>
      </c>
      <c r="H1590" s="99" t="str">
        <f t="shared" si="104"/>
        <v>W</v>
      </c>
      <c r="I1590" s="99">
        <f t="shared" si="105"/>
        <v>0</v>
      </c>
      <c r="J1590" s="109">
        <f>IF(H1590="B",0,MATCH("B",H1591:$H$3985,0))</f>
        <v>2</v>
      </c>
      <c r="K1590" s="84"/>
      <c r="L1590" s="97">
        <v>47729</v>
      </c>
      <c r="M1590" s="99" t="s">
        <v>69</v>
      </c>
      <c r="O1590" s="97">
        <v>46914</v>
      </c>
      <c r="P1590" s="97" cm="1">
        <f t="array" ref="P1590">INDEX($L$11:$L$2636,MATCH(B1590+J1590,$L$11:$L$2636,0)+30)</f>
        <v>46958</v>
      </c>
      <c r="Q1590" s="124" cm="1">
        <f t="array" ref="Q1590">INDEX($L$11:$L$2636,MATCH(B1590+J1590,$L$11:$L$2636,0)+12)-1</f>
        <v>46931</v>
      </c>
    </row>
    <row r="1591" spans="2:17" ht="15" customHeight="1" x14ac:dyDescent="0.25">
      <c r="B1591" s="97">
        <v>46915</v>
      </c>
      <c r="C1591" s="98" t="str">
        <f t="shared" si="102"/>
        <v>Sunday</v>
      </c>
      <c r="D1591" s="99" t="str">
        <f t="shared" si="103"/>
        <v>W</v>
      </c>
      <c r="E1591" s="99" t="str">
        <f t="shared" si="103"/>
        <v>W</v>
      </c>
      <c r="F1591" s="99" t="str">
        <f t="shared" si="103"/>
        <v>W</v>
      </c>
      <c r="G1591" s="99" t="str">
        <f t="shared" si="103"/>
        <v>W</v>
      </c>
      <c r="H1591" s="99" t="str">
        <f t="shared" si="104"/>
        <v>W</v>
      </c>
      <c r="I1591" s="99">
        <f t="shared" si="105"/>
        <v>0</v>
      </c>
      <c r="J1591" s="109">
        <f>IF(H1591="B",0,MATCH("B",H1592:$H$3985,0))</f>
        <v>1</v>
      </c>
      <c r="K1591" s="84"/>
      <c r="L1591" s="97">
        <v>47730</v>
      </c>
      <c r="M1591" s="99" t="s">
        <v>69</v>
      </c>
      <c r="O1591" s="97">
        <v>46915</v>
      </c>
      <c r="P1591" s="97" cm="1">
        <f t="array" ref="P1591">INDEX($L$11:$L$2636,MATCH(B1591+J1591,$L$11:$L$2636,0)+30)</f>
        <v>46958</v>
      </c>
      <c r="Q1591" s="124" cm="1">
        <f t="array" ref="Q1591">INDEX($L$11:$L$2636,MATCH(B1591+J1591,$L$11:$L$2636,0)+12)-1</f>
        <v>46931</v>
      </c>
    </row>
    <row r="1592" spans="2:17" ht="15" customHeight="1" x14ac:dyDescent="0.25">
      <c r="B1592" s="97">
        <v>46916</v>
      </c>
      <c r="C1592" s="98" t="str">
        <f t="shared" si="102"/>
        <v>Monday</v>
      </c>
      <c r="D1592" s="99" t="str">
        <f t="shared" si="103"/>
        <v>B</v>
      </c>
      <c r="E1592" s="99" t="str">
        <f t="shared" si="103"/>
        <v>B</v>
      </c>
      <c r="F1592" s="99" t="str">
        <f t="shared" si="103"/>
        <v>B</v>
      </c>
      <c r="G1592" s="99" t="str">
        <f t="shared" si="103"/>
        <v>B</v>
      </c>
      <c r="H1592" s="99" t="str">
        <f t="shared" si="104"/>
        <v>B</v>
      </c>
      <c r="I1592" s="99">
        <f t="shared" si="105"/>
        <v>1</v>
      </c>
      <c r="J1592" s="109">
        <f>IF(H1592="B",0,MATCH("B",H1593:$H$3985,0))</f>
        <v>0</v>
      </c>
      <c r="K1592" s="84"/>
      <c r="L1592" s="97">
        <v>47731</v>
      </c>
      <c r="M1592" s="99" t="s">
        <v>69</v>
      </c>
      <c r="O1592" s="97">
        <v>46916</v>
      </c>
      <c r="P1592" s="97" cm="1">
        <f t="array" ref="P1592">INDEX($L$11:$L$2636,MATCH(B1592+J1592,$L$11:$L$2636,0)+30)</f>
        <v>46958</v>
      </c>
      <c r="Q1592" s="124" cm="1">
        <f t="array" ref="Q1592">INDEX($L$11:$L$2636,MATCH(B1592+J1592,$L$11:$L$2636,0)+12)-1</f>
        <v>46931</v>
      </c>
    </row>
    <row r="1593" spans="2:17" ht="15" customHeight="1" x14ac:dyDescent="0.25">
      <c r="B1593" s="97">
        <v>46917</v>
      </c>
      <c r="C1593" s="98" t="str">
        <f t="shared" si="102"/>
        <v>Tuesday</v>
      </c>
      <c r="D1593" s="99" t="str">
        <f t="shared" si="103"/>
        <v>B</v>
      </c>
      <c r="E1593" s="99" t="str">
        <f t="shared" si="103"/>
        <v>B</v>
      </c>
      <c r="F1593" s="99" t="str">
        <f t="shared" si="103"/>
        <v>B</v>
      </c>
      <c r="G1593" s="99" t="str">
        <f t="shared" si="103"/>
        <v>B</v>
      </c>
      <c r="H1593" s="99" t="str">
        <f t="shared" si="104"/>
        <v>B</v>
      </c>
      <c r="I1593" s="99">
        <f t="shared" si="105"/>
        <v>1</v>
      </c>
      <c r="J1593" s="109">
        <f>IF(H1593="B",0,MATCH("B",H1594:$H$3985,0))</f>
        <v>0</v>
      </c>
      <c r="K1593" s="84"/>
      <c r="L1593" s="97">
        <v>47732</v>
      </c>
      <c r="M1593" s="99" t="s">
        <v>69</v>
      </c>
      <c r="O1593" s="97">
        <v>46917</v>
      </c>
      <c r="P1593" s="97" cm="1">
        <f t="array" ref="P1593">INDEX($L$11:$L$2636,MATCH(B1593+J1593,$L$11:$L$2636,0)+30)</f>
        <v>46960</v>
      </c>
      <c r="Q1593" s="124" cm="1">
        <f t="array" ref="Q1593">INDEX($L$11:$L$2636,MATCH(B1593+J1593,$L$11:$L$2636,0)+12)-1</f>
        <v>46932</v>
      </c>
    </row>
    <row r="1594" spans="2:17" ht="15" customHeight="1" x14ac:dyDescent="0.25">
      <c r="B1594" s="97">
        <v>46918</v>
      </c>
      <c r="C1594" s="98" t="str">
        <f t="shared" si="102"/>
        <v>Wednesday</v>
      </c>
      <c r="D1594" s="99" t="str">
        <f t="shared" si="103"/>
        <v>B</v>
      </c>
      <c r="E1594" s="99" t="str">
        <f t="shared" si="103"/>
        <v>B</v>
      </c>
      <c r="F1594" s="99" t="str">
        <f t="shared" si="103"/>
        <v>B</v>
      </c>
      <c r="G1594" s="99" t="str">
        <f t="shared" si="103"/>
        <v>B</v>
      </c>
      <c r="H1594" s="99" t="str">
        <f t="shared" si="104"/>
        <v>B</v>
      </c>
      <c r="I1594" s="99">
        <f t="shared" si="105"/>
        <v>1</v>
      </c>
      <c r="J1594" s="109">
        <f>IF(H1594="B",0,MATCH("B",H1595:$H$3985,0))</f>
        <v>0</v>
      </c>
      <c r="K1594" s="84"/>
      <c r="L1594" s="97">
        <v>47735</v>
      </c>
      <c r="M1594" s="99" t="s">
        <v>69</v>
      </c>
      <c r="O1594" s="97">
        <v>46918</v>
      </c>
      <c r="P1594" s="97" cm="1">
        <f t="array" ref="P1594">INDEX($L$11:$L$2636,MATCH(B1594+J1594,$L$11:$L$2636,0)+30)</f>
        <v>46961</v>
      </c>
      <c r="Q1594" s="124" cm="1">
        <f t="array" ref="Q1594">INDEX($L$11:$L$2636,MATCH(B1594+J1594,$L$11:$L$2636,0)+12)-1</f>
        <v>46933</v>
      </c>
    </row>
    <row r="1595" spans="2:17" ht="15" customHeight="1" x14ac:dyDescent="0.25">
      <c r="B1595" s="97">
        <v>46919</v>
      </c>
      <c r="C1595" s="98" t="str">
        <f t="shared" si="102"/>
        <v>Thursday</v>
      </c>
      <c r="D1595" s="99" t="str">
        <f t="shared" si="103"/>
        <v>B</v>
      </c>
      <c r="E1595" s="99" t="str">
        <f t="shared" si="103"/>
        <v>B</v>
      </c>
      <c r="F1595" s="99" t="str">
        <f t="shared" si="103"/>
        <v>B</v>
      </c>
      <c r="G1595" s="99" t="str">
        <f t="shared" si="103"/>
        <v>B</v>
      </c>
      <c r="H1595" s="99" t="str">
        <f t="shared" si="104"/>
        <v>B</v>
      </c>
      <c r="I1595" s="99">
        <f t="shared" si="105"/>
        <v>1</v>
      </c>
      <c r="J1595" s="109">
        <f>IF(H1595="B",0,MATCH("B",H1596:$H$3985,0))</f>
        <v>0</v>
      </c>
      <c r="K1595" s="84"/>
      <c r="L1595" s="97">
        <v>47736</v>
      </c>
      <c r="M1595" s="99" t="s">
        <v>69</v>
      </c>
      <c r="O1595" s="97">
        <v>46919</v>
      </c>
      <c r="P1595" s="97" cm="1">
        <f t="array" ref="P1595">INDEX($L$11:$L$2636,MATCH(B1595+J1595,$L$11:$L$2636,0)+30)</f>
        <v>46962</v>
      </c>
      <c r="Q1595" s="124" cm="1">
        <f t="array" ref="Q1595">INDEX($L$11:$L$2636,MATCH(B1595+J1595,$L$11:$L$2636,0)+12)-1</f>
        <v>46936</v>
      </c>
    </row>
    <row r="1596" spans="2:17" ht="15" customHeight="1" x14ac:dyDescent="0.25">
      <c r="B1596" s="97">
        <v>46920</v>
      </c>
      <c r="C1596" s="98" t="str">
        <f t="shared" si="102"/>
        <v>Friday</v>
      </c>
      <c r="D1596" s="99" t="str">
        <f t="shared" si="103"/>
        <v>B</v>
      </c>
      <c r="E1596" s="99" t="str">
        <f t="shared" si="103"/>
        <v>B</v>
      </c>
      <c r="F1596" s="99" t="str">
        <f t="shared" si="103"/>
        <v>B</v>
      </c>
      <c r="G1596" s="99" t="str">
        <f t="shared" si="103"/>
        <v>B</v>
      </c>
      <c r="H1596" s="99" t="str">
        <f t="shared" si="104"/>
        <v>B</v>
      </c>
      <c r="I1596" s="99">
        <f t="shared" si="105"/>
        <v>1</v>
      </c>
      <c r="J1596" s="109">
        <f>IF(H1596="B",0,MATCH("B",H1597:$H$3985,0))</f>
        <v>0</v>
      </c>
      <c r="K1596" s="84"/>
      <c r="L1596" s="97">
        <v>47738</v>
      </c>
      <c r="M1596" s="99" t="s">
        <v>69</v>
      </c>
      <c r="O1596" s="97">
        <v>46920</v>
      </c>
      <c r="P1596" s="97" cm="1">
        <f t="array" ref="P1596">INDEX($L$11:$L$2636,MATCH(B1596+J1596,$L$11:$L$2636,0)+30)</f>
        <v>46965</v>
      </c>
      <c r="Q1596" s="124" cm="1">
        <f t="array" ref="Q1596">INDEX($L$11:$L$2636,MATCH(B1596+J1596,$L$11:$L$2636,0)+12)-1</f>
        <v>46937</v>
      </c>
    </row>
    <row r="1597" spans="2:17" ht="15" customHeight="1" x14ac:dyDescent="0.25">
      <c r="B1597" s="97">
        <v>46921</v>
      </c>
      <c r="C1597" s="98" t="str">
        <f t="shared" si="102"/>
        <v>Saturday</v>
      </c>
      <c r="D1597" s="99" t="str">
        <f t="shared" si="103"/>
        <v>W</v>
      </c>
      <c r="E1597" s="99" t="str">
        <f t="shared" si="103"/>
        <v>W</v>
      </c>
      <c r="F1597" s="99" t="str">
        <f t="shared" si="103"/>
        <v>W</v>
      </c>
      <c r="G1597" s="99" t="str">
        <f t="shared" si="103"/>
        <v>W</v>
      </c>
      <c r="H1597" s="99" t="str">
        <f t="shared" si="104"/>
        <v>W</v>
      </c>
      <c r="I1597" s="99">
        <f t="shared" si="105"/>
        <v>0</v>
      </c>
      <c r="J1597" s="109">
        <f>IF(H1597="B",0,MATCH("B",H1598:$H$3985,0))</f>
        <v>2</v>
      </c>
      <c r="K1597" s="84"/>
      <c r="L1597" s="97">
        <v>47739</v>
      </c>
      <c r="M1597" s="99" t="s">
        <v>69</v>
      </c>
      <c r="O1597" s="97">
        <v>46921</v>
      </c>
      <c r="P1597" s="97" cm="1">
        <f t="array" ref="P1597">INDEX($L$11:$L$2636,MATCH(B1597+J1597,$L$11:$L$2636,0)+30)</f>
        <v>46966</v>
      </c>
      <c r="Q1597" s="124" cm="1">
        <f t="array" ref="Q1597">INDEX($L$11:$L$2636,MATCH(B1597+J1597,$L$11:$L$2636,0)+12)-1</f>
        <v>46938</v>
      </c>
    </row>
    <row r="1598" spans="2:17" ht="15" customHeight="1" x14ac:dyDescent="0.25">
      <c r="B1598" s="97">
        <v>46922</v>
      </c>
      <c r="C1598" s="98" t="str">
        <f t="shared" si="102"/>
        <v>Sunday</v>
      </c>
      <c r="D1598" s="99" t="str">
        <f t="shared" si="103"/>
        <v>W</v>
      </c>
      <c r="E1598" s="99" t="str">
        <f t="shared" si="103"/>
        <v>W</v>
      </c>
      <c r="F1598" s="99" t="str">
        <f t="shared" si="103"/>
        <v>W</v>
      </c>
      <c r="G1598" s="99" t="str">
        <f t="shared" si="103"/>
        <v>W</v>
      </c>
      <c r="H1598" s="99" t="str">
        <f t="shared" si="104"/>
        <v>W</v>
      </c>
      <c r="I1598" s="99">
        <f t="shared" si="105"/>
        <v>0</v>
      </c>
      <c r="J1598" s="109">
        <f>IF(H1598="B",0,MATCH("B",H1599:$H$3985,0))</f>
        <v>1</v>
      </c>
      <c r="K1598" s="84"/>
      <c r="L1598" s="97">
        <v>47742</v>
      </c>
      <c r="M1598" s="99" t="s">
        <v>69</v>
      </c>
      <c r="O1598" s="97">
        <v>46922</v>
      </c>
      <c r="P1598" s="97" cm="1">
        <f t="array" ref="P1598">INDEX($L$11:$L$2636,MATCH(B1598+J1598,$L$11:$L$2636,0)+30)</f>
        <v>46966</v>
      </c>
      <c r="Q1598" s="124" cm="1">
        <f t="array" ref="Q1598">INDEX($L$11:$L$2636,MATCH(B1598+J1598,$L$11:$L$2636,0)+12)-1</f>
        <v>46938</v>
      </c>
    </row>
    <row r="1599" spans="2:17" ht="15" customHeight="1" x14ac:dyDescent="0.25">
      <c r="B1599" s="97">
        <v>46923</v>
      </c>
      <c r="C1599" s="98" t="str">
        <f t="shared" si="102"/>
        <v>Monday</v>
      </c>
      <c r="D1599" s="99" t="str">
        <f t="shared" si="103"/>
        <v>B</v>
      </c>
      <c r="E1599" s="99" t="str">
        <f t="shared" si="103"/>
        <v>B</v>
      </c>
      <c r="F1599" s="99" t="str">
        <f t="shared" si="103"/>
        <v>B</v>
      </c>
      <c r="G1599" s="99" t="str">
        <f t="shared" si="103"/>
        <v>B</v>
      </c>
      <c r="H1599" s="99" t="str">
        <f t="shared" si="104"/>
        <v>B</v>
      </c>
      <c r="I1599" s="99">
        <f t="shared" si="105"/>
        <v>1</v>
      </c>
      <c r="J1599" s="109">
        <f>IF(H1599="B",0,MATCH("B",H1600:$H$3985,0))</f>
        <v>0</v>
      </c>
      <c r="K1599" s="84"/>
      <c r="L1599" s="97">
        <v>47743</v>
      </c>
      <c r="M1599" s="99" t="s">
        <v>69</v>
      </c>
      <c r="O1599" s="97">
        <v>46923</v>
      </c>
      <c r="P1599" s="97" cm="1">
        <f t="array" ref="P1599">INDEX($L$11:$L$2636,MATCH(B1599+J1599,$L$11:$L$2636,0)+30)</f>
        <v>46966</v>
      </c>
      <c r="Q1599" s="124" cm="1">
        <f t="array" ref="Q1599">INDEX($L$11:$L$2636,MATCH(B1599+J1599,$L$11:$L$2636,0)+12)-1</f>
        <v>46938</v>
      </c>
    </row>
    <row r="1600" spans="2:17" ht="15" customHeight="1" x14ac:dyDescent="0.25">
      <c r="B1600" s="97">
        <v>46924</v>
      </c>
      <c r="C1600" s="98" t="str">
        <f t="shared" si="102"/>
        <v>Tuesday</v>
      </c>
      <c r="D1600" s="99" t="str">
        <f t="shared" si="103"/>
        <v>B</v>
      </c>
      <c r="E1600" s="99" t="str">
        <f t="shared" si="103"/>
        <v>B</v>
      </c>
      <c r="F1600" s="99" t="str">
        <f t="shared" si="103"/>
        <v>B</v>
      </c>
      <c r="G1600" s="99" t="str">
        <f t="shared" si="103"/>
        <v>B</v>
      </c>
      <c r="H1600" s="99" t="str">
        <f t="shared" si="104"/>
        <v>B</v>
      </c>
      <c r="I1600" s="99">
        <f t="shared" si="105"/>
        <v>1</v>
      </c>
      <c r="J1600" s="109">
        <f>IF(H1600="B",0,MATCH("B",H1601:$H$3985,0))</f>
        <v>0</v>
      </c>
      <c r="K1600" s="84"/>
      <c r="L1600" s="97">
        <v>47744</v>
      </c>
      <c r="M1600" s="99" t="s">
        <v>69</v>
      </c>
      <c r="O1600" s="97">
        <v>46924</v>
      </c>
      <c r="P1600" s="97" cm="1">
        <f t="array" ref="P1600">INDEX($L$11:$L$2636,MATCH(B1600+J1600,$L$11:$L$2636,0)+30)</f>
        <v>46967</v>
      </c>
      <c r="Q1600" s="124" cm="1">
        <f t="array" ref="Q1600">INDEX($L$11:$L$2636,MATCH(B1600+J1600,$L$11:$L$2636,0)+12)-1</f>
        <v>46939</v>
      </c>
    </row>
    <row r="1601" spans="2:17" ht="15" customHeight="1" x14ac:dyDescent="0.25">
      <c r="B1601" s="97">
        <v>46925</v>
      </c>
      <c r="C1601" s="98" t="str">
        <f t="shared" si="102"/>
        <v>Wednesday</v>
      </c>
      <c r="D1601" s="99" t="str">
        <f t="shared" si="103"/>
        <v>B</v>
      </c>
      <c r="E1601" s="99" t="str">
        <f t="shared" si="103"/>
        <v>B</v>
      </c>
      <c r="F1601" s="99" t="str">
        <f t="shared" si="103"/>
        <v>B</v>
      </c>
      <c r="G1601" s="99" t="str">
        <f t="shared" si="103"/>
        <v>B</v>
      </c>
      <c r="H1601" s="99" t="str">
        <f t="shared" si="104"/>
        <v>B</v>
      </c>
      <c r="I1601" s="99">
        <f t="shared" si="105"/>
        <v>1</v>
      </c>
      <c r="J1601" s="109">
        <f>IF(H1601="B",0,MATCH("B",H1602:$H$3985,0))</f>
        <v>0</v>
      </c>
      <c r="K1601" s="84"/>
      <c r="L1601" s="97">
        <v>47745</v>
      </c>
      <c r="M1601" s="99" t="s">
        <v>69</v>
      </c>
      <c r="O1601" s="97">
        <v>46925</v>
      </c>
      <c r="P1601" s="97" cm="1">
        <f t="array" ref="P1601">INDEX($L$11:$L$2636,MATCH(B1601+J1601,$L$11:$L$2636,0)+30)</f>
        <v>46968</v>
      </c>
      <c r="Q1601" s="124" cm="1">
        <f t="array" ref="Q1601">INDEX($L$11:$L$2636,MATCH(B1601+J1601,$L$11:$L$2636,0)+12)-1</f>
        <v>46940</v>
      </c>
    </row>
    <row r="1602" spans="2:17" ht="15" customHeight="1" x14ac:dyDescent="0.25">
      <c r="B1602" s="97">
        <v>46926</v>
      </c>
      <c r="C1602" s="98" t="str">
        <f t="shared" si="102"/>
        <v>Thursday</v>
      </c>
      <c r="D1602" s="99" t="str">
        <f t="shared" si="103"/>
        <v>B</v>
      </c>
      <c r="E1602" s="99" t="str">
        <f t="shared" si="103"/>
        <v>B</v>
      </c>
      <c r="F1602" s="99" t="str">
        <f t="shared" si="103"/>
        <v>B</v>
      </c>
      <c r="G1602" s="99" t="str">
        <f t="shared" si="103"/>
        <v>B</v>
      </c>
      <c r="H1602" s="99" t="str">
        <f t="shared" si="104"/>
        <v>B</v>
      </c>
      <c r="I1602" s="99">
        <f t="shared" si="105"/>
        <v>1</v>
      </c>
      <c r="J1602" s="109">
        <f>IF(H1602="B",0,MATCH("B",H1603:$H$3985,0))</f>
        <v>0</v>
      </c>
      <c r="K1602" s="84"/>
      <c r="L1602" s="97">
        <v>47746</v>
      </c>
      <c r="M1602" s="99" t="s">
        <v>69</v>
      </c>
      <c r="O1602" s="97">
        <v>46926</v>
      </c>
      <c r="P1602" s="97" cm="1">
        <f t="array" ref="P1602">INDEX($L$11:$L$2636,MATCH(B1602+J1602,$L$11:$L$2636,0)+30)</f>
        <v>46969</v>
      </c>
      <c r="Q1602" s="124" cm="1">
        <f t="array" ref="Q1602">INDEX($L$11:$L$2636,MATCH(B1602+J1602,$L$11:$L$2636,0)+12)-1</f>
        <v>46943</v>
      </c>
    </row>
    <row r="1603" spans="2:17" ht="15" customHeight="1" x14ac:dyDescent="0.25">
      <c r="B1603" s="97">
        <v>46927</v>
      </c>
      <c r="C1603" s="98" t="str">
        <f t="shared" si="102"/>
        <v>Friday</v>
      </c>
      <c r="D1603" s="99" t="str">
        <f t="shared" si="103"/>
        <v>B</v>
      </c>
      <c r="E1603" s="99" t="str">
        <f t="shared" si="103"/>
        <v>B</v>
      </c>
      <c r="F1603" s="99" t="str">
        <f t="shared" si="103"/>
        <v>B</v>
      </c>
      <c r="G1603" s="99" t="str">
        <f t="shared" si="103"/>
        <v>B</v>
      </c>
      <c r="H1603" s="99" t="str">
        <f t="shared" si="104"/>
        <v>B</v>
      </c>
      <c r="I1603" s="99">
        <f t="shared" si="105"/>
        <v>1</v>
      </c>
      <c r="J1603" s="109">
        <f>IF(H1603="B",0,MATCH("B",H1604:$H$3985,0))</f>
        <v>0</v>
      </c>
      <c r="K1603" s="84"/>
      <c r="L1603" s="97">
        <v>47749</v>
      </c>
      <c r="M1603" s="99" t="s">
        <v>69</v>
      </c>
      <c r="O1603" s="97">
        <v>46927</v>
      </c>
      <c r="P1603" s="97" cm="1">
        <f t="array" ref="P1603">INDEX($L$11:$L$2636,MATCH(B1603+J1603,$L$11:$L$2636,0)+30)</f>
        <v>46972</v>
      </c>
      <c r="Q1603" s="124" cm="1">
        <f t="array" ref="Q1603">INDEX($L$11:$L$2636,MATCH(B1603+J1603,$L$11:$L$2636,0)+12)-1</f>
        <v>46944</v>
      </c>
    </row>
    <row r="1604" spans="2:17" ht="15" customHeight="1" x14ac:dyDescent="0.25">
      <c r="B1604" s="97">
        <v>46928</v>
      </c>
      <c r="C1604" s="98" t="str">
        <f t="shared" si="102"/>
        <v>Saturday</v>
      </c>
      <c r="D1604" s="99" t="str">
        <f t="shared" si="103"/>
        <v>W</v>
      </c>
      <c r="E1604" s="99" t="s">
        <v>71</v>
      </c>
      <c r="F1604" s="99" t="str">
        <f t="shared" si="103"/>
        <v>W</v>
      </c>
      <c r="G1604" s="99" t="str">
        <f t="shared" si="103"/>
        <v>W</v>
      </c>
      <c r="H1604" s="99" t="str">
        <f t="shared" si="104"/>
        <v>P</v>
      </c>
      <c r="I1604" s="99">
        <f t="shared" si="105"/>
        <v>0</v>
      </c>
      <c r="J1604" s="109">
        <f>IF(H1604="B",0,MATCH("B",H1605:$H$3985,0))</f>
        <v>2</v>
      </c>
      <c r="K1604" s="84"/>
      <c r="L1604" s="97">
        <v>47751</v>
      </c>
      <c r="M1604" s="99" t="s">
        <v>69</v>
      </c>
      <c r="O1604" s="97">
        <v>46928</v>
      </c>
      <c r="P1604" s="97" cm="1">
        <f t="array" ref="P1604">INDEX($L$11:$L$2636,MATCH(B1604+J1604,$L$11:$L$2636,0)+30)</f>
        <v>46973</v>
      </c>
      <c r="Q1604" s="124" cm="1">
        <f t="array" ref="Q1604">INDEX($L$11:$L$2636,MATCH(B1604+J1604,$L$11:$L$2636,0)+12)-1</f>
        <v>46945</v>
      </c>
    </row>
    <row r="1605" spans="2:17" ht="15" customHeight="1" x14ac:dyDescent="0.25">
      <c r="B1605" s="97">
        <v>46929</v>
      </c>
      <c r="C1605" s="98" t="str">
        <f t="shared" si="102"/>
        <v>Sunday</v>
      </c>
      <c r="D1605" s="99" t="str">
        <f t="shared" si="103"/>
        <v>W</v>
      </c>
      <c r="E1605" s="99" t="str">
        <f t="shared" si="103"/>
        <v>W</v>
      </c>
      <c r="F1605" s="99" t="str">
        <f t="shared" si="103"/>
        <v>W</v>
      </c>
      <c r="G1605" s="99" t="str">
        <f t="shared" si="103"/>
        <v>W</v>
      </c>
      <c r="H1605" s="99" t="str">
        <f t="shared" si="104"/>
        <v>W</v>
      </c>
      <c r="I1605" s="99">
        <f t="shared" si="105"/>
        <v>0</v>
      </c>
      <c r="J1605" s="109">
        <f>IF(H1605="B",0,MATCH("B",H1606:$H$3985,0))</f>
        <v>1</v>
      </c>
      <c r="K1605" s="84"/>
      <c r="L1605" s="97">
        <v>47752</v>
      </c>
      <c r="M1605" s="99" t="s">
        <v>69</v>
      </c>
      <c r="O1605" s="97">
        <v>46929</v>
      </c>
      <c r="P1605" s="97" cm="1">
        <f t="array" ref="P1605">INDEX($L$11:$L$2636,MATCH(B1605+J1605,$L$11:$L$2636,0)+30)</f>
        <v>46973</v>
      </c>
      <c r="Q1605" s="124" cm="1">
        <f t="array" ref="Q1605">INDEX($L$11:$L$2636,MATCH(B1605+J1605,$L$11:$L$2636,0)+12)-1</f>
        <v>46945</v>
      </c>
    </row>
    <row r="1606" spans="2:17" ht="15" customHeight="1" x14ac:dyDescent="0.25">
      <c r="B1606" s="97">
        <v>46930</v>
      </c>
      <c r="C1606" s="98" t="str">
        <f t="shared" si="102"/>
        <v>Monday</v>
      </c>
      <c r="D1606" s="99" t="str">
        <f t="shared" si="103"/>
        <v>B</v>
      </c>
      <c r="E1606" s="99" t="str">
        <f t="shared" si="103"/>
        <v>B</v>
      </c>
      <c r="F1606" s="99" t="str">
        <f t="shared" si="103"/>
        <v>B</v>
      </c>
      <c r="G1606" s="99" t="str">
        <f t="shared" si="103"/>
        <v>B</v>
      </c>
      <c r="H1606" s="99" t="str">
        <f t="shared" si="104"/>
        <v>B</v>
      </c>
      <c r="I1606" s="99">
        <f t="shared" si="105"/>
        <v>1</v>
      </c>
      <c r="J1606" s="109">
        <f>IF(H1606="B",0,MATCH("B",H1607:$H$3985,0))</f>
        <v>0</v>
      </c>
      <c r="K1606" s="84"/>
      <c r="L1606" s="97">
        <v>47753</v>
      </c>
      <c r="M1606" s="99" t="s">
        <v>69</v>
      </c>
      <c r="O1606" s="97">
        <v>46930</v>
      </c>
      <c r="P1606" s="97" cm="1">
        <f t="array" ref="P1606">INDEX($L$11:$L$2636,MATCH(B1606+J1606,$L$11:$L$2636,0)+30)</f>
        <v>46973</v>
      </c>
      <c r="Q1606" s="124" cm="1">
        <f t="array" ref="Q1606">INDEX($L$11:$L$2636,MATCH(B1606+J1606,$L$11:$L$2636,0)+12)-1</f>
        <v>46945</v>
      </c>
    </row>
    <row r="1607" spans="2:17" ht="15" customHeight="1" x14ac:dyDescent="0.25">
      <c r="B1607" s="97">
        <v>46931</v>
      </c>
      <c r="C1607" s="98" t="str">
        <f t="shared" si="102"/>
        <v>Tuesday</v>
      </c>
      <c r="D1607" s="99" t="str">
        <f t="shared" si="103"/>
        <v>B</v>
      </c>
      <c r="E1607" s="99" t="str">
        <f t="shared" si="103"/>
        <v>B</v>
      </c>
      <c r="F1607" s="99" t="str">
        <f t="shared" si="103"/>
        <v>B</v>
      </c>
      <c r="G1607" s="99" t="str">
        <f t="shared" si="103"/>
        <v>B</v>
      </c>
      <c r="H1607" s="99" t="str">
        <f t="shared" si="104"/>
        <v>B</v>
      </c>
      <c r="I1607" s="99">
        <f t="shared" si="105"/>
        <v>1</v>
      </c>
      <c r="J1607" s="109">
        <f>IF(H1607="B",0,MATCH("B",H1608:$H$3985,0))</f>
        <v>0</v>
      </c>
      <c r="K1607" s="84"/>
      <c r="L1607" s="97">
        <v>47756</v>
      </c>
      <c r="M1607" s="99" t="s">
        <v>69</v>
      </c>
      <c r="O1607" s="97">
        <v>46931</v>
      </c>
      <c r="P1607" s="97" cm="1">
        <f t="array" ref="P1607">INDEX($L$11:$L$2636,MATCH(B1607+J1607,$L$11:$L$2636,0)+30)</f>
        <v>46974</v>
      </c>
      <c r="Q1607" s="124" cm="1">
        <f t="array" ref="Q1607">INDEX($L$11:$L$2636,MATCH(B1607+J1607,$L$11:$L$2636,0)+12)-1</f>
        <v>46946</v>
      </c>
    </row>
    <row r="1608" spans="2:17" ht="15" customHeight="1" x14ac:dyDescent="0.25">
      <c r="B1608" s="97">
        <v>46932</v>
      </c>
      <c r="C1608" s="98" t="str">
        <f t="shared" si="102"/>
        <v>Wednesday</v>
      </c>
      <c r="D1608" s="99" t="str">
        <f t="shared" si="103"/>
        <v>B</v>
      </c>
      <c r="E1608" s="99" t="str">
        <f t="shared" si="103"/>
        <v>B</v>
      </c>
      <c r="F1608" s="99" t="str">
        <f t="shared" si="103"/>
        <v>B</v>
      </c>
      <c r="G1608" s="99" t="str">
        <f t="shared" si="103"/>
        <v>B</v>
      </c>
      <c r="H1608" s="99" t="str">
        <f t="shared" si="104"/>
        <v>B</v>
      </c>
      <c r="I1608" s="99">
        <f t="shared" si="105"/>
        <v>1</v>
      </c>
      <c r="J1608" s="109">
        <f>IF(H1608="B",0,MATCH("B",H1609:$H$3985,0))</f>
        <v>0</v>
      </c>
      <c r="K1608" s="84"/>
      <c r="L1608" s="97">
        <v>47757</v>
      </c>
      <c r="M1608" s="99" t="s">
        <v>69</v>
      </c>
      <c r="O1608" s="97">
        <v>46932</v>
      </c>
      <c r="P1608" s="97" cm="1">
        <f t="array" ref="P1608">INDEX($L$11:$L$2636,MATCH(B1608+J1608,$L$11:$L$2636,0)+30)</f>
        <v>46975</v>
      </c>
      <c r="Q1608" s="124" cm="1">
        <f t="array" ref="Q1608">INDEX($L$11:$L$2636,MATCH(B1608+J1608,$L$11:$L$2636,0)+12)-1</f>
        <v>46947</v>
      </c>
    </row>
    <row r="1609" spans="2:17" ht="15" customHeight="1" x14ac:dyDescent="0.25">
      <c r="B1609" s="97">
        <v>46933</v>
      </c>
      <c r="C1609" s="98" t="str">
        <f t="shared" si="102"/>
        <v>Thursday</v>
      </c>
      <c r="D1609" s="99" t="str">
        <f t="shared" si="103"/>
        <v>B</v>
      </c>
      <c r="E1609" s="99" t="str">
        <f t="shared" si="103"/>
        <v>B</v>
      </c>
      <c r="F1609" s="99" t="str">
        <f t="shared" si="103"/>
        <v>B</v>
      </c>
      <c r="G1609" s="99" t="str">
        <f t="shared" si="103"/>
        <v>B</v>
      </c>
      <c r="H1609" s="99" t="str">
        <f t="shared" si="104"/>
        <v>B</v>
      </c>
      <c r="I1609" s="99">
        <f t="shared" si="105"/>
        <v>1</v>
      </c>
      <c r="J1609" s="109">
        <f>IF(H1609="B",0,MATCH("B",H1610:$H$3985,0))</f>
        <v>0</v>
      </c>
      <c r="K1609" s="84"/>
      <c r="L1609" s="97">
        <v>47758</v>
      </c>
      <c r="M1609" s="99" t="s">
        <v>69</v>
      </c>
      <c r="O1609" s="97">
        <v>46933</v>
      </c>
      <c r="P1609" s="97" cm="1">
        <f t="array" ref="P1609">INDEX($L$11:$L$2636,MATCH(B1609+J1609,$L$11:$L$2636,0)+30)</f>
        <v>46976</v>
      </c>
      <c r="Q1609" s="124" cm="1">
        <f t="array" ref="Q1609">INDEX($L$11:$L$2636,MATCH(B1609+J1609,$L$11:$L$2636,0)+12)-1</f>
        <v>46950</v>
      </c>
    </row>
    <row r="1610" spans="2:17" ht="15" customHeight="1" x14ac:dyDescent="0.25">
      <c r="B1610" s="97">
        <v>46934</v>
      </c>
      <c r="C1610" s="98" t="str">
        <f t="shared" si="102"/>
        <v>Friday</v>
      </c>
      <c r="D1610" s="99" t="str">
        <f t="shared" si="103"/>
        <v>B</v>
      </c>
      <c r="E1610" s="99" t="str">
        <f t="shared" si="103"/>
        <v>B</v>
      </c>
      <c r="F1610" s="99" t="str">
        <f t="shared" si="103"/>
        <v>B</v>
      </c>
      <c r="G1610" s="99" t="str">
        <f t="shared" si="103"/>
        <v>B</v>
      </c>
      <c r="H1610" s="99" t="str">
        <f t="shared" si="104"/>
        <v>B</v>
      </c>
      <c r="I1610" s="99">
        <f t="shared" si="105"/>
        <v>1</v>
      </c>
      <c r="J1610" s="109">
        <f>IF(H1610="B",0,MATCH("B",H1611:$H$3985,0))</f>
        <v>0</v>
      </c>
      <c r="K1610" s="84"/>
      <c r="L1610" s="97">
        <v>47759</v>
      </c>
      <c r="M1610" s="99" t="s">
        <v>69</v>
      </c>
      <c r="O1610" s="97">
        <v>46934</v>
      </c>
      <c r="P1610" s="97" cm="1">
        <f t="array" ref="P1610">INDEX($L$11:$L$2636,MATCH(B1610+J1610,$L$11:$L$2636,0)+30)</f>
        <v>46979</v>
      </c>
      <c r="Q1610" s="124" cm="1">
        <f t="array" ref="Q1610">INDEX($L$11:$L$2636,MATCH(B1610+J1610,$L$11:$L$2636,0)+12)-1</f>
        <v>46951</v>
      </c>
    </row>
    <row r="1611" spans="2:17" ht="15" customHeight="1" x14ac:dyDescent="0.25">
      <c r="B1611" s="97">
        <v>46935</v>
      </c>
      <c r="C1611" s="98" t="str">
        <f t="shared" si="102"/>
        <v>Saturday</v>
      </c>
      <c r="D1611" s="99" t="str">
        <f t="shared" si="103"/>
        <v>W</v>
      </c>
      <c r="E1611" s="99" t="str">
        <f t="shared" si="103"/>
        <v>W</v>
      </c>
      <c r="F1611" s="99" t="str">
        <f t="shared" si="103"/>
        <v>W</v>
      </c>
      <c r="G1611" s="99" t="str">
        <f t="shared" si="103"/>
        <v>W</v>
      </c>
      <c r="H1611" s="99" t="str">
        <f t="shared" si="104"/>
        <v>W</v>
      </c>
      <c r="I1611" s="99">
        <f t="shared" si="105"/>
        <v>0</v>
      </c>
      <c r="J1611" s="109">
        <f>IF(H1611="B",0,MATCH("B",H1612:$H$3985,0))</f>
        <v>2</v>
      </c>
      <c r="K1611" s="84"/>
      <c r="L1611" s="97">
        <v>47760</v>
      </c>
      <c r="M1611" s="99" t="s">
        <v>69</v>
      </c>
      <c r="O1611" s="97">
        <v>46935</v>
      </c>
      <c r="P1611" s="97" cm="1">
        <f t="array" ref="P1611">INDEX($L$11:$L$2636,MATCH(B1611+J1611,$L$11:$L$2636,0)+30)</f>
        <v>46981</v>
      </c>
      <c r="Q1611" s="124" cm="1">
        <f t="array" ref="Q1611">INDEX($L$11:$L$2636,MATCH(B1611+J1611,$L$11:$L$2636,0)+12)-1</f>
        <v>46952</v>
      </c>
    </row>
    <row r="1612" spans="2:17" ht="15" customHeight="1" x14ac:dyDescent="0.25">
      <c r="B1612" s="97">
        <v>46936</v>
      </c>
      <c r="C1612" s="98" t="str">
        <f t="shared" ref="C1612:C1675" si="106">TEXT(WEEKDAY(B1612),"dddd")</f>
        <v>Sunday</v>
      </c>
      <c r="D1612" s="99" t="str">
        <f t="shared" ref="D1612:G1675" si="107">IF(WEEKDAY($B1612,2)&lt;6,"B","W")</f>
        <v>W</v>
      </c>
      <c r="E1612" s="99" t="str">
        <f t="shared" si="107"/>
        <v>W</v>
      </c>
      <c r="F1612" s="99" t="str">
        <f t="shared" si="107"/>
        <v>W</v>
      </c>
      <c r="G1612" s="99" t="str">
        <f t="shared" si="107"/>
        <v>W</v>
      </c>
      <c r="H1612" s="99" t="str">
        <f t="shared" ref="H1612:H1675" si="108">IF(OR(D1612="P",E1612="P",F1612="P",G1612="P"),"P",D1612)</f>
        <v>W</v>
      </c>
      <c r="I1612" s="99">
        <f t="shared" ref="I1612:I1675" si="109">IF(H1612="B",1,0)</f>
        <v>0</v>
      </c>
      <c r="J1612" s="109">
        <f>IF(H1612="B",0,MATCH("B",H1613:$H$3985,0))</f>
        <v>1</v>
      </c>
      <c r="K1612" s="84"/>
      <c r="L1612" s="97">
        <v>47763</v>
      </c>
      <c r="M1612" s="99" t="s">
        <v>69</v>
      </c>
      <c r="O1612" s="97">
        <v>46936</v>
      </c>
      <c r="P1612" s="97" cm="1">
        <f t="array" ref="P1612">INDEX($L$11:$L$2636,MATCH(B1612+J1612,$L$11:$L$2636,0)+30)</f>
        <v>46981</v>
      </c>
      <c r="Q1612" s="124" cm="1">
        <f t="array" ref="Q1612">INDEX($L$11:$L$2636,MATCH(B1612+J1612,$L$11:$L$2636,0)+12)-1</f>
        <v>46952</v>
      </c>
    </row>
    <row r="1613" spans="2:17" ht="15" customHeight="1" x14ac:dyDescent="0.25">
      <c r="B1613" s="97">
        <v>46937</v>
      </c>
      <c r="C1613" s="98" t="str">
        <f t="shared" si="106"/>
        <v>Monday</v>
      </c>
      <c r="D1613" s="99" t="str">
        <f t="shared" si="107"/>
        <v>B</v>
      </c>
      <c r="E1613" s="99" t="str">
        <f t="shared" si="107"/>
        <v>B</v>
      </c>
      <c r="F1613" s="99" t="str">
        <f t="shared" si="107"/>
        <v>B</v>
      </c>
      <c r="G1613" s="99" t="str">
        <f t="shared" si="107"/>
        <v>B</v>
      </c>
      <c r="H1613" s="99" t="str">
        <f t="shared" si="108"/>
        <v>B</v>
      </c>
      <c r="I1613" s="99">
        <f t="shared" si="109"/>
        <v>1</v>
      </c>
      <c r="J1613" s="109">
        <f>IF(H1613="B",0,MATCH("B",H1614:$H$3985,0))</f>
        <v>0</v>
      </c>
      <c r="K1613" s="84"/>
      <c r="L1613" s="97">
        <v>47764</v>
      </c>
      <c r="M1613" s="99" t="s">
        <v>69</v>
      </c>
      <c r="O1613" s="97">
        <v>46937</v>
      </c>
      <c r="P1613" s="97" cm="1">
        <f t="array" ref="P1613">INDEX($L$11:$L$2636,MATCH(B1613+J1613,$L$11:$L$2636,0)+30)</f>
        <v>46981</v>
      </c>
      <c r="Q1613" s="124" cm="1">
        <f t="array" ref="Q1613">INDEX($L$11:$L$2636,MATCH(B1613+J1613,$L$11:$L$2636,0)+12)-1</f>
        <v>46952</v>
      </c>
    </row>
    <row r="1614" spans="2:17" ht="15" customHeight="1" x14ac:dyDescent="0.25">
      <c r="B1614" s="97">
        <v>46938</v>
      </c>
      <c r="C1614" s="98" t="str">
        <f t="shared" si="106"/>
        <v>Tuesday</v>
      </c>
      <c r="D1614" s="99" t="str">
        <f t="shared" si="107"/>
        <v>B</v>
      </c>
      <c r="E1614" s="99" t="str">
        <f t="shared" si="107"/>
        <v>B</v>
      </c>
      <c r="F1614" s="99" t="str">
        <f t="shared" si="107"/>
        <v>B</v>
      </c>
      <c r="G1614" s="99" t="str">
        <f t="shared" si="107"/>
        <v>B</v>
      </c>
      <c r="H1614" s="99" t="str">
        <f t="shared" si="108"/>
        <v>B</v>
      </c>
      <c r="I1614" s="99">
        <f t="shared" si="109"/>
        <v>1</v>
      </c>
      <c r="J1614" s="109">
        <f>IF(H1614="B",0,MATCH("B",H1615:$H$3985,0))</f>
        <v>0</v>
      </c>
      <c r="K1614" s="84"/>
      <c r="L1614" s="97">
        <v>47765</v>
      </c>
      <c r="M1614" s="99" t="s">
        <v>69</v>
      </c>
      <c r="O1614" s="97">
        <v>46938</v>
      </c>
      <c r="P1614" s="97" cm="1">
        <f t="array" ref="P1614">INDEX($L$11:$L$2636,MATCH(B1614+J1614,$L$11:$L$2636,0)+30)</f>
        <v>46982</v>
      </c>
      <c r="Q1614" s="124" cm="1">
        <f t="array" ref="Q1614">INDEX($L$11:$L$2636,MATCH(B1614+J1614,$L$11:$L$2636,0)+12)-1</f>
        <v>46953</v>
      </c>
    </row>
    <row r="1615" spans="2:17" ht="15" customHeight="1" x14ac:dyDescent="0.25">
      <c r="B1615" s="97">
        <v>46939</v>
      </c>
      <c r="C1615" s="98" t="str">
        <f t="shared" si="106"/>
        <v>Wednesday</v>
      </c>
      <c r="D1615" s="99" t="str">
        <f t="shared" si="107"/>
        <v>B</v>
      </c>
      <c r="E1615" s="99" t="str">
        <f t="shared" si="107"/>
        <v>B</v>
      </c>
      <c r="F1615" s="99" t="str">
        <f t="shared" si="107"/>
        <v>B</v>
      </c>
      <c r="G1615" s="99" t="str">
        <f t="shared" si="107"/>
        <v>B</v>
      </c>
      <c r="H1615" s="99" t="str">
        <f t="shared" si="108"/>
        <v>B</v>
      </c>
      <c r="I1615" s="99">
        <f t="shared" si="109"/>
        <v>1</v>
      </c>
      <c r="J1615" s="109">
        <f>IF(H1615="B",0,MATCH("B",H1616:$H$3985,0))</f>
        <v>0</v>
      </c>
      <c r="K1615" s="84"/>
      <c r="L1615" s="97">
        <v>47766</v>
      </c>
      <c r="M1615" s="99" t="s">
        <v>69</v>
      </c>
      <c r="O1615" s="97">
        <v>46939</v>
      </c>
      <c r="P1615" s="97" cm="1">
        <f t="array" ref="P1615">INDEX($L$11:$L$2636,MATCH(B1615+J1615,$L$11:$L$2636,0)+30)</f>
        <v>46983</v>
      </c>
      <c r="Q1615" s="124" cm="1">
        <f t="array" ref="Q1615">INDEX($L$11:$L$2636,MATCH(B1615+J1615,$L$11:$L$2636,0)+12)-1</f>
        <v>46954</v>
      </c>
    </row>
    <row r="1616" spans="2:17" ht="15" customHeight="1" x14ac:dyDescent="0.25">
      <c r="B1616" s="97">
        <v>46940</v>
      </c>
      <c r="C1616" s="98" t="str">
        <f t="shared" si="106"/>
        <v>Thursday</v>
      </c>
      <c r="D1616" s="99" t="str">
        <f t="shared" si="107"/>
        <v>B</v>
      </c>
      <c r="E1616" s="99" t="str">
        <f t="shared" si="107"/>
        <v>B</v>
      </c>
      <c r="F1616" s="99" t="str">
        <f t="shared" si="107"/>
        <v>B</v>
      </c>
      <c r="G1616" s="99" t="str">
        <f t="shared" si="107"/>
        <v>B</v>
      </c>
      <c r="H1616" s="99" t="str">
        <f t="shared" si="108"/>
        <v>B</v>
      </c>
      <c r="I1616" s="99">
        <f t="shared" si="109"/>
        <v>1</v>
      </c>
      <c r="J1616" s="109">
        <f>IF(H1616="B",0,MATCH("B",H1617:$H$3985,0))</f>
        <v>0</v>
      </c>
      <c r="K1616" s="84"/>
      <c r="L1616" s="97">
        <v>47767</v>
      </c>
      <c r="M1616" s="99" t="s">
        <v>69</v>
      </c>
      <c r="O1616" s="97">
        <v>46940</v>
      </c>
      <c r="P1616" s="97" cm="1">
        <f t="array" ref="P1616">INDEX($L$11:$L$2636,MATCH(B1616+J1616,$L$11:$L$2636,0)+30)</f>
        <v>46986</v>
      </c>
      <c r="Q1616" s="124" cm="1">
        <f t="array" ref="Q1616">INDEX($L$11:$L$2636,MATCH(B1616+J1616,$L$11:$L$2636,0)+12)-1</f>
        <v>46957</v>
      </c>
    </row>
    <row r="1617" spans="2:17" ht="15" customHeight="1" x14ac:dyDescent="0.25">
      <c r="B1617" s="97">
        <v>46941</v>
      </c>
      <c r="C1617" s="98" t="str">
        <f t="shared" si="106"/>
        <v>Friday</v>
      </c>
      <c r="D1617" s="99" t="str">
        <f t="shared" si="107"/>
        <v>B</v>
      </c>
      <c r="E1617" s="99" t="str">
        <f t="shared" si="107"/>
        <v>B</v>
      </c>
      <c r="F1617" s="99" t="str">
        <f t="shared" si="107"/>
        <v>B</v>
      </c>
      <c r="G1617" s="99" t="str">
        <f t="shared" si="107"/>
        <v>B</v>
      </c>
      <c r="H1617" s="99" t="str">
        <f t="shared" si="108"/>
        <v>B</v>
      </c>
      <c r="I1617" s="99">
        <f t="shared" si="109"/>
        <v>1</v>
      </c>
      <c r="J1617" s="109">
        <f>IF(H1617="B",0,MATCH("B",H1618:$H$3985,0))</f>
        <v>0</v>
      </c>
      <c r="K1617" s="84"/>
      <c r="L1617" s="97">
        <v>47770</v>
      </c>
      <c r="M1617" s="99" t="s">
        <v>69</v>
      </c>
      <c r="O1617" s="97">
        <v>46941</v>
      </c>
      <c r="P1617" s="97" cm="1">
        <f t="array" ref="P1617">INDEX($L$11:$L$2636,MATCH(B1617+J1617,$L$11:$L$2636,0)+30)</f>
        <v>46987</v>
      </c>
      <c r="Q1617" s="124" cm="1">
        <f t="array" ref="Q1617">INDEX($L$11:$L$2636,MATCH(B1617+J1617,$L$11:$L$2636,0)+12)-1</f>
        <v>46959</v>
      </c>
    </row>
    <row r="1618" spans="2:17" ht="15" customHeight="1" x14ac:dyDescent="0.25">
      <c r="B1618" s="97">
        <v>46942</v>
      </c>
      <c r="C1618" s="98" t="str">
        <f t="shared" si="106"/>
        <v>Saturday</v>
      </c>
      <c r="D1618" s="99" t="str">
        <f t="shared" si="107"/>
        <v>W</v>
      </c>
      <c r="E1618" s="99" t="str">
        <f t="shared" si="107"/>
        <v>W</v>
      </c>
      <c r="F1618" s="99" t="str">
        <f t="shared" si="107"/>
        <v>W</v>
      </c>
      <c r="G1618" s="99" t="str">
        <f t="shared" si="107"/>
        <v>W</v>
      </c>
      <c r="H1618" s="99" t="str">
        <f t="shared" si="108"/>
        <v>W</v>
      </c>
      <c r="I1618" s="99">
        <f t="shared" si="109"/>
        <v>0</v>
      </c>
      <c r="J1618" s="109">
        <f>IF(H1618="B",0,MATCH("B",H1619:$H$3985,0))</f>
        <v>2</v>
      </c>
      <c r="K1618" s="84"/>
      <c r="L1618" s="97">
        <v>47771</v>
      </c>
      <c r="M1618" s="99" t="s">
        <v>69</v>
      </c>
      <c r="O1618" s="97">
        <v>46942</v>
      </c>
      <c r="P1618" s="97" cm="1">
        <f t="array" ref="P1618">INDEX($L$11:$L$2636,MATCH(B1618+J1618,$L$11:$L$2636,0)+30)</f>
        <v>46988</v>
      </c>
      <c r="Q1618" s="124" cm="1">
        <f t="array" ref="Q1618">INDEX($L$11:$L$2636,MATCH(B1618+J1618,$L$11:$L$2636,0)+12)-1</f>
        <v>46960</v>
      </c>
    </row>
    <row r="1619" spans="2:17" ht="15" customHeight="1" x14ac:dyDescent="0.25">
      <c r="B1619" s="97">
        <v>46943</v>
      </c>
      <c r="C1619" s="98" t="str">
        <f t="shared" si="106"/>
        <v>Sunday</v>
      </c>
      <c r="D1619" s="99" t="str">
        <f t="shared" si="107"/>
        <v>W</v>
      </c>
      <c r="E1619" s="99" t="str">
        <f t="shared" si="107"/>
        <v>W</v>
      </c>
      <c r="F1619" s="99" t="str">
        <f t="shared" si="107"/>
        <v>W</v>
      </c>
      <c r="G1619" s="99" t="str">
        <f t="shared" si="107"/>
        <v>W</v>
      </c>
      <c r="H1619" s="99" t="str">
        <f t="shared" si="108"/>
        <v>W</v>
      </c>
      <c r="I1619" s="99">
        <f t="shared" si="109"/>
        <v>0</v>
      </c>
      <c r="J1619" s="109">
        <f>IF(H1619="B",0,MATCH("B",H1620:$H$3985,0))</f>
        <v>1</v>
      </c>
      <c r="K1619" s="84"/>
      <c r="L1619" s="97">
        <v>47772</v>
      </c>
      <c r="M1619" s="99" t="s">
        <v>69</v>
      </c>
      <c r="O1619" s="97">
        <v>46943</v>
      </c>
      <c r="P1619" s="97" cm="1">
        <f t="array" ref="P1619">INDEX($L$11:$L$2636,MATCH(B1619+J1619,$L$11:$L$2636,0)+30)</f>
        <v>46988</v>
      </c>
      <c r="Q1619" s="124" cm="1">
        <f t="array" ref="Q1619">INDEX($L$11:$L$2636,MATCH(B1619+J1619,$L$11:$L$2636,0)+12)-1</f>
        <v>46960</v>
      </c>
    </row>
    <row r="1620" spans="2:17" ht="15" customHeight="1" x14ac:dyDescent="0.25">
      <c r="B1620" s="97">
        <v>46944</v>
      </c>
      <c r="C1620" s="98" t="str">
        <f t="shared" si="106"/>
        <v>Monday</v>
      </c>
      <c r="D1620" s="99" t="str">
        <f t="shared" si="107"/>
        <v>B</v>
      </c>
      <c r="E1620" s="99" t="str">
        <f t="shared" si="107"/>
        <v>B</v>
      </c>
      <c r="F1620" s="99" t="str">
        <f t="shared" si="107"/>
        <v>B</v>
      </c>
      <c r="G1620" s="99" t="str">
        <f t="shared" si="107"/>
        <v>B</v>
      </c>
      <c r="H1620" s="99" t="str">
        <f t="shared" si="108"/>
        <v>B</v>
      </c>
      <c r="I1620" s="99">
        <f t="shared" si="109"/>
        <v>1</v>
      </c>
      <c r="J1620" s="109">
        <f>IF(H1620="B",0,MATCH("B",H1621:$H$3985,0))</f>
        <v>0</v>
      </c>
      <c r="K1620" s="84"/>
      <c r="L1620" s="97">
        <v>47773</v>
      </c>
      <c r="M1620" s="99" t="s">
        <v>69</v>
      </c>
      <c r="O1620" s="97">
        <v>46944</v>
      </c>
      <c r="P1620" s="97" cm="1">
        <f t="array" ref="P1620">INDEX($L$11:$L$2636,MATCH(B1620+J1620,$L$11:$L$2636,0)+30)</f>
        <v>46988</v>
      </c>
      <c r="Q1620" s="124" cm="1">
        <f t="array" ref="Q1620">INDEX($L$11:$L$2636,MATCH(B1620+J1620,$L$11:$L$2636,0)+12)-1</f>
        <v>46960</v>
      </c>
    </row>
    <row r="1621" spans="2:17" ht="15" customHeight="1" x14ac:dyDescent="0.25">
      <c r="B1621" s="97">
        <v>46945</v>
      </c>
      <c r="C1621" s="98" t="str">
        <f t="shared" si="106"/>
        <v>Tuesday</v>
      </c>
      <c r="D1621" s="99" t="str">
        <f t="shared" si="107"/>
        <v>B</v>
      </c>
      <c r="E1621" s="99" t="str">
        <f t="shared" si="107"/>
        <v>B</v>
      </c>
      <c r="F1621" s="99" t="str">
        <f t="shared" si="107"/>
        <v>B</v>
      </c>
      <c r="G1621" s="99" t="str">
        <f t="shared" si="107"/>
        <v>B</v>
      </c>
      <c r="H1621" s="99" t="str">
        <f t="shared" si="108"/>
        <v>B</v>
      </c>
      <c r="I1621" s="99">
        <f t="shared" si="109"/>
        <v>1</v>
      </c>
      <c r="J1621" s="109">
        <f>IF(H1621="B",0,MATCH("B",H1622:$H$3985,0))</f>
        <v>0</v>
      </c>
      <c r="K1621" s="84"/>
      <c r="L1621" s="97">
        <v>47774</v>
      </c>
      <c r="M1621" s="99" t="s">
        <v>69</v>
      </c>
      <c r="O1621" s="97">
        <v>46945</v>
      </c>
      <c r="P1621" s="97" cm="1">
        <f t="array" ref="P1621">INDEX($L$11:$L$2636,MATCH(B1621+J1621,$L$11:$L$2636,0)+30)</f>
        <v>46989</v>
      </c>
      <c r="Q1621" s="124" cm="1">
        <f t="array" ref="Q1621">INDEX($L$11:$L$2636,MATCH(B1621+J1621,$L$11:$L$2636,0)+12)-1</f>
        <v>46961</v>
      </c>
    </row>
    <row r="1622" spans="2:17" ht="15" customHeight="1" x14ac:dyDescent="0.25">
      <c r="B1622" s="97">
        <v>46946</v>
      </c>
      <c r="C1622" s="98" t="str">
        <f t="shared" si="106"/>
        <v>Wednesday</v>
      </c>
      <c r="D1622" s="99" t="str">
        <f t="shared" si="107"/>
        <v>B</v>
      </c>
      <c r="E1622" s="99" t="str">
        <f t="shared" si="107"/>
        <v>B</v>
      </c>
      <c r="F1622" s="99" t="str">
        <f t="shared" si="107"/>
        <v>B</v>
      </c>
      <c r="G1622" s="99" t="str">
        <f t="shared" si="107"/>
        <v>B</v>
      </c>
      <c r="H1622" s="99" t="str">
        <f t="shared" si="108"/>
        <v>B</v>
      </c>
      <c r="I1622" s="99">
        <f t="shared" si="109"/>
        <v>1</v>
      </c>
      <c r="J1622" s="109">
        <f>IF(H1622="B",0,MATCH("B",H1623:$H$3985,0))</f>
        <v>0</v>
      </c>
      <c r="K1622" s="84"/>
      <c r="L1622" s="97">
        <v>47777</v>
      </c>
      <c r="M1622" s="99" t="s">
        <v>69</v>
      </c>
      <c r="O1622" s="97">
        <v>46946</v>
      </c>
      <c r="P1622" s="97" cm="1">
        <f t="array" ref="P1622">INDEX($L$11:$L$2636,MATCH(B1622+J1622,$L$11:$L$2636,0)+30)</f>
        <v>46990</v>
      </c>
      <c r="Q1622" s="124" cm="1">
        <f t="array" ref="Q1622">INDEX($L$11:$L$2636,MATCH(B1622+J1622,$L$11:$L$2636,0)+12)-1</f>
        <v>46964</v>
      </c>
    </row>
    <row r="1623" spans="2:17" ht="15" customHeight="1" x14ac:dyDescent="0.25">
      <c r="B1623" s="97">
        <v>46947</v>
      </c>
      <c r="C1623" s="98" t="str">
        <f t="shared" si="106"/>
        <v>Thursday</v>
      </c>
      <c r="D1623" s="99" t="str">
        <f t="shared" si="107"/>
        <v>B</v>
      </c>
      <c r="E1623" s="99" t="str">
        <f t="shared" si="107"/>
        <v>B</v>
      </c>
      <c r="F1623" s="99" t="str">
        <f t="shared" si="107"/>
        <v>B</v>
      </c>
      <c r="G1623" s="99" t="str">
        <f t="shared" si="107"/>
        <v>B</v>
      </c>
      <c r="H1623" s="99" t="str">
        <f t="shared" si="108"/>
        <v>B</v>
      </c>
      <c r="I1623" s="99">
        <f t="shared" si="109"/>
        <v>1</v>
      </c>
      <c r="J1623" s="109">
        <f>IF(H1623="B",0,MATCH("B",H1624:$H$3985,0))</f>
        <v>0</v>
      </c>
      <c r="K1623" s="84"/>
      <c r="L1623" s="97">
        <v>47778</v>
      </c>
      <c r="M1623" s="99" t="s">
        <v>69</v>
      </c>
      <c r="O1623" s="97">
        <v>46947</v>
      </c>
      <c r="P1623" s="97" cm="1">
        <f t="array" ref="P1623">INDEX($L$11:$L$2636,MATCH(B1623+J1623,$L$11:$L$2636,0)+30)</f>
        <v>46994</v>
      </c>
      <c r="Q1623" s="124" cm="1">
        <f t="array" ref="Q1623">INDEX($L$11:$L$2636,MATCH(B1623+J1623,$L$11:$L$2636,0)+12)-1</f>
        <v>46965</v>
      </c>
    </row>
    <row r="1624" spans="2:17" ht="15" customHeight="1" x14ac:dyDescent="0.25">
      <c r="B1624" s="97">
        <v>46948</v>
      </c>
      <c r="C1624" s="98" t="str">
        <f t="shared" si="106"/>
        <v>Friday</v>
      </c>
      <c r="D1624" s="99" t="str">
        <f t="shared" si="107"/>
        <v>B</v>
      </c>
      <c r="E1624" s="99" t="str">
        <f t="shared" si="107"/>
        <v>B</v>
      </c>
      <c r="F1624" s="99" t="str">
        <f t="shared" si="107"/>
        <v>B</v>
      </c>
      <c r="G1624" s="99" t="str">
        <f t="shared" si="107"/>
        <v>B</v>
      </c>
      <c r="H1624" s="99" t="str">
        <f t="shared" si="108"/>
        <v>B</v>
      </c>
      <c r="I1624" s="99">
        <f t="shared" si="109"/>
        <v>1</v>
      </c>
      <c r="J1624" s="109">
        <f>IF(H1624="B",0,MATCH("B",H1625:$H$3985,0))</f>
        <v>0</v>
      </c>
      <c r="K1624" s="84"/>
      <c r="L1624" s="97">
        <v>47779</v>
      </c>
      <c r="M1624" s="99" t="s">
        <v>69</v>
      </c>
      <c r="O1624" s="97">
        <v>46948</v>
      </c>
      <c r="P1624" s="97" cm="1">
        <f t="array" ref="P1624">INDEX($L$11:$L$2636,MATCH(B1624+J1624,$L$11:$L$2636,0)+30)</f>
        <v>46995</v>
      </c>
      <c r="Q1624" s="124" cm="1">
        <f t="array" ref="Q1624">INDEX($L$11:$L$2636,MATCH(B1624+J1624,$L$11:$L$2636,0)+12)-1</f>
        <v>46966</v>
      </c>
    </row>
    <row r="1625" spans="2:17" ht="15" customHeight="1" x14ac:dyDescent="0.25">
      <c r="B1625" s="97">
        <v>46949</v>
      </c>
      <c r="C1625" s="98" t="str">
        <f t="shared" si="106"/>
        <v>Saturday</v>
      </c>
      <c r="D1625" s="99" t="str">
        <f t="shared" si="107"/>
        <v>W</v>
      </c>
      <c r="E1625" s="99" t="str">
        <f t="shared" si="107"/>
        <v>W</v>
      </c>
      <c r="F1625" s="99" t="str">
        <f t="shared" si="107"/>
        <v>W</v>
      </c>
      <c r="G1625" s="99" t="str">
        <f t="shared" si="107"/>
        <v>W</v>
      </c>
      <c r="H1625" s="99" t="str">
        <f t="shared" si="108"/>
        <v>W</v>
      </c>
      <c r="I1625" s="99">
        <f t="shared" si="109"/>
        <v>0</v>
      </c>
      <c r="J1625" s="109">
        <f>IF(H1625="B",0,MATCH("B",H1626:$H$3985,0))</f>
        <v>2</v>
      </c>
      <c r="K1625" s="84"/>
      <c r="L1625" s="97">
        <v>47780</v>
      </c>
      <c r="M1625" s="99" t="s">
        <v>69</v>
      </c>
      <c r="O1625" s="97">
        <v>46949</v>
      </c>
      <c r="P1625" s="97" cm="1">
        <f t="array" ref="P1625">INDEX($L$11:$L$2636,MATCH(B1625+J1625,$L$11:$L$2636,0)+30)</f>
        <v>46996</v>
      </c>
      <c r="Q1625" s="124" cm="1">
        <f t="array" ref="Q1625">INDEX($L$11:$L$2636,MATCH(B1625+J1625,$L$11:$L$2636,0)+12)-1</f>
        <v>46967</v>
      </c>
    </row>
    <row r="1626" spans="2:17" ht="15" customHeight="1" x14ac:dyDescent="0.25">
      <c r="B1626" s="97">
        <v>46950</v>
      </c>
      <c r="C1626" s="98" t="str">
        <f t="shared" si="106"/>
        <v>Sunday</v>
      </c>
      <c r="D1626" s="99" t="str">
        <f t="shared" si="107"/>
        <v>W</v>
      </c>
      <c r="E1626" s="99" t="str">
        <f t="shared" si="107"/>
        <v>W</v>
      </c>
      <c r="F1626" s="99" t="str">
        <f t="shared" si="107"/>
        <v>W</v>
      </c>
      <c r="G1626" s="99" t="str">
        <f t="shared" si="107"/>
        <v>W</v>
      </c>
      <c r="H1626" s="99" t="str">
        <f t="shared" si="108"/>
        <v>W</v>
      </c>
      <c r="I1626" s="99">
        <f t="shared" si="109"/>
        <v>0</v>
      </c>
      <c r="J1626" s="109">
        <f>IF(H1626="B",0,MATCH("B",H1627:$H$3985,0))</f>
        <v>1</v>
      </c>
      <c r="K1626" s="84"/>
      <c r="L1626" s="97">
        <v>47781</v>
      </c>
      <c r="M1626" s="99" t="s">
        <v>69</v>
      </c>
      <c r="O1626" s="97">
        <v>46950</v>
      </c>
      <c r="P1626" s="97" cm="1">
        <f t="array" ref="P1626">INDEX($L$11:$L$2636,MATCH(B1626+J1626,$L$11:$L$2636,0)+30)</f>
        <v>46996</v>
      </c>
      <c r="Q1626" s="124" cm="1">
        <f t="array" ref="Q1626">INDEX($L$11:$L$2636,MATCH(B1626+J1626,$L$11:$L$2636,0)+12)-1</f>
        <v>46967</v>
      </c>
    </row>
    <row r="1627" spans="2:17" ht="15" customHeight="1" x14ac:dyDescent="0.25">
      <c r="B1627" s="97">
        <v>46951</v>
      </c>
      <c r="C1627" s="98" t="str">
        <f t="shared" si="106"/>
        <v>Monday</v>
      </c>
      <c r="D1627" s="99" t="str">
        <f t="shared" si="107"/>
        <v>B</v>
      </c>
      <c r="E1627" s="99" t="str">
        <f t="shared" si="107"/>
        <v>B</v>
      </c>
      <c r="F1627" s="99" t="str">
        <f t="shared" si="107"/>
        <v>B</v>
      </c>
      <c r="G1627" s="99" t="str">
        <f t="shared" si="107"/>
        <v>B</v>
      </c>
      <c r="H1627" s="99" t="str">
        <f t="shared" si="108"/>
        <v>B</v>
      </c>
      <c r="I1627" s="99">
        <f t="shared" si="109"/>
        <v>1</v>
      </c>
      <c r="J1627" s="109">
        <f>IF(H1627="B",0,MATCH("B",H1628:$H$3985,0))</f>
        <v>0</v>
      </c>
      <c r="K1627" s="84"/>
      <c r="L1627" s="97">
        <v>47784</v>
      </c>
      <c r="M1627" s="99" t="s">
        <v>69</v>
      </c>
      <c r="O1627" s="97">
        <v>46951</v>
      </c>
      <c r="P1627" s="97" cm="1">
        <f t="array" ref="P1627">INDEX($L$11:$L$2636,MATCH(B1627+J1627,$L$11:$L$2636,0)+30)</f>
        <v>46996</v>
      </c>
      <c r="Q1627" s="124" cm="1">
        <f t="array" ref="Q1627">INDEX($L$11:$L$2636,MATCH(B1627+J1627,$L$11:$L$2636,0)+12)-1</f>
        <v>46967</v>
      </c>
    </row>
    <row r="1628" spans="2:17" ht="15" customHeight="1" x14ac:dyDescent="0.25">
      <c r="B1628" s="97">
        <v>46952</v>
      </c>
      <c r="C1628" s="98" t="str">
        <f t="shared" si="106"/>
        <v>Tuesday</v>
      </c>
      <c r="D1628" s="99" t="str">
        <f t="shared" si="107"/>
        <v>B</v>
      </c>
      <c r="E1628" s="99" t="str">
        <f t="shared" si="107"/>
        <v>B</v>
      </c>
      <c r="F1628" s="99" t="str">
        <f t="shared" si="107"/>
        <v>B</v>
      </c>
      <c r="G1628" s="99" t="str">
        <f t="shared" si="107"/>
        <v>B</v>
      </c>
      <c r="H1628" s="99" t="str">
        <f t="shared" si="108"/>
        <v>B</v>
      </c>
      <c r="I1628" s="99">
        <f t="shared" si="109"/>
        <v>1</v>
      </c>
      <c r="J1628" s="109">
        <f>IF(H1628="B",0,MATCH("B",H1629:$H$3985,0))</f>
        <v>0</v>
      </c>
      <c r="K1628" s="84"/>
      <c r="L1628" s="97">
        <v>47785</v>
      </c>
      <c r="M1628" s="99" t="s">
        <v>69</v>
      </c>
      <c r="O1628" s="97">
        <v>46952</v>
      </c>
      <c r="P1628" s="97" cm="1">
        <f t="array" ref="P1628">INDEX($L$11:$L$2636,MATCH(B1628+J1628,$L$11:$L$2636,0)+30)</f>
        <v>46997</v>
      </c>
      <c r="Q1628" s="124" cm="1">
        <f t="array" ref="Q1628">INDEX($L$11:$L$2636,MATCH(B1628+J1628,$L$11:$L$2636,0)+12)-1</f>
        <v>46968</v>
      </c>
    </row>
    <row r="1629" spans="2:17" ht="15" customHeight="1" x14ac:dyDescent="0.25">
      <c r="B1629" s="97">
        <v>46953</v>
      </c>
      <c r="C1629" s="98" t="str">
        <f t="shared" si="106"/>
        <v>Wednesday</v>
      </c>
      <c r="D1629" s="99" t="str">
        <f t="shared" si="107"/>
        <v>B</v>
      </c>
      <c r="E1629" s="99" t="str">
        <f t="shared" si="107"/>
        <v>B</v>
      </c>
      <c r="F1629" s="99" t="str">
        <f t="shared" si="107"/>
        <v>B</v>
      </c>
      <c r="G1629" s="99" t="str">
        <f t="shared" si="107"/>
        <v>B</v>
      </c>
      <c r="H1629" s="99" t="str">
        <f t="shared" si="108"/>
        <v>B</v>
      </c>
      <c r="I1629" s="99">
        <f t="shared" si="109"/>
        <v>1</v>
      </c>
      <c r="J1629" s="109">
        <f>IF(H1629="B",0,MATCH("B",H1630:$H$3985,0))</f>
        <v>0</v>
      </c>
      <c r="K1629" s="84"/>
      <c r="L1629" s="97">
        <v>47786</v>
      </c>
      <c r="M1629" s="99" t="s">
        <v>69</v>
      </c>
      <c r="O1629" s="97">
        <v>46953</v>
      </c>
      <c r="P1629" s="97" cm="1">
        <f t="array" ref="P1629">INDEX($L$11:$L$2636,MATCH(B1629+J1629,$L$11:$L$2636,0)+30)</f>
        <v>47000</v>
      </c>
      <c r="Q1629" s="124" cm="1">
        <f t="array" ref="Q1629">INDEX($L$11:$L$2636,MATCH(B1629+J1629,$L$11:$L$2636,0)+12)-1</f>
        <v>46971</v>
      </c>
    </row>
    <row r="1630" spans="2:17" ht="15" customHeight="1" x14ac:dyDescent="0.25">
      <c r="B1630" s="97">
        <v>46954</v>
      </c>
      <c r="C1630" s="98" t="str">
        <f t="shared" si="106"/>
        <v>Thursday</v>
      </c>
      <c r="D1630" s="99" t="str">
        <f t="shared" si="107"/>
        <v>B</v>
      </c>
      <c r="E1630" s="99" t="str">
        <f t="shared" si="107"/>
        <v>B</v>
      </c>
      <c r="F1630" s="99" t="str">
        <f t="shared" si="107"/>
        <v>B</v>
      </c>
      <c r="G1630" s="99" t="str">
        <f t="shared" si="107"/>
        <v>B</v>
      </c>
      <c r="H1630" s="99" t="str">
        <f t="shared" si="108"/>
        <v>B</v>
      </c>
      <c r="I1630" s="99">
        <f t="shared" si="109"/>
        <v>1</v>
      </c>
      <c r="J1630" s="109">
        <f>IF(H1630="B",0,MATCH("B",H1631:$H$3985,0))</f>
        <v>0</v>
      </c>
      <c r="K1630" s="84"/>
      <c r="L1630" s="97">
        <v>47787</v>
      </c>
      <c r="M1630" s="99" t="s">
        <v>69</v>
      </c>
      <c r="O1630" s="97">
        <v>46954</v>
      </c>
      <c r="P1630" s="97" cm="1">
        <f t="array" ref="P1630">INDEX($L$11:$L$2636,MATCH(B1630+J1630,$L$11:$L$2636,0)+30)</f>
        <v>47001</v>
      </c>
      <c r="Q1630" s="124" cm="1">
        <f t="array" ref="Q1630">INDEX($L$11:$L$2636,MATCH(B1630+J1630,$L$11:$L$2636,0)+12)-1</f>
        <v>46972</v>
      </c>
    </row>
    <row r="1631" spans="2:17" ht="15" customHeight="1" x14ac:dyDescent="0.25">
      <c r="B1631" s="97">
        <v>46955</v>
      </c>
      <c r="C1631" s="98" t="str">
        <f t="shared" si="106"/>
        <v>Friday</v>
      </c>
      <c r="D1631" s="99" t="str">
        <f t="shared" si="107"/>
        <v>B</v>
      </c>
      <c r="E1631" s="99" t="str">
        <f t="shared" si="107"/>
        <v>B</v>
      </c>
      <c r="F1631" s="99" t="str">
        <f t="shared" si="107"/>
        <v>B</v>
      </c>
      <c r="G1631" s="99" t="str">
        <f t="shared" si="107"/>
        <v>B</v>
      </c>
      <c r="H1631" s="99" t="str">
        <f t="shared" si="108"/>
        <v>B</v>
      </c>
      <c r="I1631" s="99">
        <f t="shared" si="109"/>
        <v>1</v>
      </c>
      <c r="J1631" s="109">
        <f>IF(H1631="B",0,MATCH("B",H1632:$H$3985,0))</f>
        <v>0</v>
      </c>
      <c r="K1631" s="84"/>
      <c r="L1631" s="97">
        <v>47791</v>
      </c>
      <c r="M1631" s="99" t="s">
        <v>69</v>
      </c>
      <c r="O1631" s="97">
        <v>46955</v>
      </c>
      <c r="P1631" s="97" cm="1">
        <f t="array" ref="P1631">INDEX($L$11:$L$2636,MATCH(B1631+J1631,$L$11:$L$2636,0)+30)</f>
        <v>47002</v>
      </c>
      <c r="Q1631" s="124" cm="1">
        <f t="array" ref="Q1631">INDEX($L$11:$L$2636,MATCH(B1631+J1631,$L$11:$L$2636,0)+12)-1</f>
        <v>46973</v>
      </c>
    </row>
    <row r="1632" spans="2:17" ht="15" customHeight="1" x14ac:dyDescent="0.25">
      <c r="B1632" s="97">
        <v>46956</v>
      </c>
      <c r="C1632" s="98" t="str">
        <f t="shared" si="106"/>
        <v>Saturday</v>
      </c>
      <c r="D1632" s="99" t="str">
        <f t="shared" si="107"/>
        <v>W</v>
      </c>
      <c r="E1632" s="99" t="str">
        <f t="shared" si="107"/>
        <v>W</v>
      </c>
      <c r="F1632" s="99" t="str">
        <f t="shared" si="107"/>
        <v>W</v>
      </c>
      <c r="G1632" s="99" t="str">
        <f t="shared" si="107"/>
        <v>W</v>
      </c>
      <c r="H1632" s="99" t="str">
        <f t="shared" si="108"/>
        <v>W</v>
      </c>
      <c r="I1632" s="99">
        <f t="shared" si="109"/>
        <v>0</v>
      </c>
      <c r="J1632" s="109">
        <f>IF(H1632="B",0,MATCH("B",H1633:$H$3985,0))</f>
        <v>2</v>
      </c>
      <c r="K1632" s="84"/>
      <c r="L1632" s="97">
        <v>47792</v>
      </c>
      <c r="M1632" s="99" t="s">
        <v>69</v>
      </c>
      <c r="O1632" s="97">
        <v>46956</v>
      </c>
      <c r="P1632" s="97" cm="1">
        <f t="array" ref="P1632">INDEX($L$11:$L$2636,MATCH(B1632+J1632,$L$11:$L$2636,0)+30)</f>
        <v>47003</v>
      </c>
      <c r="Q1632" s="124" cm="1">
        <f t="array" ref="Q1632">INDEX($L$11:$L$2636,MATCH(B1632+J1632,$L$11:$L$2636,0)+12)-1</f>
        <v>46974</v>
      </c>
    </row>
    <row r="1633" spans="2:17" ht="15" customHeight="1" x14ac:dyDescent="0.25">
      <c r="B1633" s="97">
        <v>46957</v>
      </c>
      <c r="C1633" s="98" t="str">
        <f t="shared" si="106"/>
        <v>Sunday</v>
      </c>
      <c r="D1633" s="99" t="str">
        <f t="shared" si="107"/>
        <v>W</v>
      </c>
      <c r="E1633" s="99" t="str">
        <f t="shared" si="107"/>
        <v>W</v>
      </c>
      <c r="F1633" s="99" t="str">
        <f t="shared" si="107"/>
        <v>W</v>
      </c>
      <c r="G1633" s="99" t="str">
        <f t="shared" si="107"/>
        <v>W</v>
      </c>
      <c r="H1633" s="99" t="str">
        <f t="shared" si="108"/>
        <v>W</v>
      </c>
      <c r="I1633" s="99">
        <f t="shared" si="109"/>
        <v>0</v>
      </c>
      <c r="J1633" s="109">
        <f>IF(H1633="B",0,MATCH("B",H1634:$H$3985,0))</f>
        <v>1</v>
      </c>
      <c r="K1633" s="84"/>
      <c r="L1633" s="97">
        <v>47793</v>
      </c>
      <c r="M1633" s="99" t="s">
        <v>69</v>
      </c>
      <c r="O1633" s="97">
        <v>46957</v>
      </c>
      <c r="P1633" s="97" cm="1">
        <f t="array" ref="P1633">INDEX($L$11:$L$2636,MATCH(B1633+J1633,$L$11:$L$2636,0)+30)</f>
        <v>47003</v>
      </c>
      <c r="Q1633" s="124" cm="1">
        <f t="array" ref="Q1633">INDEX($L$11:$L$2636,MATCH(B1633+J1633,$L$11:$L$2636,0)+12)-1</f>
        <v>46974</v>
      </c>
    </row>
    <row r="1634" spans="2:17" ht="15" customHeight="1" x14ac:dyDescent="0.25">
      <c r="B1634" s="97">
        <v>46958</v>
      </c>
      <c r="C1634" s="98" t="str">
        <f t="shared" si="106"/>
        <v>Monday</v>
      </c>
      <c r="D1634" s="99" t="str">
        <f t="shared" si="107"/>
        <v>B</v>
      </c>
      <c r="E1634" s="99" t="str">
        <f t="shared" si="107"/>
        <v>B</v>
      </c>
      <c r="F1634" s="99" t="str">
        <f t="shared" si="107"/>
        <v>B</v>
      </c>
      <c r="G1634" s="99" t="str">
        <f t="shared" si="107"/>
        <v>B</v>
      </c>
      <c r="H1634" s="99" t="str">
        <f t="shared" si="108"/>
        <v>B</v>
      </c>
      <c r="I1634" s="99">
        <f t="shared" si="109"/>
        <v>1</v>
      </c>
      <c r="J1634" s="109">
        <f>IF(H1634="B",0,MATCH("B",H1635:$H$3985,0))</f>
        <v>0</v>
      </c>
      <c r="K1634" s="84"/>
      <c r="L1634" s="97">
        <v>47794</v>
      </c>
      <c r="M1634" s="99" t="s">
        <v>69</v>
      </c>
      <c r="O1634" s="97">
        <v>46958</v>
      </c>
      <c r="P1634" s="97" cm="1">
        <f t="array" ref="P1634">INDEX($L$11:$L$2636,MATCH(B1634+J1634,$L$11:$L$2636,0)+30)</f>
        <v>47003</v>
      </c>
      <c r="Q1634" s="124" cm="1">
        <f t="array" ref="Q1634">INDEX($L$11:$L$2636,MATCH(B1634+J1634,$L$11:$L$2636,0)+12)-1</f>
        <v>46974</v>
      </c>
    </row>
    <row r="1635" spans="2:17" ht="15" customHeight="1" x14ac:dyDescent="0.25">
      <c r="B1635" s="97">
        <v>46959</v>
      </c>
      <c r="C1635" s="98" t="str">
        <f t="shared" si="106"/>
        <v>Tuesday</v>
      </c>
      <c r="D1635" s="99" t="str">
        <f t="shared" si="107"/>
        <v>B</v>
      </c>
      <c r="E1635" s="99" t="str">
        <f t="shared" si="107"/>
        <v>B</v>
      </c>
      <c r="F1635" s="99" t="s">
        <v>71</v>
      </c>
      <c r="G1635" s="99" t="str">
        <f t="shared" si="107"/>
        <v>B</v>
      </c>
      <c r="H1635" s="99" t="str">
        <f t="shared" si="108"/>
        <v>P</v>
      </c>
      <c r="I1635" s="99">
        <f t="shared" si="109"/>
        <v>0</v>
      </c>
      <c r="J1635" s="109">
        <f>IF(H1635="B",0,MATCH("B",H1636:$H$3985,0))</f>
        <v>1</v>
      </c>
      <c r="K1635" s="84"/>
      <c r="L1635" s="97">
        <v>47795</v>
      </c>
      <c r="M1635" s="99" t="s">
        <v>69</v>
      </c>
      <c r="O1635" s="97">
        <v>46959</v>
      </c>
      <c r="P1635" s="97" cm="1">
        <f t="array" ref="P1635">INDEX($L$11:$L$2636,MATCH(B1635+J1635,$L$11:$L$2636,0)+30)</f>
        <v>47004</v>
      </c>
      <c r="Q1635" s="124" cm="1">
        <f t="array" ref="Q1635">INDEX($L$11:$L$2636,MATCH(B1635+J1635,$L$11:$L$2636,0)+12)-1</f>
        <v>46975</v>
      </c>
    </row>
    <row r="1636" spans="2:17" ht="15" customHeight="1" x14ac:dyDescent="0.25">
      <c r="B1636" s="97">
        <v>46960</v>
      </c>
      <c r="C1636" s="98" t="str">
        <f t="shared" si="106"/>
        <v>Wednesday</v>
      </c>
      <c r="D1636" s="99" t="str">
        <f t="shared" si="107"/>
        <v>B</v>
      </c>
      <c r="E1636" s="99" t="str">
        <f t="shared" si="107"/>
        <v>B</v>
      </c>
      <c r="F1636" s="99" t="str">
        <f t="shared" si="107"/>
        <v>B</v>
      </c>
      <c r="G1636" s="99" t="str">
        <f t="shared" si="107"/>
        <v>B</v>
      </c>
      <c r="H1636" s="99" t="str">
        <f t="shared" si="108"/>
        <v>B</v>
      </c>
      <c r="I1636" s="99">
        <f t="shared" si="109"/>
        <v>1</v>
      </c>
      <c r="J1636" s="109">
        <f>IF(H1636="B",0,MATCH("B",H1637:$H$3985,0))</f>
        <v>0</v>
      </c>
      <c r="K1636" s="84"/>
      <c r="L1636" s="97">
        <v>47798</v>
      </c>
      <c r="M1636" s="99" t="s">
        <v>69</v>
      </c>
      <c r="O1636" s="97">
        <v>46960</v>
      </c>
      <c r="P1636" s="97" cm="1">
        <f t="array" ref="P1636">INDEX($L$11:$L$2636,MATCH(B1636+J1636,$L$11:$L$2636,0)+30)</f>
        <v>47004</v>
      </c>
      <c r="Q1636" s="124" cm="1">
        <f t="array" ref="Q1636">INDEX($L$11:$L$2636,MATCH(B1636+J1636,$L$11:$L$2636,0)+12)-1</f>
        <v>46975</v>
      </c>
    </row>
    <row r="1637" spans="2:17" ht="15" customHeight="1" x14ac:dyDescent="0.25">
      <c r="B1637" s="97">
        <v>46961</v>
      </c>
      <c r="C1637" s="98" t="str">
        <f t="shared" si="106"/>
        <v>Thursday</v>
      </c>
      <c r="D1637" s="99" t="str">
        <f t="shared" si="107"/>
        <v>B</v>
      </c>
      <c r="E1637" s="99" t="str">
        <f t="shared" si="107"/>
        <v>B</v>
      </c>
      <c r="F1637" s="99" t="str">
        <f t="shared" si="107"/>
        <v>B</v>
      </c>
      <c r="G1637" s="99" t="str">
        <f t="shared" si="107"/>
        <v>B</v>
      </c>
      <c r="H1637" s="99" t="str">
        <f t="shared" si="108"/>
        <v>B</v>
      </c>
      <c r="I1637" s="99">
        <f t="shared" si="109"/>
        <v>1</v>
      </c>
      <c r="J1637" s="109">
        <f>IF(H1637="B",0,MATCH("B",H1638:$H$3985,0))</f>
        <v>0</v>
      </c>
      <c r="K1637" s="84"/>
      <c r="L1637" s="97">
        <v>47799</v>
      </c>
      <c r="M1637" s="99" t="s">
        <v>69</v>
      </c>
      <c r="O1637" s="97">
        <v>46961</v>
      </c>
      <c r="P1637" s="97" cm="1">
        <f t="array" ref="P1637">INDEX($L$11:$L$2636,MATCH(B1637+J1637,$L$11:$L$2636,0)+30)</f>
        <v>47008</v>
      </c>
      <c r="Q1637" s="124" cm="1">
        <f t="array" ref="Q1637">INDEX($L$11:$L$2636,MATCH(B1637+J1637,$L$11:$L$2636,0)+12)-1</f>
        <v>46978</v>
      </c>
    </row>
    <row r="1638" spans="2:17" ht="15" customHeight="1" x14ac:dyDescent="0.25">
      <c r="B1638" s="97">
        <v>46962</v>
      </c>
      <c r="C1638" s="98" t="str">
        <f t="shared" si="106"/>
        <v>Friday</v>
      </c>
      <c r="D1638" s="99" t="str">
        <f t="shared" si="107"/>
        <v>B</v>
      </c>
      <c r="E1638" s="99" t="str">
        <f t="shared" si="107"/>
        <v>B</v>
      </c>
      <c r="F1638" s="99" t="str">
        <f t="shared" si="107"/>
        <v>B</v>
      </c>
      <c r="G1638" s="99" t="str">
        <f t="shared" si="107"/>
        <v>B</v>
      </c>
      <c r="H1638" s="99" t="str">
        <f t="shared" si="108"/>
        <v>B</v>
      </c>
      <c r="I1638" s="99">
        <f t="shared" si="109"/>
        <v>1</v>
      </c>
      <c r="J1638" s="109">
        <f>IF(H1638="B",0,MATCH("B",H1639:$H$3985,0))</f>
        <v>0</v>
      </c>
      <c r="K1638" s="84"/>
      <c r="L1638" s="97">
        <v>47800</v>
      </c>
      <c r="M1638" s="99" t="s">
        <v>69</v>
      </c>
      <c r="O1638" s="97">
        <v>46962</v>
      </c>
      <c r="P1638" s="97" cm="1">
        <f t="array" ref="P1638">INDEX($L$11:$L$2636,MATCH(B1638+J1638,$L$11:$L$2636,0)+30)</f>
        <v>47009</v>
      </c>
      <c r="Q1638" s="124" cm="1">
        <f t="array" ref="Q1638">INDEX($L$11:$L$2636,MATCH(B1638+J1638,$L$11:$L$2636,0)+12)-1</f>
        <v>46980</v>
      </c>
    </row>
    <row r="1639" spans="2:17" ht="15" customHeight="1" x14ac:dyDescent="0.25">
      <c r="B1639" s="97">
        <v>46963</v>
      </c>
      <c r="C1639" s="98" t="str">
        <f t="shared" si="106"/>
        <v>Saturday</v>
      </c>
      <c r="D1639" s="99" t="str">
        <f t="shared" si="107"/>
        <v>W</v>
      </c>
      <c r="E1639" s="99" t="str">
        <f t="shared" si="107"/>
        <v>W</v>
      </c>
      <c r="F1639" s="99" t="str">
        <f t="shared" si="107"/>
        <v>W</v>
      </c>
      <c r="G1639" s="99" t="str">
        <f t="shared" si="107"/>
        <v>W</v>
      </c>
      <c r="H1639" s="99" t="str">
        <f t="shared" si="108"/>
        <v>W</v>
      </c>
      <c r="I1639" s="99">
        <f t="shared" si="109"/>
        <v>0</v>
      </c>
      <c r="J1639" s="109">
        <f>IF(H1639="B",0,MATCH("B",H1640:$H$3985,0))</f>
        <v>2</v>
      </c>
      <c r="K1639" s="84"/>
      <c r="L1639" s="97">
        <v>47801</v>
      </c>
      <c r="M1639" s="99" t="s">
        <v>69</v>
      </c>
      <c r="O1639" s="97">
        <v>46963</v>
      </c>
      <c r="P1639" s="97" cm="1">
        <f t="array" ref="P1639">INDEX($L$11:$L$2636,MATCH(B1639+J1639,$L$11:$L$2636,0)+30)</f>
        <v>47010</v>
      </c>
      <c r="Q1639" s="124" cm="1">
        <f t="array" ref="Q1639">INDEX($L$11:$L$2636,MATCH(B1639+J1639,$L$11:$L$2636,0)+12)-1</f>
        <v>46981</v>
      </c>
    </row>
    <row r="1640" spans="2:17" ht="15" customHeight="1" x14ac:dyDescent="0.25">
      <c r="B1640" s="97">
        <v>46964</v>
      </c>
      <c r="C1640" s="98" t="str">
        <f t="shared" si="106"/>
        <v>Sunday</v>
      </c>
      <c r="D1640" s="99" t="str">
        <f t="shared" si="107"/>
        <v>W</v>
      </c>
      <c r="E1640" s="99" t="str">
        <f t="shared" si="107"/>
        <v>W</v>
      </c>
      <c r="F1640" s="99" t="str">
        <f t="shared" si="107"/>
        <v>W</v>
      </c>
      <c r="G1640" s="99" t="str">
        <f t="shared" si="107"/>
        <v>W</v>
      </c>
      <c r="H1640" s="99" t="str">
        <f t="shared" si="108"/>
        <v>W</v>
      </c>
      <c r="I1640" s="99">
        <f t="shared" si="109"/>
        <v>0</v>
      </c>
      <c r="J1640" s="109">
        <f>IF(H1640="B",0,MATCH("B",H1641:$H$3985,0))</f>
        <v>1</v>
      </c>
      <c r="K1640" s="84"/>
      <c r="L1640" s="97">
        <v>47802</v>
      </c>
      <c r="M1640" s="99" t="s">
        <v>69</v>
      </c>
      <c r="O1640" s="97">
        <v>46964</v>
      </c>
      <c r="P1640" s="97" cm="1">
        <f t="array" ref="P1640">INDEX($L$11:$L$2636,MATCH(B1640+J1640,$L$11:$L$2636,0)+30)</f>
        <v>47010</v>
      </c>
      <c r="Q1640" s="124" cm="1">
        <f t="array" ref="Q1640">INDEX($L$11:$L$2636,MATCH(B1640+J1640,$L$11:$L$2636,0)+12)-1</f>
        <v>46981</v>
      </c>
    </row>
    <row r="1641" spans="2:17" ht="15" customHeight="1" x14ac:dyDescent="0.25">
      <c r="B1641" s="97">
        <v>46965</v>
      </c>
      <c r="C1641" s="98" t="str">
        <f t="shared" si="106"/>
        <v>Monday</v>
      </c>
      <c r="D1641" s="99" t="str">
        <f t="shared" si="107"/>
        <v>B</v>
      </c>
      <c r="E1641" s="99" t="str">
        <f t="shared" si="107"/>
        <v>B</v>
      </c>
      <c r="F1641" s="99" t="str">
        <f t="shared" si="107"/>
        <v>B</v>
      </c>
      <c r="G1641" s="99" t="str">
        <f t="shared" si="107"/>
        <v>B</v>
      </c>
      <c r="H1641" s="99" t="str">
        <f t="shared" si="108"/>
        <v>B</v>
      </c>
      <c r="I1641" s="99">
        <f t="shared" si="109"/>
        <v>1</v>
      </c>
      <c r="J1641" s="109">
        <f>IF(H1641="B",0,MATCH("B",H1642:$H$3985,0))</f>
        <v>0</v>
      </c>
      <c r="K1641" s="84"/>
      <c r="L1641" s="97">
        <v>47805</v>
      </c>
      <c r="M1641" s="99" t="s">
        <v>69</v>
      </c>
      <c r="O1641" s="97">
        <v>46965</v>
      </c>
      <c r="P1641" s="97" cm="1">
        <f t="array" ref="P1641">INDEX($L$11:$L$2636,MATCH(B1641+J1641,$L$11:$L$2636,0)+30)</f>
        <v>47010</v>
      </c>
      <c r="Q1641" s="124" cm="1">
        <f t="array" ref="Q1641">INDEX($L$11:$L$2636,MATCH(B1641+J1641,$L$11:$L$2636,0)+12)-1</f>
        <v>46981</v>
      </c>
    </row>
    <row r="1642" spans="2:17" ht="15" customHeight="1" x14ac:dyDescent="0.25">
      <c r="B1642" s="97">
        <v>46966</v>
      </c>
      <c r="C1642" s="98" t="str">
        <f t="shared" si="106"/>
        <v>Tuesday</v>
      </c>
      <c r="D1642" s="99" t="str">
        <f t="shared" si="107"/>
        <v>B</v>
      </c>
      <c r="E1642" s="99" t="str">
        <f t="shared" si="107"/>
        <v>B</v>
      </c>
      <c r="F1642" s="99" t="str">
        <f t="shared" si="107"/>
        <v>B</v>
      </c>
      <c r="G1642" s="99" t="str">
        <f t="shared" si="107"/>
        <v>B</v>
      </c>
      <c r="H1642" s="99" t="str">
        <f t="shared" si="108"/>
        <v>B</v>
      </c>
      <c r="I1642" s="99">
        <f t="shared" si="109"/>
        <v>1</v>
      </c>
      <c r="J1642" s="109">
        <f>IF(H1642="B",0,MATCH("B",H1643:$H$3985,0))</f>
        <v>0</v>
      </c>
      <c r="K1642" s="84"/>
      <c r="L1642" s="97">
        <v>47806</v>
      </c>
      <c r="M1642" s="99" t="s">
        <v>69</v>
      </c>
      <c r="O1642" s="97">
        <v>46966</v>
      </c>
      <c r="P1642" s="97" cm="1">
        <f t="array" ref="P1642">INDEX($L$11:$L$2636,MATCH(B1642+J1642,$L$11:$L$2636,0)+30)</f>
        <v>47011</v>
      </c>
      <c r="Q1642" s="124" cm="1">
        <f t="array" ref="Q1642">INDEX($L$11:$L$2636,MATCH(B1642+J1642,$L$11:$L$2636,0)+12)-1</f>
        <v>46982</v>
      </c>
    </row>
    <row r="1643" spans="2:17" ht="15" customHeight="1" x14ac:dyDescent="0.25">
      <c r="B1643" s="97">
        <v>46967</v>
      </c>
      <c r="C1643" s="98" t="str">
        <f t="shared" si="106"/>
        <v>Wednesday</v>
      </c>
      <c r="D1643" s="99" t="str">
        <f t="shared" si="107"/>
        <v>B</v>
      </c>
      <c r="E1643" s="99" t="str">
        <f t="shared" si="107"/>
        <v>B</v>
      </c>
      <c r="F1643" s="99" t="str">
        <f t="shared" si="107"/>
        <v>B</v>
      </c>
      <c r="G1643" s="99" t="str">
        <f t="shared" si="107"/>
        <v>B</v>
      </c>
      <c r="H1643" s="99" t="str">
        <f t="shared" si="108"/>
        <v>B</v>
      </c>
      <c r="I1643" s="99">
        <f t="shared" si="109"/>
        <v>1</v>
      </c>
      <c r="J1643" s="109">
        <f>IF(H1643="B",0,MATCH("B",H1644:$H$3985,0))</f>
        <v>0</v>
      </c>
      <c r="K1643" s="84"/>
      <c r="L1643" s="97">
        <v>47807</v>
      </c>
      <c r="M1643" s="99" t="s">
        <v>69</v>
      </c>
      <c r="O1643" s="97">
        <v>46967</v>
      </c>
      <c r="P1643" s="97" cm="1">
        <f t="array" ref="P1643">INDEX($L$11:$L$2636,MATCH(B1643+J1643,$L$11:$L$2636,0)+30)</f>
        <v>47014</v>
      </c>
      <c r="Q1643" s="124" cm="1">
        <f t="array" ref="Q1643">INDEX($L$11:$L$2636,MATCH(B1643+J1643,$L$11:$L$2636,0)+12)-1</f>
        <v>46985</v>
      </c>
    </row>
    <row r="1644" spans="2:17" ht="15" customHeight="1" x14ac:dyDescent="0.25">
      <c r="B1644" s="97">
        <v>46968</v>
      </c>
      <c r="C1644" s="98" t="str">
        <f t="shared" si="106"/>
        <v>Thursday</v>
      </c>
      <c r="D1644" s="99" t="str">
        <f t="shared" si="107"/>
        <v>B</v>
      </c>
      <c r="E1644" s="99" t="str">
        <f t="shared" si="107"/>
        <v>B</v>
      </c>
      <c r="F1644" s="99" t="str">
        <f t="shared" si="107"/>
        <v>B</v>
      </c>
      <c r="G1644" s="99" t="str">
        <f t="shared" si="107"/>
        <v>B</v>
      </c>
      <c r="H1644" s="99" t="str">
        <f t="shared" si="108"/>
        <v>B</v>
      </c>
      <c r="I1644" s="99">
        <f t="shared" si="109"/>
        <v>1</v>
      </c>
      <c r="J1644" s="109">
        <f>IF(H1644="B",0,MATCH("B",H1645:$H$3985,0))</f>
        <v>0</v>
      </c>
      <c r="K1644" s="84"/>
      <c r="L1644" s="97">
        <v>47808</v>
      </c>
      <c r="M1644" s="99" t="s">
        <v>69</v>
      </c>
      <c r="O1644" s="97">
        <v>46968</v>
      </c>
      <c r="P1644" s="97" cm="1">
        <f t="array" ref="P1644">INDEX($L$11:$L$2636,MATCH(B1644+J1644,$L$11:$L$2636,0)+30)</f>
        <v>47015</v>
      </c>
      <c r="Q1644" s="124" cm="1">
        <f t="array" ref="Q1644">INDEX($L$11:$L$2636,MATCH(B1644+J1644,$L$11:$L$2636,0)+12)-1</f>
        <v>46986</v>
      </c>
    </row>
    <row r="1645" spans="2:17" ht="15" customHeight="1" x14ac:dyDescent="0.25">
      <c r="B1645" s="97">
        <v>46969</v>
      </c>
      <c r="C1645" s="98" t="str">
        <f t="shared" si="106"/>
        <v>Friday</v>
      </c>
      <c r="D1645" s="99" t="str">
        <f t="shared" si="107"/>
        <v>B</v>
      </c>
      <c r="E1645" s="99" t="str">
        <f t="shared" si="107"/>
        <v>B</v>
      </c>
      <c r="F1645" s="99" t="str">
        <f t="shared" si="107"/>
        <v>B</v>
      </c>
      <c r="G1645" s="99" t="str">
        <f t="shared" si="107"/>
        <v>B</v>
      </c>
      <c r="H1645" s="99" t="str">
        <f t="shared" si="108"/>
        <v>B</v>
      </c>
      <c r="I1645" s="99">
        <f t="shared" si="109"/>
        <v>1</v>
      </c>
      <c r="J1645" s="109">
        <f>IF(H1645="B",0,MATCH("B",H1646:$H$3985,0))</f>
        <v>0</v>
      </c>
      <c r="K1645" s="84"/>
      <c r="L1645" s="97">
        <v>47809</v>
      </c>
      <c r="M1645" s="99" t="s">
        <v>69</v>
      </c>
      <c r="O1645" s="97">
        <v>46969</v>
      </c>
      <c r="P1645" s="97" cm="1">
        <f t="array" ref="P1645">INDEX($L$11:$L$2636,MATCH(B1645+J1645,$L$11:$L$2636,0)+30)</f>
        <v>47016</v>
      </c>
      <c r="Q1645" s="124" cm="1">
        <f t="array" ref="Q1645">INDEX($L$11:$L$2636,MATCH(B1645+J1645,$L$11:$L$2636,0)+12)-1</f>
        <v>46987</v>
      </c>
    </row>
    <row r="1646" spans="2:17" ht="15" customHeight="1" x14ac:dyDescent="0.25">
      <c r="B1646" s="97">
        <v>46970</v>
      </c>
      <c r="C1646" s="98" t="str">
        <f t="shared" si="106"/>
        <v>Saturday</v>
      </c>
      <c r="D1646" s="99" t="str">
        <f t="shared" si="107"/>
        <v>W</v>
      </c>
      <c r="E1646" s="99" t="str">
        <f t="shared" si="107"/>
        <v>W</v>
      </c>
      <c r="F1646" s="99" t="str">
        <f t="shared" si="107"/>
        <v>W</v>
      </c>
      <c r="G1646" s="99" t="str">
        <f t="shared" si="107"/>
        <v>W</v>
      </c>
      <c r="H1646" s="99" t="str">
        <f t="shared" si="108"/>
        <v>W</v>
      </c>
      <c r="I1646" s="99">
        <f t="shared" si="109"/>
        <v>0</v>
      </c>
      <c r="J1646" s="109">
        <f>IF(H1646="B",0,MATCH("B",H1647:$H$3985,0))</f>
        <v>2</v>
      </c>
      <c r="K1646" s="84"/>
      <c r="L1646" s="97">
        <v>47812</v>
      </c>
      <c r="M1646" s="99" t="s">
        <v>69</v>
      </c>
      <c r="O1646" s="97">
        <v>46970</v>
      </c>
      <c r="P1646" s="97" cm="1">
        <f t="array" ref="P1646">INDEX($L$11:$L$2636,MATCH(B1646+J1646,$L$11:$L$2636,0)+30)</f>
        <v>47017</v>
      </c>
      <c r="Q1646" s="124" cm="1">
        <f t="array" ref="Q1646">INDEX($L$11:$L$2636,MATCH(B1646+J1646,$L$11:$L$2636,0)+12)-1</f>
        <v>46988</v>
      </c>
    </row>
    <row r="1647" spans="2:17" ht="15" customHeight="1" x14ac:dyDescent="0.25">
      <c r="B1647" s="97">
        <v>46971</v>
      </c>
      <c r="C1647" s="98" t="str">
        <f t="shared" si="106"/>
        <v>Sunday</v>
      </c>
      <c r="D1647" s="99" t="str">
        <f t="shared" si="107"/>
        <v>W</v>
      </c>
      <c r="E1647" s="99" t="str">
        <f t="shared" si="107"/>
        <v>W</v>
      </c>
      <c r="F1647" s="99" t="str">
        <f t="shared" si="107"/>
        <v>W</v>
      </c>
      <c r="G1647" s="99" t="str">
        <f t="shared" si="107"/>
        <v>W</v>
      </c>
      <c r="H1647" s="99" t="str">
        <f t="shared" si="108"/>
        <v>W</v>
      </c>
      <c r="I1647" s="99">
        <f t="shared" si="109"/>
        <v>0</v>
      </c>
      <c r="J1647" s="109">
        <f>IF(H1647="B",0,MATCH("B",H1648:$H$3985,0))</f>
        <v>1</v>
      </c>
      <c r="K1647" s="84"/>
      <c r="L1647" s="97">
        <v>47813</v>
      </c>
      <c r="M1647" s="99" t="s">
        <v>69</v>
      </c>
      <c r="O1647" s="97">
        <v>46971</v>
      </c>
      <c r="P1647" s="97" cm="1">
        <f t="array" ref="P1647">INDEX($L$11:$L$2636,MATCH(B1647+J1647,$L$11:$L$2636,0)+30)</f>
        <v>47017</v>
      </c>
      <c r="Q1647" s="124" cm="1">
        <f t="array" ref="Q1647">INDEX($L$11:$L$2636,MATCH(B1647+J1647,$L$11:$L$2636,0)+12)-1</f>
        <v>46988</v>
      </c>
    </row>
    <row r="1648" spans="2:17" ht="15" customHeight="1" x14ac:dyDescent="0.25">
      <c r="B1648" s="97">
        <v>46972</v>
      </c>
      <c r="C1648" s="98" t="str">
        <f t="shared" si="106"/>
        <v>Monday</v>
      </c>
      <c r="D1648" s="99" t="str">
        <f t="shared" si="107"/>
        <v>B</v>
      </c>
      <c r="E1648" s="99" t="str">
        <f t="shared" si="107"/>
        <v>B</v>
      </c>
      <c r="F1648" s="99" t="str">
        <f t="shared" si="107"/>
        <v>B</v>
      </c>
      <c r="G1648" s="99" t="str">
        <f t="shared" si="107"/>
        <v>B</v>
      </c>
      <c r="H1648" s="99" t="str">
        <f t="shared" si="108"/>
        <v>B</v>
      </c>
      <c r="I1648" s="99">
        <f t="shared" si="109"/>
        <v>1</v>
      </c>
      <c r="J1648" s="109">
        <f>IF(H1648="B",0,MATCH("B",H1649:$H$3985,0))</f>
        <v>0</v>
      </c>
      <c r="K1648" s="84"/>
      <c r="L1648" s="97">
        <v>47814</v>
      </c>
      <c r="M1648" s="99" t="s">
        <v>69</v>
      </c>
      <c r="O1648" s="97">
        <v>46972</v>
      </c>
      <c r="P1648" s="97" cm="1">
        <f t="array" ref="P1648">INDEX($L$11:$L$2636,MATCH(B1648+J1648,$L$11:$L$2636,0)+30)</f>
        <v>47017</v>
      </c>
      <c r="Q1648" s="124" cm="1">
        <f t="array" ref="Q1648">INDEX($L$11:$L$2636,MATCH(B1648+J1648,$L$11:$L$2636,0)+12)-1</f>
        <v>46988</v>
      </c>
    </row>
    <row r="1649" spans="2:17" ht="15" customHeight="1" x14ac:dyDescent="0.25">
      <c r="B1649" s="97">
        <v>46973</v>
      </c>
      <c r="C1649" s="98" t="str">
        <f t="shared" si="106"/>
        <v>Tuesday</v>
      </c>
      <c r="D1649" s="99" t="str">
        <f t="shared" si="107"/>
        <v>B</v>
      </c>
      <c r="E1649" s="99" t="str">
        <f t="shared" si="107"/>
        <v>B</v>
      </c>
      <c r="F1649" s="99" t="str">
        <f t="shared" si="107"/>
        <v>B</v>
      </c>
      <c r="G1649" s="99" t="str">
        <f t="shared" si="107"/>
        <v>B</v>
      </c>
      <c r="H1649" s="99" t="str">
        <f t="shared" si="108"/>
        <v>B</v>
      </c>
      <c r="I1649" s="99">
        <f t="shared" si="109"/>
        <v>1</v>
      </c>
      <c r="J1649" s="109">
        <f>IF(H1649="B",0,MATCH("B",H1650:$H$3985,0))</f>
        <v>0</v>
      </c>
      <c r="K1649" s="84"/>
      <c r="L1649" s="97">
        <v>47815</v>
      </c>
      <c r="M1649" s="99" t="s">
        <v>69</v>
      </c>
      <c r="O1649" s="97">
        <v>46973</v>
      </c>
      <c r="P1649" s="97" cm="1">
        <f t="array" ref="P1649">INDEX($L$11:$L$2636,MATCH(B1649+J1649,$L$11:$L$2636,0)+30)</f>
        <v>47018</v>
      </c>
      <c r="Q1649" s="124" cm="1">
        <f t="array" ref="Q1649">INDEX($L$11:$L$2636,MATCH(B1649+J1649,$L$11:$L$2636,0)+12)-1</f>
        <v>46989</v>
      </c>
    </row>
    <row r="1650" spans="2:17" ht="15" customHeight="1" x14ac:dyDescent="0.25">
      <c r="B1650" s="97">
        <v>46974</v>
      </c>
      <c r="C1650" s="98" t="str">
        <f t="shared" si="106"/>
        <v>Wednesday</v>
      </c>
      <c r="D1650" s="99" t="str">
        <f t="shared" si="107"/>
        <v>B</v>
      </c>
      <c r="E1650" s="99" t="str">
        <f t="shared" si="107"/>
        <v>B</v>
      </c>
      <c r="F1650" s="99" t="str">
        <f t="shared" si="107"/>
        <v>B</v>
      </c>
      <c r="G1650" s="99" t="str">
        <f t="shared" si="107"/>
        <v>B</v>
      </c>
      <c r="H1650" s="99" t="str">
        <f t="shared" si="108"/>
        <v>B</v>
      </c>
      <c r="I1650" s="99">
        <f t="shared" si="109"/>
        <v>1</v>
      </c>
      <c r="J1650" s="109">
        <f>IF(H1650="B",0,MATCH("B",H1651:$H$3985,0))</f>
        <v>0</v>
      </c>
      <c r="K1650" s="84"/>
      <c r="L1650" s="97">
        <v>47816</v>
      </c>
      <c r="M1650" s="99" t="s">
        <v>69</v>
      </c>
      <c r="O1650" s="97">
        <v>46974</v>
      </c>
      <c r="P1650" s="97" cm="1">
        <f t="array" ref="P1650">INDEX($L$11:$L$2636,MATCH(B1650+J1650,$L$11:$L$2636,0)+30)</f>
        <v>47021</v>
      </c>
      <c r="Q1650" s="124" cm="1">
        <f t="array" ref="Q1650">INDEX($L$11:$L$2636,MATCH(B1650+J1650,$L$11:$L$2636,0)+12)-1</f>
        <v>46993</v>
      </c>
    </row>
    <row r="1651" spans="2:17" ht="15" customHeight="1" x14ac:dyDescent="0.25">
      <c r="B1651" s="97">
        <v>46975</v>
      </c>
      <c r="C1651" s="98" t="str">
        <f t="shared" si="106"/>
        <v>Thursday</v>
      </c>
      <c r="D1651" s="99" t="str">
        <f t="shared" si="107"/>
        <v>B</v>
      </c>
      <c r="E1651" s="99" t="str">
        <f t="shared" si="107"/>
        <v>B</v>
      </c>
      <c r="F1651" s="99" t="str">
        <f t="shared" si="107"/>
        <v>B</v>
      </c>
      <c r="G1651" s="99" t="str">
        <f t="shared" si="107"/>
        <v>B</v>
      </c>
      <c r="H1651" s="99" t="str">
        <f t="shared" si="108"/>
        <v>B</v>
      </c>
      <c r="I1651" s="99">
        <f t="shared" si="109"/>
        <v>1</v>
      </c>
      <c r="J1651" s="109">
        <f>IF(H1651="B",0,MATCH("B",H1652:$H$3985,0))</f>
        <v>0</v>
      </c>
      <c r="K1651" s="84"/>
      <c r="L1651" s="97">
        <v>47819</v>
      </c>
      <c r="M1651" s="99" t="s">
        <v>69</v>
      </c>
      <c r="O1651" s="97">
        <v>46975</v>
      </c>
      <c r="P1651" s="97" cm="1">
        <f t="array" ref="P1651">INDEX($L$11:$L$2636,MATCH(B1651+J1651,$L$11:$L$2636,0)+30)</f>
        <v>47022</v>
      </c>
      <c r="Q1651" s="124" cm="1">
        <f t="array" ref="Q1651">INDEX($L$11:$L$2636,MATCH(B1651+J1651,$L$11:$L$2636,0)+12)-1</f>
        <v>46994</v>
      </c>
    </row>
    <row r="1652" spans="2:17" ht="15" customHeight="1" x14ac:dyDescent="0.25">
      <c r="B1652" s="97">
        <v>46976</v>
      </c>
      <c r="C1652" s="98" t="str">
        <f t="shared" si="106"/>
        <v>Friday</v>
      </c>
      <c r="D1652" s="99" t="str">
        <f t="shared" si="107"/>
        <v>B</v>
      </c>
      <c r="E1652" s="99" t="str">
        <f t="shared" si="107"/>
        <v>B</v>
      </c>
      <c r="F1652" s="99" t="str">
        <f t="shared" si="107"/>
        <v>B</v>
      </c>
      <c r="G1652" s="99" t="str">
        <f t="shared" si="107"/>
        <v>B</v>
      </c>
      <c r="H1652" s="99" t="str">
        <f t="shared" si="108"/>
        <v>B</v>
      </c>
      <c r="I1652" s="99">
        <f t="shared" si="109"/>
        <v>1</v>
      </c>
      <c r="J1652" s="109">
        <f>IF(H1652="B",0,MATCH("B",H1653:$H$3985,0))</f>
        <v>0</v>
      </c>
      <c r="K1652" s="84"/>
      <c r="L1652" s="97">
        <v>47820</v>
      </c>
      <c r="M1652" s="99" t="s">
        <v>69</v>
      </c>
      <c r="O1652" s="97">
        <v>46976</v>
      </c>
      <c r="P1652" s="97" cm="1">
        <f t="array" ref="P1652">INDEX($L$11:$L$2636,MATCH(B1652+J1652,$L$11:$L$2636,0)+30)</f>
        <v>47023</v>
      </c>
      <c r="Q1652" s="124" cm="1">
        <f t="array" ref="Q1652">INDEX($L$11:$L$2636,MATCH(B1652+J1652,$L$11:$L$2636,0)+12)-1</f>
        <v>46995</v>
      </c>
    </row>
    <row r="1653" spans="2:17" ht="15" customHeight="1" x14ac:dyDescent="0.25">
      <c r="B1653" s="97">
        <v>46977</v>
      </c>
      <c r="C1653" s="98" t="str">
        <f t="shared" si="106"/>
        <v>Saturday</v>
      </c>
      <c r="D1653" s="99" t="str">
        <f t="shared" si="107"/>
        <v>W</v>
      </c>
      <c r="E1653" s="99" t="str">
        <f t="shared" si="107"/>
        <v>W</v>
      </c>
      <c r="F1653" s="99" t="str">
        <f t="shared" si="107"/>
        <v>W</v>
      </c>
      <c r="G1653" s="99" t="str">
        <f t="shared" si="107"/>
        <v>W</v>
      </c>
      <c r="H1653" s="99" t="str">
        <f t="shared" si="108"/>
        <v>W</v>
      </c>
      <c r="I1653" s="99">
        <f t="shared" si="109"/>
        <v>0</v>
      </c>
      <c r="J1653" s="109">
        <f>IF(H1653="B",0,MATCH("B",H1654:$H$3985,0))</f>
        <v>2</v>
      </c>
      <c r="K1653" s="84"/>
      <c r="L1653" s="97">
        <v>47821</v>
      </c>
      <c r="M1653" s="99" t="s">
        <v>69</v>
      </c>
      <c r="O1653" s="97">
        <v>46977</v>
      </c>
      <c r="P1653" s="97" cm="1">
        <f t="array" ref="P1653">INDEX($L$11:$L$2636,MATCH(B1653+J1653,$L$11:$L$2636,0)+30)</f>
        <v>47024</v>
      </c>
      <c r="Q1653" s="124" cm="1">
        <f t="array" ref="Q1653">INDEX($L$11:$L$2636,MATCH(B1653+J1653,$L$11:$L$2636,0)+12)-1</f>
        <v>46996</v>
      </c>
    </row>
    <row r="1654" spans="2:17" ht="15" customHeight="1" x14ac:dyDescent="0.25">
      <c r="B1654" s="97">
        <v>46978</v>
      </c>
      <c r="C1654" s="98" t="str">
        <f t="shared" si="106"/>
        <v>Sunday</v>
      </c>
      <c r="D1654" s="99" t="str">
        <f t="shared" si="107"/>
        <v>W</v>
      </c>
      <c r="E1654" s="99" t="str">
        <f t="shared" si="107"/>
        <v>W</v>
      </c>
      <c r="F1654" s="99" t="str">
        <f t="shared" si="107"/>
        <v>W</v>
      </c>
      <c r="G1654" s="99" t="str">
        <f t="shared" si="107"/>
        <v>W</v>
      </c>
      <c r="H1654" s="99" t="str">
        <f t="shared" si="108"/>
        <v>W</v>
      </c>
      <c r="I1654" s="99">
        <f t="shared" si="109"/>
        <v>0</v>
      </c>
      <c r="J1654" s="109">
        <f>IF(H1654="B",0,MATCH("B",H1655:$H$3985,0))</f>
        <v>1</v>
      </c>
      <c r="K1654" s="84"/>
      <c r="L1654" s="97">
        <v>47822</v>
      </c>
      <c r="M1654" s="99" t="s">
        <v>69</v>
      </c>
      <c r="O1654" s="97">
        <v>46978</v>
      </c>
      <c r="P1654" s="97" cm="1">
        <f t="array" ref="P1654">INDEX($L$11:$L$2636,MATCH(B1654+J1654,$L$11:$L$2636,0)+30)</f>
        <v>47024</v>
      </c>
      <c r="Q1654" s="124" cm="1">
        <f t="array" ref="Q1654">INDEX($L$11:$L$2636,MATCH(B1654+J1654,$L$11:$L$2636,0)+12)-1</f>
        <v>46996</v>
      </c>
    </row>
    <row r="1655" spans="2:17" ht="15" customHeight="1" x14ac:dyDescent="0.25">
      <c r="B1655" s="97">
        <v>46979</v>
      </c>
      <c r="C1655" s="98" t="str">
        <f t="shared" si="106"/>
        <v>Monday</v>
      </c>
      <c r="D1655" s="99" t="str">
        <f t="shared" si="107"/>
        <v>B</v>
      </c>
      <c r="E1655" s="99" t="str">
        <f t="shared" si="107"/>
        <v>B</v>
      </c>
      <c r="F1655" s="99" t="str">
        <f t="shared" si="107"/>
        <v>B</v>
      </c>
      <c r="G1655" s="99" t="str">
        <f t="shared" si="107"/>
        <v>B</v>
      </c>
      <c r="H1655" s="99" t="str">
        <f t="shared" si="108"/>
        <v>B</v>
      </c>
      <c r="I1655" s="99">
        <f t="shared" si="109"/>
        <v>1</v>
      </c>
      <c r="J1655" s="109">
        <f>IF(H1655="B",0,MATCH("B",H1656:$H$3985,0))</f>
        <v>0</v>
      </c>
      <c r="K1655" s="84"/>
      <c r="L1655" s="97">
        <v>47826</v>
      </c>
      <c r="M1655" s="99" t="s">
        <v>69</v>
      </c>
      <c r="O1655" s="97">
        <v>46979</v>
      </c>
      <c r="P1655" s="97" cm="1">
        <f t="array" ref="P1655">INDEX($L$11:$L$2636,MATCH(B1655+J1655,$L$11:$L$2636,0)+30)</f>
        <v>47024</v>
      </c>
      <c r="Q1655" s="124" cm="1">
        <f t="array" ref="Q1655">INDEX($L$11:$L$2636,MATCH(B1655+J1655,$L$11:$L$2636,0)+12)-1</f>
        <v>46996</v>
      </c>
    </row>
    <row r="1656" spans="2:17" ht="15" customHeight="1" x14ac:dyDescent="0.25">
      <c r="B1656" s="97">
        <v>46980</v>
      </c>
      <c r="C1656" s="98" t="str">
        <f t="shared" si="106"/>
        <v>Tuesday</v>
      </c>
      <c r="D1656" s="99" t="str">
        <f t="shared" si="107"/>
        <v>B</v>
      </c>
      <c r="E1656" s="99" t="s">
        <v>71</v>
      </c>
      <c r="F1656" s="99" t="s">
        <v>71</v>
      </c>
      <c r="G1656" s="99" t="str">
        <f t="shared" si="107"/>
        <v>B</v>
      </c>
      <c r="H1656" s="99" t="str">
        <f t="shared" si="108"/>
        <v>P</v>
      </c>
      <c r="I1656" s="99">
        <f t="shared" si="109"/>
        <v>0</v>
      </c>
      <c r="J1656" s="109">
        <f>IF(H1656="B",0,MATCH("B",H1657:$H$3985,0))</f>
        <v>1</v>
      </c>
      <c r="K1656" s="84"/>
      <c r="L1656" s="97">
        <v>47827</v>
      </c>
      <c r="M1656" s="99" t="s">
        <v>69</v>
      </c>
      <c r="O1656" s="97">
        <v>46980</v>
      </c>
      <c r="P1656" s="97" cm="1">
        <f t="array" ref="P1656">INDEX($L$11:$L$2636,MATCH(B1656+J1656,$L$11:$L$2636,0)+30)</f>
        <v>47025</v>
      </c>
      <c r="Q1656" s="124" cm="1">
        <f t="array" ref="Q1656">INDEX($L$11:$L$2636,MATCH(B1656+J1656,$L$11:$L$2636,0)+12)-1</f>
        <v>46999</v>
      </c>
    </row>
    <row r="1657" spans="2:17" ht="15" customHeight="1" x14ac:dyDescent="0.25">
      <c r="B1657" s="97">
        <v>46981</v>
      </c>
      <c r="C1657" s="98" t="str">
        <f t="shared" si="106"/>
        <v>Wednesday</v>
      </c>
      <c r="D1657" s="99" t="str">
        <f t="shared" si="107"/>
        <v>B</v>
      </c>
      <c r="E1657" s="99" t="str">
        <f t="shared" si="107"/>
        <v>B</v>
      </c>
      <c r="F1657" s="99" t="str">
        <f t="shared" si="107"/>
        <v>B</v>
      </c>
      <c r="G1657" s="99" t="str">
        <f t="shared" si="107"/>
        <v>B</v>
      </c>
      <c r="H1657" s="99" t="str">
        <f t="shared" si="108"/>
        <v>B</v>
      </c>
      <c r="I1657" s="99">
        <f t="shared" si="109"/>
        <v>1</v>
      </c>
      <c r="J1657" s="109">
        <f>IF(H1657="B",0,MATCH("B",H1658:$H$3985,0))</f>
        <v>0</v>
      </c>
      <c r="K1657" s="84"/>
      <c r="L1657" s="97">
        <v>47828</v>
      </c>
      <c r="M1657" s="99" t="s">
        <v>69</v>
      </c>
      <c r="O1657" s="97">
        <v>46981</v>
      </c>
      <c r="P1657" s="97" cm="1">
        <f t="array" ref="P1657">INDEX($L$11:$L$2636,MATCH(B1657+J1657,$L$11:$L$2636,0)+30)</f>
        <v>47025</v>
      </c>
      <c r="Q1657" s="124" cm="1">
        <f t="array" ref="Q1657">INDEX($L$11:$L$2636,MATCH(B1657+J1657,$L$11:$L$2636,0)+12)-1</f>
        <v>46999</v>
      </c>
    </row>
    <row r="1658" spans="2:17" ht="15" customHeight="1" x14ac:dyDescent="0.25">
      <c r="B1658" s="97">
        <v>46982</v>
      </c>
      <c r="C1658" s="98" t="str">
        <f t="shared" si="106"/>
        <v>Thursday</v>
      </c>
      <c r="D1658" s="99" t="str">
        <f t="shared" si="107"/>
        <v>B</v>
      </c>
      <c r="E1658" s="99" t="str">
        <f t="shared" si="107"/>
        <v>B</v>
      </c>
      <c r="F1658" s="99" t="str">
        <f t="shared" si="107"/>
        <v>B</v>
      </c>
      <c r="G1658" s="99" t="str">
        <f t="shared" si="107"/>
        <v>B</v>
      </c>
      <c r="H1658" s="99" t="str">
        <f t="shared" si="108"/>
        <v>B</v>
      </c>
      <c r="I1658" s="99">
        <f t="shared" si="109"/>
        <v>1</v>
      </c>
      <c r="J1658" s="109">
        <f>IF(H1658="B",0,MATCH("B",H1659:$H$3985,0))</f>
        <v>0</v>
      </c>
      <c r="K1658" s="84"/>
      <c r="L1658" s="97">
        <v>47829</v>
      </c>
      <c r="M1658" s="99" t="s">
        <v>69</v>
      </c>
      <c r="O1658" s="97">
        <v>46982</v>
      </c>
      <c r="P1658" s="97" cm="1">
        <f t="array" ref="P1658">INDEX($L$11:$L$2636,MATCH(B1658+J1658,$L$11:$L$2636,0)+30)</f>
        <v>47028</v>
      </c>
      <c r="Q1658" s="124" cm="1">
        <f t="array" ref="Q1658">INDEX($L$11:$L$2636,MATCH(B1658+J1658,$L$11:$L$2636,0)+12)-1</f>
        <v>47000</v>
      </c>
    </row>
    <row r="1659" spans="2:17" ht="15" customHeight="1" x14ac:dyDescent="0.25">
      <c r="B1659" s="97">
        <v>46983</v>
      </c>
      <c r="C1659" s="98" t="str">
        <f t="shared" si="106"/>
        <v>Friday</v>
      </c>
      <c r="D1659" s="99" t="str">
        <f t="shared" si="107"/>
        <v>B</v>
      </c>
      <c r="E1659" s="99" t="str">
        <f t="shared" si="107"/>
        <v>B</v>
      </c>
      <c r="F1659" s="99" t="str">
        <f t="shared" si="107"/>
        <v>B</v>
      </c>
      <c r="G1659" s="99" t="str">
        <f t="shared" si="107"/>
        <v>B</v>
      </c>
      <c r="H1659" s="99" t="str">
        <f t="shared" si="108"/>
        <v>B</v>
      </c>
      <c r="I1659" s="99">
        <f t="shared" si="109"/>
        <v>1</v>
      </c>
      <c r="J1659" s="109">
        <f>IF(H1659="B",0,MATCH("B",H1660:$H$3985,0))</f>
        <v>0</v>
      </c>
      <c r="K1659" s="84"/>
      <c r="L1659" s="97">
        <v>47830</v>
      </c>
      <c r="M1659" s="99" t="s">
        <v>69</v>
      </c>
      <c r="O1659" s="97">
        <v>46983</v>
      </c>
      <c r="P1659" s="97" cm="1">
        <f t="array" ref="P1659">INDEX($L$11:$L$2636,MATCH(B1659+J1659,$L$11:$L$2636,0)+30)</f>
        <v>47029</v>
      </c>
      <c r="Q1659" s="124" cm="1">
        <f t="array" ref="Q1659">INDEX($L$11:$L$2636,MATCH(B1659+J1659,$L$11:$L$2636,0)+12)-1</f>
        <v>47001</v>
      </c>
    </row>
    <row r="1660" spans="2:17" ht="15" customHeight="1" x14ac:dyDescent="0.25">
      <c r="B1660" s="97">
        <v>46984</v>
      </c>
      <c r="C1660" s="98" t="str">
        <f t="shared" si="106"/>
        <v>Saturday</v>
      </c>
      <c r="D1660" s="99" t="str">
        <f t="shared" si="107"/>
        <v>W</v>
      </c>
      <c r="E1660" s="99" t="str">
        <f t="shared" si="107"/>
        <v>W</v>
      </c>
      <c r="F1660" s="99" t="str">
        <f t="shared" si="107"/>
        <v>W</v>
      </c>
      <c r="G1660" s="99" t="str">
        <f t="shared" si="107"/>
        <v>W</v>
      </c>
      <c r="H1660" s="99" t="str">
        <f t="shared" si="108"/>
        <v>W</v>
      </c>
      <c r="I1660" s="99">
        <f t="shared" si="109"/>
        <v>0</v>
      </c>
      <c r="J1660" s="109">
        <f>IF(H1660="B",0,MATCH("B",H1661:$H$3985,0))</f>
        <v>2</v>
      </c>
      <c r="K1660" s="84"/>
      <c r="L1660" s="97">
        <v>47833</v>
      </c>
      <c r="M1660" s="99" t="s">
        <v>69</v>
      </c>
      <c r="O1660" s="97">
        <v>46984</v>
      </c>
      <c r="P1660" s="97" cm="1">
        <f t="array" ref="P1660">INDEX($L$11:$L$2636,MATCH(B1660+J1660,$L$11:$L$2636,0)+30)</f>
        <v>47030</v>
      </c>
      <c r="Q1660" s="124" cm="1">
        <f t="array" ref="Q1660">INDEX($L$11:$L$2636,MATCH(B1660+J1660,$L$11:$L$2636,0)+12)-1</f>
        <v>47002</v>
      </c>
    </row>
    <row r="1661" spans="2:17" ht="15" customHeight="1" x14ac:dyDescent="0.25">
      <c r="B1661" s="97">
        <v>46985</v>
      </c>
      <c r="C1661" s="98" t="str">
        <f t="shared" si="106"/>
        <v>Sunday</v>
      </c>
      <c r="D1661" s="99" t="str">
        <f t="shared" si="107"/>
        <v>W</v>
      </c>
      <c r="E1661" s="99" t="str">
        <f t="shared" si="107"/>
        <v>W</v>
      </c>
      <c r="F1661" s="99" t="str">
        <f t="shared" si="107"/>
        <v>W</v>
      </c>
      <c r="G1661" s="99" t="str">
        <f t="shared" si="107"/>
        <v>W</v>
      </c>
      <c r="H1661" s="99" t="str">
        <f t="shared" si="108"/>
        <v>W</v>
      </c>
      <c r="I1661" s="99">
        <f t="shared" si="109"/>
        <v>0</v>
      </c>
      <c r="J1661" s="109">
        <f>IF(H1661="B",0,MATCH("B",H1662:$H$3985,0))</f>
        <v>1</v>
      </c>
      <c r="K1661" s="84"/>
      <c r="L1661" s="97">
        <v>47834</v>
      </c>
      <c r="M1661" s="99" t="s">
        <v>69</v>
      </c>
      <c r="O1661" s="97">
        <v>46985</v>
      </c>
      <c r="P1661" s="97" cm="1">
        <f t="array" ref="P1661">INDEX($L$11:$L$2636,MATCH(B1661+J1661,$L$11:$L$2636,0)+30)</f>
        <v>47030</v>
      </c>
      <c r="Q1661" s="124" cm="1">
        <f t="array" ref="Q1661">INDEX($L$11:$L$2636,MATCH(B1661+J1661,$L$11:$L$2636,0)+12)-1</f>
        <v>47002</v>
      </c>
    </row>
    <row r="1662" spans="2:17" ht="15" customHeight="1" x14ac:dyDescent="0.25">
      <c r="B1662" s="97">
        <v>46986</v>
      </c>
      <c r="C1662" s="98" t="str">
        <f t="shared" si="106"/>
        <v>Monday</v>
      </c>
      <c r="D1662" s="99" t="str">
        <f t="shared" si="107"/>
        <v>B</v>
      </c>
      <c r="E1662" s="99" t="str">
        <f t="shared" si="107"/>
        <v>B</v>
      </c>
      <c r="F1662" s="99" t="str">
        <f t="shared" si="107"/>
        <v>B</v>
      </c>
      <c r="G1662" s="99" t="str">
        <f t="shared" si="107"/>
        <v>B</v>
      </c>
      <c r="H1662" s="99" t="str">
        <f t="shared" si="108"/>
        <v>B</v>
      </c>
      <c r="I1662" s="99">
        <f t="shared" si="109"/>
        <v>1</v>
      </c>
      <c r="J1662" s="109">
        <f>IF(H1662="B",0,MATCH("B",H1663:$H$3985,0))</f>
        <v>0</v>
      </c>
      <c r="K1662" s="84"/>
      <c r="L1662" s="97">
        <v>47835</v>
      </c>
      <c r="M1662" s="99" t="s">
        <v>69</v>
      </c>
      <c r="O1662" s="97">
        <v>46986</v>
      </c>
      <c r="P1662" s="97" cm="1">
        <f t="array" ref="P1662">INDEX($L$11:$L$2636,MATCH(B1662+J1662,$L$11:$L$2636,0)+30)</f>
        <v>47030</v>
      </c>
      <c r="Q1662" s="124" cm="1">
        <f t="array" ref="Q1662">INDEX($L$11:$L$2636,MATCH(B1662+J1662,$L$11:$L$2636,0)+12)-1</f>
        <v>47002</v>
      </c>
    </row>
    <row r="1663" spans="2:17" ht="15" customHeight="1" x14ac:dyDescent="0.25">
      <c r="B1663" s="97">
        <v>46987</v>
      </c>
      <c r="C1663" s="98" t="str">
        <f t="shared" si="106"/>
        <v>Tuesday</v>
      </c>
      <c r="D1663" s="99" t="str">
        <f t="shared" si="107"/>
        <v>B</v>
      </c>
      <c r="E1663" s="99" t="str">
        <f t="shared" si="107"/>
        <v>B</v>
      </c>
      <c r="F1663" s="99" t="str">
        <f t="shared" si="107"/>
        <v>B</v>
      </c>
      <c r="G1663" s="99" t="str">
        <f t="shared" si="107"/>
        <v>B</v>
      </c>
      <c r="H1663" s="99" t="str">
        <f t="shared" si="108"/>
        <v>B</v>
      </c>
      <c r="I1663" s="99">
        <f t="shared" si="109"/>
        <v>1</v>
      </c>
      <c r="J1663" s="109">
        <f>IF(H1663="B",0,MATCH("B",H1664:$H$3985,0))</f>
        <v>0</v>
      </c>
      <c r="K1663" s="84"/>
      <c r="L1663" s="97">
        <v>47836</v>
      </c>
      <c r="M1663" s="99" t="s">
        <v>69</v>
      </c>
      <c r="O1663" s="97">
        <v>46987</v>
      </c>
      <c r="P1663" s="97" cm="1">
        <f t="array" ref="P1663">INDEX($L$11:$L$2636,MATCH(B1663+J1663,$L$11:$L$2636,0)+30)</f>
        <v>47031</v>
      </c>
      <c r="Q1663" s="124" cm="1">
        <f t="array" ref="Q1663">INDEX($L$11:$L$2636,MATCH(B1663+J1663,$L$11:$L$2636,0)+12)-1</f>
        <v>47003</v>
      </c>
    </row>
    <row r="1664" spans="2:17" ht="15" customHeight="1" x14ac:dyDescent="0.25">
      <c r="B1664" s="97">
        <v>46988</v>
      </c>
      <c r="C1664" s="98" t="str">
        <f t="shared" si="106"/>
        <v>Wednesday</v>
      </c>
      <c r="D1664" s="99" t="str">
        <f t="shared" si="107"/>
        <v>B</v>
      </c>
      <c r="E1664" s="99" t="str">
        <f t="shared" si="107"/>
        <v>B</v>
      </c>
      <c r="F1664" s="99" t="str">
        <f t="shared" si="107"/>
        <v>B</v>
      </c>
      <c r="G1664" s="99" t="str">
        <f t="shared" si="107"/>
        <v>B</v>
      </c>
      <c r="H1664" s="99" t="str">
        <f t="shared" si="108"/>
        <v>B</v>
      </c>
      <c r="I1664" s="99">
        <f t="shared" si="109"/>
        <v>1</v>
      </c>
      <c r="J1664" s="109">
        <f>IF(H1664="B",0,MATCH("B",H1665:$H$3985,0))</f>
        <v>0</v>
      </c>
      <c r="K1664" s="84"/>
      <c r="L1664" s="97">
        <v>47837</v>
      </c>
      <c r="M1664" s="99" t="s">
        <v>69</v>
      </c>
      <c r="O1664" s="97">
        <v>46988</v>
      </c>
      <c r="P1664" s="97" cm="1">
        <f t="array" ref="P1664">INDEX($L$11:$L$2636,MATCH(B1664+J1664,$L$11:$L$2636,0)+30)</f>
        <v>47032</v>
      </c>
      <c r="Q1664" s="124" cm="1">
        <f t="array" ref="Q1664">INDEX($L$11:$L$2636,MATCH(B1664+J1664,$L$11:$L$2636,0)+12)-1</f>
        <v>47007</v>
      </c>
    </row>
    <row r="1665" spans="2:17" ht="15" customHeight="1" x14ac:dyDescent="0.25">
      <c r="B1665" s="97">
        <v>46989</v>
      </c>
      <c r="C1665" s="98" t="str">
        <f t="shared" si="106"/>
        <v>Thursday</v>
      </c>
      <c r="D1665" s="99" t="str">
        <f t="shared" si="107"/>
        <v>B</v>
      </c>
      <c r="E1665" s="99" t="str">
        <f t="shared" si="107"/>
        <v>B</v>
      </c>
      <c r="F1665" s="99" t="str">
        <f t="shared" si="107"/>
        <v>B</v>
      </c>
      <c r="G1665" s="99" t="str">
        <f t="shared" si="107"/>
        <v>B</v>
      </c>
      <c r="H1665" s="99" t="str">
        <f t="shared" si="108"/>
        <v>B</v>
      </c>
      <c r="I1665" s="99">
        <f t="shared" si="109"/>
        <v>1</v>
      </c>
      <c r="J1665" s="109">
        <f>IF(H1665="B",0,MATCH("B",H1666:$H$3985,0))</f>
        <v>0</v>
      </c>
      <c r="K1665" s="84"/>
      <c r="L1665" s="97">
        <v>47840</v>
      </c>
      <c r="M1665" s="99" t="s">
        <v>69</v>
      </c>
      <c r="O1665" s="97">
        <v>46989</v>
      </c>
      <c r="P1665" s="97" cm="1">
        <f t="array" ref="P1665">INDEX($L$11:$L$2636,MATCH(B1665+J1665,$L$11:$L$2636,0)+30)</f>
        <v>47035</v>
      </c>
      <c r="Q1665" s="124" cm="1">
        <f t="array" ref="Q1665">INDEX($L$11:$L$2636,MATCH(B1665+J1665,$L$11:$L$2636,0)+12)-1</f>
        <v>47008</v>
      </c>
    </row>
    <row r="1666" spans="2:17" ht="15" customHeight="1" x14ac:dyDescent="0.25">
      <c r="B1666" s="97">
        <v>46990</v>
      </c>
      <c r="C1666" s="98" t="str">
        <f t="shared" si="106"/>
        <v>Friday</v>
      </c>
      <c r="D1666" s="99" t="str">
        <f t="shared" si="107"/>
        <v>B</v>
      </c>
      <c r="E1666" s="99" t="str">
        <f t="shared" si="107"/>
        <v>B</v>
      </c>
      <c r="F1666" s="99" t="str">
        <f t="shared" si="107"/>
        <v>B</v>
      </c>
      <c r="G1666" s="99" t="str">
        <f t="shared" si="107"/>
        <v>B</v>
      </c>
      <c r="H1666" s="99" t="str">
        <f t="shared" si="108"/>
        <v>B</v>
      </c>
      <c r="I1666" s="99">
        <f t="shared" si="109"/>
        <v>1</v>
      </c>
      <c r="J1666" s="109">
        <f>IF(H1666="B",0,MATCH("B",H1667:$H$3985,0))</f>
        <v>0</v>
      </c>
      <c r="K1666" s="84"/>
      <c r="L1666" s="97">
        <v>47841</v>
      </c>
      <c r="M1666" s="99" t="s">
        <v>69</v>
      </c>
      <c r="O1666" s="97">
        <v>46990</v>
      </c>
      <c r="P1666" s="97" cm="1">
        <f t="array" ref="P1666">INDEX($L$11:$L$2636,MATCH(B1666+J1666,$L$11:$L$2636,0)+30)</f>
        <v>47036</v>
      </c>
      <c r="Q1666" s="124" cm="1">
        <f t="array" ref="Q1666">INDEX($L$11:$L$2636,MATCH(B1666+J1666,$L$11:$L$2636,0)+12)-1</f>
        <v>47009</v>
      </c>
    </row>
    <row r="1667" spans="2:17" ht="15" customHeight="1" x14ac:dyDescent="0.25">
      <c r="B1667" s="97">
        <v>46991</v>
      </c>
      <c r="C1667" s="98" t="str">
        <f t="shared" si="106"/>
        <v>Saturday</v>
      </c>
      <c r="D1667" s="99" t="str">
        <f t="shared" si="107"/>
        <v>W</v>
      </c>
      <c r="E1667" s="99" t="str">
        <f t="shared" si="107"/>
        <v>W</v>
      </c>
      <c r="F1667" s="99" t="str">
        <f t="shared" si="107"/>
        <v>W</v>
      </c>
      <c r="G1667" s="99" t="str">
        <f t="shared" si="107"/>
        <v>W</v>
      </c>
      <c r="H1667" s="99" t="str">
        <f t="shared" si="108"/>
        <v>W</v>
      </c>
      <c r="I1667" s="99">
        <f t="shared" si="109"/>
        <v>0</v>
      </c>
      <c r="J1667" s="109">
        <f>IF(H1667="B",0,MATCH("B",H1668:$H$3985,0))</f>
        <v>3</v>
      </c>
      <c r="K1667" s="84"/>
      <c r="L1667" s="97">
        <v>47844</v>
      </c>
      <c r="M1667" s="99" t="s">
        <v>69</v>
      </c>
      <c r="O1667" s="97">
        <v>46991</v>
      </c>
      <c r="P1667" s="97" cm="1">
        <f t="array" ref="P1667">INDEX($L$11:$L$2636,MATCH(B1667+J1667,$L$11:$L$2636,0)+30)</f>
        <v>47037</v>
      </c>
      <c r="Q1667" s="124" cm="1">
        <f t="array" ref="Q1667">INDEX($L$11:$L$2636,MATCH(B1667+J1667,$L$11:$L$2636,0)+12)-1</f>
        <v>47010</v>
      </c>
    </row>
    <row r="1668" spans="2:17" ht="15" customHeight="1" x14ac:dyDescent="0.25">
      <c r="B1668" s="97">
        <v>46992</v>
      </c>
      <c r="C1668" s="98" t="str">
        <f t="shared" si="106"/>
        <v>Sunday</v>
      </c>
      <c r="D1668" s="99" t="str">
        <f t="shared" si="107"/>
        <v>W</v>
      </c>
      <c r="E1668" s="99" t="str">
        <f t="shared" si="107"/>
        <v>W</v>
      </c>
      <c r="F1668" s="99" t="str">
        <f t="shared" si="107"/>
        <v>W</v>
      </c>
      <c r="G1668" s="99" t="str">
        <f t="shared" si="107"/>
        <v>W</v>
      </c>
      <c r="H1668" s="99" t="str">
        <f t="shared" si="108"/>
        <v>W</v>
      </c>
      <c r="I1668" s="99">
        <f t="shared" si="109"/>
        <v>0</v>
      </c>
      <c r="J1668" s="109">
        <f>IF(H1668="B",0,MATCH("B",H1669:$H$3985,0))</f>
        <v>2</v>
      </c>
      <c r="K1668" s="84"/>
      <c r="L1668" s="97">
        <v>47847</v>
      </c>
      <c r="M1668" s="99" t="s">
        <v>69</v>
      </c>
      <c r="O1668" s="97">
        <v>46992</v>
      </c>
      <c r="P1668" s="97" cm="1">
        <f t="array" ref="P1668">INDEX($L$11:$L$2636,MATCH(B1668+J1668,$L$11:$L$2636,0)+30)</f>
        <v>47037</v>
      </c>
      <c r="Q1668" s="124" cm="1">
        <f t="array" ref="Q1668">INDEX($L$11:$L$2636,MATCH(B1668+J1668,$L$11:$L$2636,0)+12)-1</f>
        <v>47010</v>
      </c>
    </row>
    <row r="1669" spans="2:17" ht="15" customHeight="1" x14ac:dyDescent="0.25">
      <c r="B1669" s="97">
        <v>46993</v>
      </c>
      <c r="C1669" s="98" t="str">
        <f t="shared" si="106"/>
        <v>Monday</v>
      </c>
      <c r="D1669" s="99" t="s">
        <v>71</v>
      </c>
      <c r="E1669" s="99" t="str">
        <f t="shared" si="107"/>
        <v>B</v>
      </c>
      <c r="F1669" s="99" t="str">
        <f t="shared" si="107"/>
        <v>B</v>
      </c>
      <c r="G1669" s="99" t="str">
        <f t="shared" si="107"/>
        <v>B</v>
      </c>
      <c r="H1669" s="99" t="str">
        <f t="shared" si="108"/>
        <v>P</v>
      </c>
      <c r="I1669" s="99">
        <f t="shared" si="109"/>
        <v>0</v>
      </c>
      <c r="J1669" s="109">
        <f>IF(H1669="B",0,MATCH("B",H1670:$H$3985,0))</f>
        <v>1</v>
      </c>
      <c r="K1669" s="84"/>
      <c r="L1669" s="97">
        <v>47848</v>
      </c>
      <c r="M1669" s="99" t="s">
        <v>69</v>
      </c>
      <c r="O1669" s="97">
        <v>46993</v>
      </c>
      <c r="P1669" s="97" cm="1">
        <f t="array" ref="P1669">INDEX($L$11:$L$2636,MATCH(B1669+J1669,$L$11:$L$2636,0)+30)</f>
        <v>47037</v>
      </c>
      <c r="Q1669" s="124" cm="1">
        <f t="array" ref="Q1669">INDEX($L$11:$L$2636,MATCH(B1669+J1669,$L$11:$L$2636,0)+12)-1</f>
        <v>47010</v>
      </c>
    </row>
    <row r="1670" spans="2:17" ht="15" customHeight="1" x14ac:dyDescent="0.25">
      <c r="B1670" s="97">
        <v>46994</v>
      </c>
      <c r="C1670" s="98" t="str">
        <f t="shared" si="106"/>
        <v>Tuesday</v>
      </c>
      <c r="D1670" s="99" t="str">
        <f t="shared" si="107"/>
        <v>B</v>
      </c>
      <c r="E1670" s="99" t="str">
        <f t="shared" si="107"/>
        <v>B</v>
      </c>
      <c r="F1670" s="99" t="str">
        <f t="shared" si="107"/>
        <v>B</v>
      </c>
      <c r="G1670" s="99" t="str">
        <f t="shared" si="107"/>
        <v>B</v>
      </c>
      <c r="H1670" s="99" t="str">
        <f t="shared" si="108"/>
        <v>B</v>
      </c>
      <c r="I1670" s="99">
        <f t="shared" si="109"/>
        <v>1</v>
      </c>
      <c r="J1670" s="109">
        <f>IF(H1670="B",0,MATCH("B",H1671:$H$3985,0))</f>
        <v>0</v>
      </c>
      <c r="K1670" s="84"/>
      <c r="L1670" s="112">
        <v>47850</v>
      </c>
      <c r="M1670" s="99" t="s">
        <v>69</v>
      </c>
      <c r="O1670" s="97">
        <v>46994</v>
      </c>
      <c r="P1670" s="97" cm="1">
        <f t="array" ref="P1670">INDEX($L$11:$L$2636,MATCH(B1670+J1670,$L$11:$L$2636,0)+30)</f>
        <v>47037</v>
      </c>
      <c r="Q1670" s="124" cm="1">
        <f t="array" ref="Q1670">INDEX($L$11:$L$2636,MATCH(B1670+J1670,$L$11:$L$2636,0)+12)-1</f>
        <v>47010</v>
      </c>
    </row>
    <row r="1671" spans="2:17" ht="15" customHeight="1" x14ac:dyDescent="0.25">
      <c r="B1671" s="97">
        <v>46995</v>
      </c>
      <c r="C1671" s="98" t="str">
        <f t="shared" si="106"/>
        <v>Wednesday</v>
      </c>
      <c r="D1671" s="99" t="str">
        <f t="shared" si="107"/>
        <v>B</v>
      </c>
      <c r="E1671" s="99" t="str">
        <f t="shared" si="107"/>
        <v>B</v>
      </c>
      <c r="F1671" s="99" t="str">
        <f t="shared" si="107"/>
        <v>B</v>
      </c>
      <c r="G1671" s="99" t="str">
        <f t="shared" si="107"/>
        <v>B</v>
      </c>
      <c r="H1671" s="99" t="str">
        <f t="shared" si="108"/>
        <v>B</v>
      </c>
      <c r="I1671" s="99">
        <f t="shared" si="109"/>
        <v>1</v>
      </c>
      <c r="J1671" s="109">
        <f>IF(H1671="B",0,MATCH("B",H1672:$H$3985,0))</f>
        <v>0</v>
      </c>
      <c r="K1671" s="84"/>
      <c r="L1671" s="112">
        <v>47851</v>
      </c>
      <c r="M1671" s="99" t="s">
        <v>69</v>
      </c>
      <c r="O1671" s="97">
        <v>46995</v>
      </c>
      <c r="P1671" s="97" cm="1">
        <f t="array" ref="P1671">INDEX($L$11:$L$2636,MATCH(B1671+J1671,$L$11:$L$2636,0)+30)</f>
        <v>47039</v>
      </c>
      <c r="Q1671" s="124" cm="1">
        <f t="array" ref="Q1671">INDEX($L$11:$L$2636,MATCH(B1671+J1671,$L$11:$L$2636,0)+12)-1</f>
        <v>47013</v>
      </c>
    </row>
    <row r="1672" spans="2:17" ht="15" customHeight="1" x14ac:dyDescent="0.25">
      <c r="B1672" s="97">
        <v>46996</v>
      </c>
      <c r="C1672" s="98" t="str">
        <f t="shared" si="106"/>
        <v>Thursday</v>
      </c>
      <c r="D1672" s="99" t="str">
        <f t="shared" si="107"/>
        <v>B</v>
      </c>
      <c r="E1672" s="99" t="str">
        <f t="shared" si="107"/>
        <v>B</v>
      </c>
      <c r="F1672" s="99" t="str">
        <f t="shared" si="107"/>
        <v>B</v>
      </c>
      <c r="G1672" s="99" t="str">
        <f t="shared" si="107"/>
        <v>B</v>
      </c>
      <c r="H1672" s="99" t="str">
        <f t="shared" si="108"/>
        <v>B</v>
      </c>
      <c r="I1672" s="99">
        <f t="shared" si="109"/>
        <v>1</v>
      </c>
      <c r="J1672" s="109">
        <f>IF(H1672="B",0,MATCH("B",H1673:$H$3985,0))</f>
        <v>0</v>
      </c>
      <c r="K1672" s="84"/>
      <c r="L1672" s="112">
        <v>47855</v>
      </c>
      <c r="M1672" s="99" t="s">
        <v>69</v>
      </c>
      <c r="O1672" s="97">
        <v>46996</v>
      </c>
      <c r="P1672" s="97" cm="1">
        <f t="array" ref="P1672">INDEX($L$11:$L$2636,MATCH(B1672+J1672,$L$11:$L$2636,0)+30)</f>
        <v>47042</v>
      </c>
      <c r="Q1672" s="124" cm="1">
        <f t="array" ref="Q1672">INDEX($L$11:$L$2636,MATCH(B1672+J1672,$L$11:$L$2636,0)+12)-1</f>
        <v>47014</v>
      </c>
    </row>
    <row r="1673" spans="2:17" ht="15" customHeight="1" x14ac:dyDescent="0.25">
      <c r="B1673" s="97">
        <v>46997</v>
      </c>
      <c r="C1673" s="98" t="str">
        <f t="shared" si="106"/>
        <v>Friday</v>
      </c>
      <c r="D1673" s="99" t="str">
        <f t="shared" si="107"/>
        <v>B</v>
      </c>
      <c r="E1673" s="99" t="str">
        <f t="shared" si="107"/>
        <v>B</v>
      </c>
      <c r="F1673" s="99" t="str">
        <f t="shared" si="107"/>
        <v>B</v>
      </c>
      <c r="G1673" s="99" t="str">
        <f t="shared" si="107"/>
        <v>B</v>
      </c>
      <c r="H1673" s="99" t="str">
        <f t="shared" si="108"/>
        <v>B</v>
      </c>
      <c r="I1673" s="99">
        <f t="shared" si="109"/>
        <v>1</v>
      </c>
      <c r="J1673" s="109">
        <f>IF(H1673="B",0,MATCH("B",H1674:$H$3985,0))</f>
        <v>0</v>
      </c>
      <c r="K1673" s="84"/>
      <c r="L1673" s="112">
        <v>47856</v>
      </c>
      <c r="M1673" s="99" t="s">
        <v>69</v>
      </c>
      <c r="O1673" s="97">
        <v>46997</v>
      </c>
      <c r="P1673" s="97" cm="1">
        <f t="array" ref="P1673">INDEX($L$11:$L$2636,MATCH(B1673+J1673,$L$11:$L$2636,0)+30)</f>
        <v>47043</v>
      </c>
      <c r="Q1673" s="124" cm="1">
        <f t="array" ref="Q1673">INDEX($L$11:$L$2636,MATCH(B1673+J1673,$L$11:$L$2636,0)+12)-1</f>
        <v>47015</v>
      </c>
    </row>
    <row r="1674" spans="2:17" ht="15" customHeight="1" x14ac:dyDescent="0.25">
      <c r="B1674" s="97">
        <v>46998</v>
      </c>
      <c r="C1674" s="98" t="str">
        <f t="shared" si="106"/>
        <v>Saturday</v>
      </c>
      <c r="D1674" s="99" t="str">
        <f t="shared" si="107"/>
        <v>W</v>
      </c>
      <c r="E1674" s="99" t="str">
        <f t="shared" si="107"/>
        <v>W</v>
      </c>
      <c r="F1674" s="99" t="str">
        <f t="shared" si="107"/>
        <v>W</v>
      </c>
      <c r="G1674" s="99" t="str">
        <f t="shared" si="107"/>
        <v>W</v>
      </c>
      <c r="H1674" s="99" t="str">
        <f t="shared" si="108"/>
        <v>W</v>
      </c>
      <c r="I1674" s="99">
        <f t="shared" si="109"/>
        <v>0</v>
      </c>
      <c r="J1674" s="109">
        <f>IF(H1674="B",0,MATCH("B",H1675:$H$3985,0))</f>
        <v>2</v>
      </c>
      <c r="K1674" s="84"/>
      <c r="L1674" s="112">
        <v>47857</v>
      </c>
      <c r="M1674" s="99" t="s">
        <v>69</v>
      </c>
      <c r="O1674" s="97">
        <v>46998</v>
      </c>
      <c r="P1674" s="97" cm="1">
        <f t="array" ref="P1674">INDEX($L$11:$L$2636,MATCH(B1674+J1674,$L$11:$L$2636,0)+30)</f>
        <v>47044</v>
      </c>
      <c r="Q1674" s="124" cm="1">
        <f t="array" ref="Q1674">INDEX($L$11:$L$2636,MATCH(B1674+J1674,$L$11:$L$2636,0)+12)-1</f>
        <v>47016</v>
      </c>
    </row>
    <row r="1675" spans="2:17" ht="15" customHeight="1" x14ac:dyDescent="0.25">
      <c r="B1675" s="97">
        <v>46999</v>
      </c>
      <c r="C1675" s="98" t="str">
        <f t="shared" si="106"/>
        <v>Sunday</v>
      </c>
      <c r="D1675" s="99" t="str">
        <f t="shared" si="107"/>
        <v>W</v>
      </c>
      <c r="E1675" s="99" t="str">
        <f t="shared" si="107"/>
        <v>W</v>
      </c>
      <c r="F1675" s="99" t="str">
        <f t="shared" si="107"/>
        <v>W</v>
      </c>
      <c r="G1675" s="99" t="str">
        <f t="shared" si="107"/>
        <v>W</v>
      </c>
      <c r="H1675" s="99" t="str">
        <f t="shared" si="108"/>
        <v>W</v>
      </c>
      <c r="I1675" s="99">
        <f t="shared" si="109"/>
        <v>0</v>
      </c>
      <c r="J1675" s="109">
        <f>IF(H1675="B",0,MATCH("B",H1676:$H$3985,0))</f>
        <v>1</v>
      </c>
      <c r="K1675" s="84"/>
      <c r="L1675" s="112">
        <v>47858</v>
      </c>
      <c r="M1675" s="99" t="s">
        <v>69</v>
      </c>
      <c r="O1675" s="97">
        <v>46999</v>
      </c>
      <c r="P1675" s="97" cm="1">
        <f t="array" ref="P1675">INDEX($L$11:$L$2636,MATCH(B1675+J1675,$L$11:$L$2636,0)+30)</f>
        <v>47044</v>
      </c>
      <c r="Q1675" s="124" cm="1">
        <f t="array" ref="Q1675">INDEX($L$11:$L$2636,MATCH(B1675+J1675,$L$11:$L$2636,0)+12)-1</f>
        <v>47016</v>
      </c>
    </row>
    <row r="1676" spans="2:17" ht="15" customHeight="1" x14ac:dyDescent="0.25">
      <c r="B1676" s="97">
        <v>47000</v>
      </c>
      <c r="C1676" s="98" t="str">
        <f t="shared" ref="C1676:C1739" si="110">TEXT(WEEKDAY(B1676),"dddd")</f>
        <v>Monday</v>
      </c>
      <c r="D1676" s="99" t="str">
        <f t="shared" ref="D1676:G1739" si="111">IF(WEEKDAY($B1676,2)&lt;6,"B","W")</f>
        <v>B</v>
      </c>
      <c r="E1676" s="99" t="str">
        <f t="shared" si="111"/>
        <v>B</v>
      </c>
      <c r="F1676" s="99" t="str">
        <f t="shared" si="111"/>
        <v>B</v>
      </c>
      <c r="G1676" s="99" t="str">
        <f t="shared" si="111"/>
        <v>B</v>
      </c>
      <c r="H1676" s="99" t="str">
        <f t="shared" ref="H1676:H1739" si="112">IF(OR(D1676="P",E1676="P",F1676="P",G1676="P"),"P",D1676)</f>
        <v>B</v>
      </c>
      <c r="I1676" s="99">
        <f t="shared" ref="I1676:I1739" si="113">IF(H1676="B",1,0)</f>
        <v>1</v>
      </c>
      <c r="J1676" s="109">
        <f>IF(H1676="B",0,MATCH("B",H1677:$H$3985,0))</f>
        <v>0</v>
      </c>
      <c r="K1676" s="84"/>
      <c r="L1676" s="112">
        <v>47861</v>
      </c>
      <c r="M1676" s="99" t="s">
        <v>69</v>
      </c>
      <c r="O1676" s="97">
        <v>47000</v>
      </c>
      <c r="P1676" s="97" cm="1">
        <f t="array" ref="P1676">INDEX($L$11:$L$2636,MATCH(B1676+J1676,$L$11:$L$2636,0)+30)</f>
        <v>47044</v>
      </c>
      <c r="Q1676" s="124" cm="1">
        <f t="array" ref="Q1676">INDEX($L$11:$L$2636,MATCH(B1676+J1676,$L$11:$L$2636,0)+12)-1</f>
        <v>47016</v>
      </c>
    </row>
    <row r="1677" spans="2:17" ht="15" customHeight="1" x14ac:dyDescent="0.25">
      <c r="B1677" s="97">
        <v>47001</v>
      </c>
      <c r="C1677" s="98" t="str">
        <f t="shared" si="110"/>
        <v>Tuesday</v>
      </c>
      <c r="D1677" s="99" t="str">
        <f t="shared" si="111"/>
        <v>B</v>
      </c>
      <c r="E1677" s="99" t="str">
        <f t="shared" si="111"/>
        <v>B</v>
      </c>
      <c r="F1677" s="99" t="str">
        <f t="shared" si="111"/>
        <v>B</v>
      </c>
      <c r="G1677" s="99" t="str">
        <f t="shared" si="111"/>
        <v>B</v>
      </c>
      <c r="H1677" s="99" t="str">
        <f t="shared" si="112"/>
        <v>B</v>
      </c>
      <c r="I1677" s="99">
        <f t="shared" si="113"/>
        <v>1</v>
      </c>
      <c r="J1677" s="109">
        <f>IF(H1677="B",0,MATCH("B",H1678:$H$3985,0))</f>
        <v>0</v>
      </c>
      <c r="K1677" s="84"/>
      <c r="L1677" s="112">
        <v>47862</v>
      </c>
      <c r="M1677" s="99" t="s">
        <v>69</v>
      </c>
      <c r="O1677" s="97">
        <v>47001</v>
      </c>
      <c r="P1677" s="97" cm="1">
        <f t="array" ref="P1677">INDEX($L$11:$L$2636,MATCH(B1677+J1677,$L$11:$L$2636,0)+30)</f>
        <v>47045</v>
      </c>
      <c r="Q1677" s="124" cm="1">
        <f t="array" ref="Q1677">INDEX($L$11:$L$2636,MATCH(B1677+J1677,$L$11:$L$2636,0)+12)-1</f>
        <v>47017</v>
      </c>
    </row>
    <row r="1678" spans="2:17" ht="15" customHeight="1" x14ac:dyDescent="0.25">
      <c r="B1678" s="97">
        <v>47002</v>
      </c>
      <c r="C1678" s="98" t="str">
        <f t="shared" si="110"/>
        <v>Wednesday</v>
      </c>
      <c r="D1678" s="99" t="str">
        <f t="shared" si="111"/>
        <v>B</v>
      </c>
      <c r="E1678" s="99" t="str">
        <f t="shared" si="111"/>
        <v>B</v>
      </c>
      <c r="F1678" s="99" t="str">
        <f t="shared" si="111"/>
        <v>B</v>
      </c>
      <c r="G1678" s="99" t="str">
        <f t="shared" si="111"/>
        <v>B</v>
      </c>
      <c r="H1678" s="99" t="str">
        <f t="shared" si="112"/>
        <v>B</v>
      </c>
      <c r="I1678" s="99">
        <f t="shared" si="113"/>
        <v>1</v>
      </c>
      <c r="J1678" s="109">
        <f>IF(H1678="B",0,MATCH("B",H1679:$H$3985,0))</f>
        <v>0</v>
      </c>
      <c r="K1678" s="84"/>
      <c r="L1678" s="112">
        <v>47863</v>
      </c>
      <c r="M1678" s="99" t="s">
        <v>69</v>
      </c>
      <c r="O1678" s="97">
        <v>47002</v>
      </c>
      <c r="P1678" s="97" cm="1">
        <f t="array" ref="P1678">INDEX($L$11:$L$2636,MATCH(B1678+J1678,$L$11:$L$2636,0)+30)</f>
        <v>47046</v>
      </c>
      <c r="Q1678" s="124" cm="1">
        <f t="array" ref="Q1678">INDEX($L$11:$L$2636,MATCH(B1678+J1678,$L$11:$L$2636,0)+12)-1</f>
        <v>47020</v>
      </c>
    </row>
    <row r="1679" spans="2:17" ht="15" customHeight="1" x14ac:dyDescent="0.25">
      <c r="B1679" s="97">
        <v>47003</v>
      </c>
      <c r="C1679" s="98" t="str">
        <f t="shared" si="110"/>
        <v>Thursday</v>
      </c>
      <c r="D1679" s="99" t="str">
        <f t="shared" si="111"/>
        <v>B</v>
      </c>
      <c r="E1679" s="99" t="str">
        <f t="shared" si="111"/>
        <v>B</v>
      </c>
      <c r="F1679" s="99" t="str">
        <f t="shared" si="111"/>
        <v>B</v>
      </c>
      <c r="G1679" s="99" t="str">
        <f t="shared" si="111"/>
        <v>B</v>
      </c>
      <c r="H1679" s="99" t="str">
        <f t="shared" si="112"/>
        <v>B</v>
      </c>
      <c r="I1679" s="99">
        <f t="shared" si="113"/>
        <v>1</v>
      </c>
      <c r="J1679" s="109">
        <f>IF(H1679="B",0,MATCH("B",H1680:$H$3985,0))</f>
        <v>0</v>
      </c>
      <c r="K1679" s="84"/>
      <c r="L1679" s="112">
        <v>47864</v>
      </c>
      <c r="M1679" s="99" t="s">
        <v>69</v>
      </c>
      <c r="O1679" s="97">
        <v>47003</v>
      </c>
      <c r="P1679" s="97" cm="1">
        <f t="array" ref="P1679">INDEX($L$11:$L$2636,MATCH(B1679+J1679,$L$11:$L$2636,0)+30)</f>
        <v>47049</v>
      </c>
      <c r="Q1679" s="124" cm="1">
        <f t="array" ref="Q1679">INDEX($L$11:$L$2636,MATCH(B1679+J1679,$L$11:$L$2636,0)+12)-1</f>
        <v>47021</v>
      </c>
    </row>
    <row r="1680" spans="2:17" ht="15" customHeight="1" x14ac:dyDescent="0.25">
      <c r="B1680" s="97">
        <v>47004</v>
      </c>
      <c r="C1680" s="98" t="str">
        <f t="shared" si="110"/>
        <v>Friday</v>
      </c>
      <c r="D1680" s="99" t="str">
        <f t="shared" si="111"/>
        <v>B</v>
      </c>
      <c r="E1680" s="99" t="str">
        <f t="shared" si="111"/>
        <v>B</v>
      </c>
      <c r="F1680" s="99" t="str">
        <f t="shared" si="111"/>
        <v>B</v>
      </c>
      <c r="G1680" s="99" t="str">
        <f t="shared" si="111"/>
        <v>B</v>
      </c>
      <c r="H1680" s="99" t="str">
        <f t="shared" si="112"/>
        <v>B</v>
      </c>
      <c r="I1680" s="99">
        <f t="shared" si="113"/>
        <v>1</v>
      </c>
      <c r="J1680" s="109">
        <f>IF(H1680="B",0,MATCH("B",H1681:$H$3985,0))</f>
        <v>0</v>
      </c>
      <c r="K1680" s="84"/>
      <c r="L1680" s="112">
        <v>47865</v>
      </c>
      <c r="M1680" s="99" t="s">
        <v>69</v>
      </c>
      <c r="O1680" s="97">
        <v>47004</v>
      </c>
      <c r="P1680" s="97" cm="1">
        <f t="array" ref="P1680">INDEX($L$11:$L$2636,MATCH(B1680+J1680,$L$11:$L$2636,0)+30)</f>
        <v>47050</v>
      </c>
      <c r="Q1680" s="124" cm="1">
        <f t="array" ref="Q1680">INDEX($L$11:$L$2636,MATCH(B1680+J1680,$L$11:$L$2636,0)+12)-1</f>
        <v>47022</v>
      </c>
    </row>
    <row r="1681" spans="2:17" ht="15" customHeight="1" x14ac:dyDescent="0.25">
      <c r="B1681" s="97">
        <v>47005</v>
      </c>
      <c r="C1681" s="98" t="str">
        <f t="shared" si="110"/>
        <v>Saturday</v>
      </c>
      <c r="D1681" s="99" t="str">
        <f t="shared" si="111"/>
        <v>W</v>
      </c>
      <c r="E1681" s="99" t="str">
        <f t="shared" si="111"/>
        <v>W</v>
      </c>
      <c r="F1681" s="99" t="str">
        <f t="shared" si="111"/>
        <v>W</v>
      </c>
      <c r="G1681" s="99" t="str">
        <f t="shared" si="111"/>
        <v>W</v>
      </c>
      <c r="H1681" s="99" t="str">
        <f t="shared" si="112"/>
        <v>W</v>
      </c>
      <c r="I1681" s="99">
        <f t="shared" si="113"/>
        <v>0</v>
      </c>
      <c r="J1681" s="109">
        <f>IF(H1681="B",0,MATCH("B",H1682:$H$3985,0))</f>
        <v>3</v>
      </c>
      <c r="K1681" s="84"/>
      <c r="L1681" s="112">
        <v>47868</v>
      </c>
      <c r="M1681" s="99" t="s">
        <v>69</v>
      </c>
      <c r="O1681" s="97">
        <v>47005</v>
      </c>
      <c r="P1681" s="97" cm="1">
        <f t="array" ref="P1681">INDEX($L$11:$L$2636,MATCH(B1681+J1681,$L$11:$L$2636,0)+30)</f>
        <v>47051</v>
      </c>
      <c r="Q1681" s="124" cm="1">
        <f t="array" ref="Q1681">INDEX($L$11:$L$2636,MATCH(B1681+J1681,$L$11:$L$2636,0)+12)-1</f>
        <v>47023</v>
      </c>
    </row>
    <row r="1682" spans="2:17" ht="15" customHeight="1" x14ac:dyDescent="0.25">
      <c r="B1682" s="97">
        <v>47006</v>
      </c>
      <c r="C1682" s="98" t="str">
        <f t="shared" si="110"/>
        <v>Sunday</v>
      </c>
      <c r="D1682" s="99" t="str">
        <f t="shared" si="111"/>
        <v>W</v>
      </c>
      <c r="E1682" s="99" t="str">
        <f t="shared" si="111"/>
        <v>W</v>
      </c>
      <c r="F1682" s="99" t="str">
        <f t="shared" si="111"/>
        <v>W</v>
      </c>
      <c r="G1682" s="99" t="str">
        <f t="shared" si="111"/>
        <v>W</v>
      </c>
      <c r="H1682" s="99" t="str">
        <f t="shared" si="112"/>
        <v>W</v>
      </c>
      <c r="I1682" s="99">
        <f t="shared" si="113"/>
        <v>0</v>
      </c>
      <c r="J1682" s="109">
        <f>IF(H1682="B",0,MATCH("B",H1683:$H$3985,0))</f>
        <v>2</v>
      </c>
      <c r="K1682" s="84"/>
      <c r="L1682" s="112">
        <v>47869</v>
      </c>
      <c r="M1682" s="99" t="s">
        <v>69</v>
      </c>
      <c r="O1682" s="97">
        <v>47006</v>
      </c>
      <c r="P1682" s="97" cm="1">
        <f t="array" ref="P1682">INDEX($L$11:$L$2636,MATCH(B1682+J1682,$L$11:$L$2636,0)+30)</f>
        <v>47051</v>
      </c>
      <c r="Q1682" s="124" cm="1">
        <f t="array" ref="Q1682">INDEX($L$11:$L$2636,MATCH(B1682+J1682,$L$11:$L$2636,0)+12)-1</f>
        <v>47023</v>
      </c>
    </row>
    <row r="1683" spans="2:17" ht="15" customHeight="1" x14ac:dyDescent="0.25">
      <c r="B1683" s="97">
        <v>47007</v>
      </c>
      <c r="C1683" s="98" t="str">
        <f t="shared" si="110"/>
        <v>Monday</v>
      </c>
      <c r="D1683" s="99" t="str">
        <f t="shared" si="111"/>
        <v>B</v>
      </c>
      <c r="E1683" s="99" t="s">
        <v>71</v>
      </c>
      <c r="F1683" s="99" t="str">
        <f t="shared" si="111"/>
        <v>B</v>
      </c>
      <c r="G1683" s="99" t="str">
        <f t="shared" si="111"/>
        <v>B</v>
      </c>
      <c r="H1683" s="99" t="str">
        <f t="shared" si="112"/>
        <v>P</v>
      </c>
      <c r="I1683" s="99">
        <f t="shared" si="113"/>
        <v>0</v>
      </c>
      <c r="J1683" s="109">
        <f>IF(H1683="B",0,MATCH("B",H1684:$H$3985,0))</f>
        <v>1</v>
      </c>
      <c r="K1683" s="84"/>
      <c r="L1683" s="112">
        <v>47870</v>
      </c>
      <c r="M1683" s="99" t="s">
        <v>69</v>
      </c>
      <c r="O1683" s="97">
        <v>47007</v>
      </c>
      <c r="P1683" s="97" cm="1">
        <f t="array" ref="P1683">INDEX($L$11:$L$2636,MATCH(B1683+J1683,$L$11:$L$2636,0)+30)</f>
        <v>47051</v>
      </c>
      <c r="Q1683" s="124" cm="1">
        <f t="array" ref="Q1683">INDEX($L$11:$L$2636,MATCH(B1683+J1683,$L$11:$L$2636,0)+12)-1</f>
        <v>47023</v>
      </c>
    </row>
    <row r="1684" spans="2:17" ht="15" customHeight="1" x14ac:dyDescent="0.25">
      <c r="B1684" s="97">
        <v>47008</v>
      </c>
      <c r="C1684" s="98" t="str">
        <f t="shared" si="110"/>
        <v>Tuesday</v>
      </c>
      <c r="D1684" s="99" t="str">
        <f t="shared" si="111"/>
        <v>B</v>
      </c>
      <c r="E1684" s="99" t="str">
        <f t="shared" si="111"/>
        <v>B</v>
      </c>
      <c r="F1684" s="99" t="str">
        <f t="shared" si="111"/>
        <v>B</v>
      </c>
      <c r="G1684" s="99" t="str">
        <f t="shared" si="111"/>
        <v>B</v>
      </c>
      <c r="H1684" s="99" t="str">
        <f t="shared" si="112"/>
        <v>B</v>
      </c>
      <c r="I1684" s="99">
        <f t="shared" si="113"/>
        <v>1</v>
      </c>
      <c r="J1684" s="109">
        <f>IF(H1684="B",0,MATCH("B",H1685:$H$3985,0))</f>
        <v>0</v>
      </c>
      <c r="K1684" s="84"/>
      <c r="L1684" s="112">
        <v>47871</v>
      </c>
      <c r="M1684" s="99" t="s">
        <v>69</v>
      </c>
      <c r="O1684" s="97">
        <v>47008</v>
      </c>
      <c r="P1684" s="97" cm="1">
        <f t="array" ref="P1684">INDEX($L$11:$L$2636,MATCH(B1684+J1684,$L$11:$L$2636,0)+30)</f>
        <v>47051</v>
      </c>
      <c r="Q1684" s="124" cm="1">
        <f t="array" ref="Q1684">INDEX($L$11:$L$2636,MATCH(B1684+J1684,$L$11:$L$2636,0)+12)-1</f>
        <v>47023</v>
      </c>
    </row>
    <row r="1685" spans="2:17" ht="15" customHeight="1" x14ac:dyDescent="0.25">
      <c r="B1685" s="97">
        <v>47009</v>
      </c>
      <c r="C1685" s="98" t="str">
        <f t="shared" si="110"/>
        <v>Wednesday</v>
      </c>
      <c r="D1685" s="99" t="str">
        <f t="shared" si="111"/>
        <v>B</v>
      </c>
      <c r="E1685" s="99" t="str">
        <f t="shared" si="111"/>
        <v>B</v>
      </c>
      <c r="F1685" s="99" t="str">
        <f t="shared" si="111"/>
        <v>B</v>
      </c>
      <c r="G1685" s="99" t="str">
        <f t="shared" si="111"/>
        <v>B</v>
      </c>
      <c r="H1685" s="99" t="str">
        <f t="shared" si="112"/>
        <v>B</v>
      </c>
      <c r="I1685" s="99">
        <f t="shared" si="113"/>
        <v>1</v>
      </c>
      <c r="J1685" s="109">
        <f>IF(H1685="B",0,MATCH("B",H1686:$H$3985,0))</f>
        <v>0</v>
      </c>
      <c r="K1685" s="84"/>
      <c r="L1685" s="112">
        <v>47872</v>
      </c>
      <c r="M1685" s="99" t="s">
        <v>69</v>
      </c>
      <c r="O1685" s="97">
        <v>47009</v>
      </c>
      <c r="P1685" s="97" cm="1">
        <f t="array" ref="P1685">INDEX($L$11:$L$2636,MATCH(B1685+J1685,$L$11:$L$2636,0)+30)</f>
        <v>47052</v>
      </c>
      <c r="Q1685" s="124" cm="1">
        <f t="array" ref="Q1685">INDEX($L$11:$L$2636,MATCH(B1685+J1685,$L$11:$L$2636,0)+12)-1</f>
        <v>47024</v>
      </c>
    </row>
    <row r="1686" spans="2:17" ht="15" customHeight="1" x14ac:dyDescent="0.25">
      <c r="B1686" s="97">
        <v>47010</v>
      </c>
      <c r="C1686" s="98" t="str">
        <f t="shared" si="110"/>
        <v>Thursday</v>
      </c>
      <c r="D1686" s="99" t="str">
        <f t="shared" si="111"/>
        <v>B</v>
      </c>
      <c r="E1686" s="99" t="str">
        <f t="shared" si="111"/>
        <v>B</v>
      </c>
      <c r="F1686" s="99" t="str">
        <f t="shared" si="111"/>
        <v>B</v>
      </c>
      <c r="G1686" s="99" t="str">
        <f t="shared" si="111"/>
        <v>B</v>
      </c>
      <c r="H1686" s="99" t="str">
        <f t="shared" si="112"/>
        <v>B</v>
      </c>
      <c r="I1686" s="99">
        <f t="shared" si="113"/>
        <v>1</v>
      </c>
      <c r="J1686" s="109">
        <f>IF(H1686="B",0,MATCH("B",H1687:$H$3985,0))</f>
        <v>0</v>
      </c>
      <c r="K1686" s="84"/>
      <c r="L1686" s="112">
        <v>47875</v>
      </c>
      <c r="M1686" s="99" t="s">
        <v>69</v>
      </c>
      <c r="O1686" s="97">
        <v>47010</v>
      </c>
      <c r="P1686" s="97" cm="1">
        <f t="array" ref="P1686">INDEX($L$11:$L$2636,MATCH(B1686+J1686,$L$11:$L$2636,0)+30)</f>
        <v>47053</v>
      </c>
      <c r="Q1686" s="124" cm="1">
        <f t="array" ref="Q1686">INDEX($L$11:$L$2636,MATCH(B1686+J1686,$L$11:$L$2636,0)+12)-1</f>
        <v>47027</v>
      </c>
    </row>
    <row r="1687" spans="2:17" ht="15" customHeight="1" x14ac:dyDescent="0.25">
      <c r="B1687" s="97">
        <v>47011</v>
      </c>
      <c r="C1687" s="98" t="str">
        <f t="shared" si="110"/>
        <v>Friday</v>
      </c>
      <c r="D1687" s="99" t="str">
        <f t="shared" si="111"/>
        <v>B</v>
      </c>
      <c r="E1687" s="99" t="str">
        <f t="shared" si="111"/>
        <v>B</v>
      </c>
      <c r="F1687" s="99" t="str">
        <f t="shared" si="111"/>
        <v>B</v>
      </c>
      <c r="G1687" s="99" t="str">
        <f t="shared" si="111"/>
        <v>B</v>
      </c>
      <c r="H1687" s="99" t="str">
        <f t="shared" si="112"/>
        <v>B</v>
      </c>
      <c r="I1687" s="99">
        <f t="shared" si="113"/>
        <v>1</v>
      </c>
      <c r="J1687" s="109">
        <f>IF(H1687="B",0,MATCH("B",H1688:$H$3985,0))</f>
        <v>0</v>
      </c>
      <c r="K1687" s="84"/>
      <c r="L1687" s="112">
        <v>47876</v>
      </c>
      <c r="M1687" s="99" t="s">
        <v>69</v>
      </c>
      <c r="O1687" s="97">
        <v>47011</v>
      </c>
      <c r="P1687" s="97" cm="1">
        <f t="array" ref="P1687">INDEX($L$11:$L$2636,MATCH(B1687+J1687,$L$11:$L$2636,0)+30)</f>
        <v>47056</v>
      </c>
      <c r="Q1687" s="124" cm="1">
        <f t="array" ref="Q1687">INDEX($L$11:$L$2636,MATCH(B1687+J1687,$L$11:$L$2636,0)+12)-1</f>
        <v>47028</v>
      </c>
    </row>
    <row r="1688" spans="2:17" ht="15" customHeight="1" x14ac:dyDescent="0.25">
      <c r="B1688" s="97">
        <v>47012</v>
      </c>
      <c r="C1688" s="98" t="str">
        <f t="shared" si="110"/>
        <v>Saturday</v>
      </c>
      <c r="D1688" s="99" t="str">
        <f t="shared" si="111"/>
        <v>W</v>
      </c>
      <c r="E1688" s="99" t="str">
        <f t="shared" si="111"/>
        <v>W</v>
      </c>
      <c r="F1688" s="99" t="str">
        <f t="shared" si="111"/>
        <v>W</v>
      </c>
      <c r="G1688" s="99" t="str">
        <f t="shared" si="111"/>
        <v>W</v>
      </c>
      <c r="H1688" s="99" t="str">
        <f t="shared" si="112"/>
        <v>W</v>
      </c>
      <c r="I1688" s="99">
        <f t="shared" si="113"/>
        <v>0</v>
      </c>
      <c r="J1688" s="109">
        <f>IF(H1688="B",0,MATCH("B",H1689:$H$3985,0))</f>
        <v>2</v>
      </c>
      <c r="K1688" s="84"/>
      <c r="L1688" s="112">
        <v>47877</v>
      </c>
      <c r="M1688" s="99" t="s">
        <v>69</v>
      </c>
      <c r="O1688" s="97">
        <v>47012</v>
      </c>
      <c r="P1688" s="97" cm="1">
        <f t="array" ref="P1688">INDEX($L$11:$L$2636,MATCH(B1688+J1688,$L$11:$L$2636,0)+30)</f>
        <v>47057</v>
      </c>
      <c r="Q1688" s="124" cm="1">
        <f t="array" ref="Q1688">INDEX($L$11:$L$2636,MATCH(B1688+J1688,$L$11:$L$2636,0)+12)-1</f>
        <v>47029</v>
      </c>
    </row>
    <row r="1689" spans="2:17" ht="15" customHeight="1" x14ac:dyDescent="0.25">
      <c r="B1689" s="97">
        <v>47013</v>
      </c>
      <c r="C1689" s="98" t="str">
        <f t="shared" si="110"/>
        <v>Sunday</v>
      </c>
      <c r="D1689" s="99" t="str">
        <f t="shared" si="111"/>
        <v>W</v>
      </c>
      <c r="E1689" s="99" t="str">
        <f t="shared" si="111"/>
        <v>W</v>
      </c>
      <c r="F1689" s="99" t="str">
        <f t="shared" si="111"/>
        <v>W</v>
      </c>
      <c r="G1689" s="99" t="str">
        <f t="shared" si="111"/>
        <v>W</v>
      </c>
      <c r="H1689" s="99" t="str">
        <f t="shared" si="112"/>
        <v>W</v>
      </c>
      <c r="I1689" s="99">
        <f t="shared" si="113"/>
        <v>0</v>
      </c>
      <c r="J1689" s="109">
        <f>IF(H1689="B",0,MATCH("B",H1690:$H$3985,0))</f>
        <v>1</v>
      </c>
      <c r="K1689" s="84"/>
      <c r="L1689" s="112">
        <v>47878</v>
      </c>
      <c r="M1689" s="99" t="s">
        <v>69</v>
      </c>
      <c r="O1689" s="97">
        <v>47013</v>
      </c>
      <c r="P1689" s="97" cm="1">
        <f t="array" ref="P1689">INDEX($L$11:$L$2636,MATCH(B1689+J1689,$L$11:$L$2636,0)+30)</f>
        <v>47057</v>
      </c>
      <c r="Q1689" s="124" cm="1">
        <f t="array" ref="Q1689">INDEX($L$11:$L$2636,MATCH(B1689+J1689,$L$11:$L$2636,0)+12)-1</f>
        <v>47029</v>
      </c>
    </row>
    <row r="1690" spans="2:17" ht="15" customHeight="1" x14ac:dyDescent="0.25">
      <c r="B1690" s="97">
        <v>47014</v>
      </c>
      <c r="C1690" s="98" t="str">
        <f t="shared" si="110"/>
        <v>Monday</v>
      </c>
      <c r="D1690" s="99" t="str">
        <f t="shared" si="111"/>
        <v>B</v>
      </c>
      <c r="E1690" s="99" t="str">
        <f t="shared" si="111"/>
        <v>B</v>
      </c>
      <c r="F1690" s="99" t="str">
        <f t="shared" si="111"/>
        <v>B</v>
      </c>
      <c r="G1690" s="99" t="str">
        <f t="shared" si="111"/>
        <v>B</v>
      </c>
      <c r="H1690" s="99" t="str">
        <f t="shared" si="112"/>
        <v>B</v>
      </c>
      <c r="I1690" s="99">
        <f t="shared" si="113"/>
        <v>1</v>
      </c>
      <c r="J1690" s="109">
        <f>IF(H1690="B",0,MATCH("B",H1691:$H$3985,0))</f>
        <v>0</v>
      </c>
      <c r="K1690" s="84"/>
      <c r="L1690" s="112">
        <v>47879</v>
      </c>
      <c r="M1690" s="99" t="s">
        <v>69</v>
      </c>
      <c r="O1690" s="97">
        <v>47014</v>
      </c>
      <c r="P1690" s="97" cm="1">
        <f t="array" ref="P1690">INDEX($L$11:$L$2636,MATCH(B1690+J1690,$L$11:$L$2636,0)+30)</f>
        <v>47057</v>
      </c>
      <c r="Q1690" s="124" cm="1">
        <f t="array" ref="Q1690">INDEX($L$11:$L$2636,MATCH(B1690+J1690,$L$11:$L$2636,0)+12)-1</f>
        <v>47029</v>
      </c>
    </row>
    <row r="1691" spans="2:17" ht="15" customHeight="1" x14ac:dyDescent="0.25">
      <c r="B1691" s="97">
        <v>47015</v>
      </c>
      <c r="C1691" s="98" t="str">
        <f t="shared" si="110"/>
        <v>Tuesday</v>
      </c>
      <c r="D1691" s="99" t="str">
        <f t="shared" si="111"/>
        <v>B</v>
      </c>
      <c r="E1691" s="99" t="str">
        <f t="shared" si="111"/>
        <v>B</v>
      </c>
      <c r="F1691" s="99" t="str">
        <f t="shared" si="111"/>
        <v>B</v>
      </c>
      <c r="G1691" s="99" t="str">
        <f t="shared" si="111"/>
        <v>B</v>
      </c>
      <c r="H1691" s="99" t="str">
        <f t="shared" si="112"/>
        <v>B</v>
      </c>
      <c r="I1691" s="99">
        <f t="shared" si="113"/>
        <v>1</v>
      </c>
      <c r="J1691" s="109">
        <f>IF(H1691="B",0,MATCH("B",H1692:$H$3985,0))</f>
        <v>0</v>
      </c>
      <c r="K1691" s="84"/>
      <c r="L1691" s="112">
        <v>47882</v>
      </c>
      <c r="M1691" s="99" t="s">
        <v>69</v>
      </c>
      <c r="O1691" s="97">
        <v>47015</v>
      </c>
      <c r="P1691" s="97" cm="1">
        <f t="array" ref="P1691">INDEX($L$11:$L$2636,MATCH(B1691+J1691,$L$11:$L$2636,0)+30)</f>
        <v>47059</v>
      </c>
      <c r="Q1691" s="124" cm="1">
        <f t="array" ref="Q1691">INDEX($L$11:$L$2636,MATCH(B1691+J1691,$L$11:$L$2636,0)+12)-1</f>
        <v>47030</v>
      </c>
    </row>
    <row r="1692" spans="2:17" ht="15" customHeight="1" x14ac:dyDescent="0.25">
      <c r="B1692" s="97">
        <v>47016</v>
      </c>
      <c r="C1692" s="98" t="str">
        <f t="shared" si="110"/>
        <v>Wednesday</v>
      </c>
      <c r="D1692" s="99" t="str">
        <f t="shared" si="111"/>
        <v>B</v>
      </c>
      <c r="E1692" s="99" t="str">
        <f t="shared" si="111"/>
        <v>B</v>
      </c>
      <c r="F1692" s="99" t="str">
        <f t="shared" si="111"/>
        <v>B</v>
      </c>
      <c r="G1692" s="99" t="str">
        <f t="shared" si="111"/>
        <v>B</v>
      </c>
      <c r="H1692" s="99" t="str">
        <f t="shared" si="112"/>
        <v>B</v>
      </c>
      <c r="I1692" s="99">
        <f t="shared" si="113"/>
        <v>1</v>
      </c>
      <c r="J1692" s="109">
        <f>IF(H1692="B",0,MATCH("B",H1693:$H$3985,0))</f>
        <v>0</v>
      </c>
      <c r="K1692" s="84"/>
      <c r="L1692" s="112">
        <v>47883</v>
      </c>
      <c r="M1692" s="99" t="s">
        <v>69</v>
      </c>
      <c r="O1692" s="97">
        <v>47016</v>
      </c>
      <c r="P1692" s="97" cm="1">
        <f t="array" ref="P1692">INDEX($L$11:$L$2636,MATCH(B1692+J1692,$L$11:$L$2636,0)+30)</f>
        <v>47060</v>
      </c>
      <c r="Q1692" s="124" cm="1">
        <f t="array" ref="Q1692">INDEX($L$11:$L$2636,MATCH(B1692+J1692,$L$11:$L$2636,0)+12)-1</f>
        <v>47031</v>
      </c>
    </row>
    <row r="1693" spans="2:17" ht="15" customHeight="1" x14ac:dyDescent="0.25">
      <c r="B1693" s="97">
        <v>47017</v>
      </c>
      <c r="C1693" s="98" t="str">
        <f t="shared" si="110"/>
        <v>Thursday</v>
      </c>
      <c r="D1693" s="99" t="str">
        <f t="shared" si="111"/>
        <v>B</v>
      </c>
      <c r="E1693" s="99" t="str">
        <f t="shared" si="111"/>
        <v>B</v>
      </c>
      <c r="F1693" s="99" t="str">
        <f t="shared" si="111"/>
        <v>B</v>
      </c>
      <c r="G1693" s="99" t="str">
        <f t="shared" si="111"/>
        <v>B</v>
      </c>
      <c r="H1693" s="99" t="str">
        <f t="shared" si="112"/>
        <v>B</v>
      </c>
      <c r="I1693" s="99">
        <f t="shared" si="113"/>
        <v>1</v>
      </c>
      <c r="J1693" s="109">
        <f>IF(H1693="B",0,MATCH("B",H1694:$H$3985,0))</f>
        <v>0</v>
      </c>
      <c r="K1693" s="84"/>
      <c r="L1693" s="112">
        <v>47884</v>
      </c>
      <c r="M1693" s="99" t="s">
        <v>69</v>
      </c>
      <c r="O1693" s="97">
        <v>47017</v>
      </c>
      <c r="P1693" s="97" cm="1">
        <f t="array" ref="P1693">INDEX($L$11:$L$2636,MATCH(B1693+J1693,$L$11:$L$2636,0)+30)</f>
        <v>47063</v>
      </c>
      <c r="Q1693" s="124" cm="1">
        <f t="array" ref="Q1693">INDEX($L$11:$L$2636,MATCH(B1693+J1693,$L$11:$L$2636,0)+12)-1</f>
        <v>47034</v>
      </c>
    </row>
    <row r="1694" spans="2:17" ht="15" customHeight="1" x14ac:dyDescent="0.25">
      <c r="B1694" s="97">
        <v>47018</v>
      </c>
      <c r="C1694" s="98" t="str">
        <f t="shared" si="110"/>
        <v>Friday</v>
      </c>
      <c r="D1694" s="99" t="str">
        <f t="shared" si="111"/>
        <v>B</v>
      </c>
      <c r="E1694" s="99" t="str">
        <f t="shared" si="111"/>
        <v>B</v>
      </c>
      <c r="F1694" s="99" t="str">
        <f t="shared" si="111"/>
        <v>B</v>
      </c>
      <c r="G1694" s="99" t="str">
        <f t="shared" si="111"/>
        <v>B</v>
      </c>
      <c r="H1694" s="99" t="str">
        <f t="shared" si="112"/>
        <v>B</v>
      </c>
      <c r="I1694" s="99">
        <f t="shared" si="113"/>
        <v>1</v>
      </c>
      <c r="J1694" s="109">
        <f>IF(H1694="B",0,MATCH("B",H1695:$H$3985,0))</f>
        <v>0</v>
      </c>
      <c r="K1694" s="84"/>
      <c r="L1694" s="112">
        <v>47885</v>
      </c>
      <c r="M1694" s="99" t="s">
        <v>69</v>
      </c>
      <c r="O1694" s="97">
        <v>47018</v>
      </c>
      <c r="P1694" s="97" cm="1">
        <f t="array" ref="P1694">INDEX($L$11:$L$2636,MATCH(B1694+J1694,$L$11:$L$2636,0)+30)</f>
        <v>47064</v>
      </c>
      <c r="Q1694" s="124" cm="1">
        <f t="array" ref="Q1694">INDEX($L$11:$L$2636,MATCH(B1694+J1694,$L$11:$L$2636,0)+12)-1</f>
        <v>47035</v>
      </c>
    </row>
    <row r="1695" spans="2:17" ht="15" customHeight="1" x14ac:dyDescent="0.25">
      <c r="B1695" s="97">
        <v>47019</v>
      </c>
      <c r="C1695" s="98" t="str">
        <f t="shared" si="110"/>
        <v>Saturday</v>
      </c>
      <c r="D1695" s="99" t="str">
        <f t="shared" si="111"/>
        <v>W</v>
      </c>
      <c r="E1695" s="99" t="str">
        <f t="shared" si="111"/>
        <v>W</v>
      </c>
      <c r="F1695" s="99" t="str">
        <f t="shared" si="111"/>
        <v>W</v>
      </c>
      <c r="G1695" s="99" t="str">
        <f t="shared" si="111"/>
        <v>W</v>
      </c>
      <c r="H1695" s="99" t="str">
        <f t="shared" si="112"/>
        <v>W</v>
      </c>
      <c r="I1695" s="99">
        <f t="shared" si="113"/>
        <v>0</v>
      </c>
      <c r="J1695" s="109">
        <f>IF(H1695="B",0,MATCH("B",H1696:$H$3985,0))</f>
        <v>2</v>
      </c>
      <c r="K1695" s="84"/>
      <c r="L1695" s="112">
        <v>47886</v>
      </c>
      <c r="M1695" s="99" t="s">
        <v>69</v>
      </c>
      <c r="O1695" s="97">
        <v>47019</v>
      </c>
      <c r="P1695" s="97" cm="1">
        <f t="array" ref="P1695">INDEX($L$11:$L$2636,MATCH(B1695+J1695,$L$11:$L$2636,0)+30)</f>
        <v>47065</v>
      </c>
      <c r="Q1695" s="124" cm="1">
        <f t="array" ref="Q1695">INDEX($L$11:$L$2636,MATCH(B1695+J1695,$L$11:$L$2636,0)+12)-1</f>
        <v>47036</v>
      </c>
    </row>
    <row r="1696" spans="2:17" ht="15" customHeight="1" x14ac:dyDescent="0.25">
      <c r="B1696" s="97">
        <v>47020</v>
      </c>
      <c r="C1696" s="98" t="str">
        <f t="shared" si="110"/>
        <v>Sunday</v>
      </c>
      <c r="D1696" s="99" t="str">
        <f t="shared" si="111"/>
        <v>W</v>
      </c>
      <c r="E1696" s="99" t="s">
        <v>71</v>
      </c>
      <c r="F1696" s="99" t="str">
        <f t="shared" si="111"/>
        <v>W</v>
      </c>
      <c r="G1696" s="99" t="str">
        <f t="shared" si="111"/>
        <v>W</v>
      </c>
      <c r="H1696" s="99" t="str">
        <f t="shared" si="112"/>
        <v>P</v>
      </c>
      <c r="I1696" s="99">
        <f t="shared" si="113"/>
        <v>0</v>
      </c>
      <c r="J1696" s="109">
        <f>IF(H1696="B",0,MATCH("B",H1697:$H$3985,0))</f>
        <v>1</v>
      </c>
      <c r="K1696" s="84"/>
      <c r="L1696" s="112">
        <v>47889</v>
      </c>
      <c r="M1696" s="99" t="s">
        <v>69</v>
      </c>
      <c r="O1696" s="97">
        <v>47020</v>
      </c>
      <c r="P1696" s="97" cm="1">
        <f t="array" ref="P1696">INDEX($L$11:$L$2636,MATCH(B1696+J1696,$L$11:$L$2636,0)+30)</f>
        <v>47065</v>
      </c>
      <c r="Q1696" s="124" cm="1">
        <f t="array" ref="Q1696">INDEX($L$11:$L$2636,MATCH(B1696+J1696,$L$11:$L$2636,0)+12)-1</f>
        <v>47036</v>
      </c>
    </row>
    <row r="1697" spans="2:17" ht="15" customHeight="1" x14ac:dyDescent="0.25">
      <c r="B1697" s="97">
        <v>47021</v>
      </c>
      <c r="C1697" s="98" t="str">
        <f t="shared" si="110"/>
        <v>Monday</v>
      </c>
      <c r="D1697" s="99" t="str">
        <f t="shared" si="111"/>
        <v>B</v>
      </c>
      <c r="E1697" s="99" t="str">
        <f t="shared" si="111"/>
        <v>B</v>
      </c>
      <c r="F1697" s="99" t="str">
        <f t="shared" si="111"/>
        <v>B</v>
      </c>
      <c r="G1697" s="99" t="str">
        <f t="shared" si="111"/>
        <v>B</v>
      </c>
      <c r="H1697" s="99" t="str">
        <f t="shared" si="112"/>
        <v>B</v>
      </c>
      <c r="I1697" s="99">
        <f t="shared" si="113"/>
        <v>1</v>
      </c>
      <c r="J1697" s="109">
        <f>IF(H1697="B",0,MATCH("B",H1698:$H$3985,0))</f>
        <v>0</v>
      </c>
      <c r="K1697" s="84"/>
      <c r="L1697" s="112">
        <v>47890</v>
      </c>
      <c r="M1697" s="99" t="s">
        <v>69</v>
      </c>
      <c r="O1697" s="97">
        <v>47021</v>
      </c>
      <c r="P1697" s="97" cm="1">
        <f t="array" ref="P1697">INDEX($L$11:$L$2636,MATCH(B1697+J1697,$L$11:$L$2636,0)+30)</f>
        <v>47065</v>
      </c>
      <c r="Q1697" s="124" cm="1">
        <f t="array" ref="Q1697">INDEX($L$11:$L$2636,MATCH(B1697+J1697,$L$11:$L$2636,0)+12)-1</f>
        <v>47036</v>
      </c>
    </row>
    <row r="1698" spans="2:17" ht="15" customHeight="1" x14ac:dyDescent="0.25">
      <c r="B1698" s="97">
        <v>47022</v>
      </c>
      <c r="C1698" s="98" t="str">
        <f t="shared" si="110"/>
        <v>Tuesday</v>
      </c>
      <c r="D1698" s="99" t="str">
        <f t="shared" si="111"/>
        <v>B</v>
      </c>
      <c r="E1698" s="99" t="str">
        <f t="shared" si="111"/>
        <v>B</v>
      </c>
      <c r="F1698" s="99" t="str">
        <f t="shared" si="111"/>
        <v>B</v>
      </c>
      <c r="G1698" s="99" t="str">
        <f t="shared" si="111"/>
        <v>B</v>
      </c>
      <c r="H1698" s="99" t="str">
        <f t="shared" si="112"/>
        <v>B</v>
      </c>
      <c r="I1698" s="99">
        <f t="shared" si="113"/>
        <v>1</v>
      </c>
      <c r="J1698" s="109">
        <f>IF(H1698="B",0,MATCH("B",H1699:$H$3985,0))</f>
        <v>0</v>
      </c>
      <c r="K1698" s="84"/>
      <c r="L1698" s="112">
        <v>47891</v>
      </c>
      <c r="M1698" s="99" t="s">
        <v>69</v>
      </c>
      <c r="O1698" s="97">
        <v>47022</v>
      </c>
      <c r="P1698" s="97" cm="1">
        <f t="array" ref="P1698">INDEX($L$11:$L$2636,MATCH(B1698+J1698,$L$11:$L$2636,0)+30)</f>
        <v>47067</v>
      </c>
      <c r="Q1698" s="124" cm="1">
        <f t="array" ref="Q1698">INDEX($L$11:$L$2636,MATCH(B1698+J1698,$L$11:$L$2636,0)+12)-1</f>
        <v>47038</v>
      </c>
    </row>
    <row r="1699" spans="2:17" ht="15" customHeight="1" x14ac:dyDescent="0.25">
      <c r="B1699" s="97">
        <v>47023</v>
      </c>
      <c r="C1699" s="98" t="str">
        <f t="shared" si="110"/>
        <v>Wednesday</v>
      </c>
      <c r="D1699" s="99" t="str">
        <f t="shared" si="111"/>
        <v>B</v>
      </c>
      <c r="E1699" s="99" t="str">
        <f t="shared" si="111"/>
        <v>B</v>
      </c>
      <c r="F1699" s="99" t="str">
        <f t="shared" si="111"/>
        <v>B</v>
      </c>
      <c r="G1699" s="99" t="str">
        <f t="shared" si="111"/>
        <v>B</v>
      </c>
      <c r="H1699" s="99" t="str">
        <f t="shared" si="112"/>
        <v>B</v>
      </c>
      <c r="I1699" s="99">
        <f t="shared" si="113"/>
        <v>1</v>
      </c>
      <c r="J1699" s="109">
        <f>IF(H1699="B",0,MATCH("B",H1700:$H$3985,0))</f>
        <v>0</v>
      </c>
      <c r="K1699" s="84"/>
      <c r="L1699" s="112">
        <v>47892</v>
      </c>
      <c r="M1699" s="99" t="s">
        <v>69</v>
      </c>
      <c r="O1699" s="97">
        <v>47023</v>
      </c>
      <c r="P1699" s="97" cm="1">
        <f t="array" ref="P1699">INDEX($L$11:$L$2636,MATCH(B1699+J1699,$L$11:$L$2636,0)+30)</f>
        <v>47070</v>
      </c>
      <c r="Q1699" s="124" cm="1">
        <f t="array" ref="Q1699">INDEX($L$11:$L$2636,MATCH(B1699+J1699,$L$11:$L$2636,0)+12)-1</f>
        <v>47041</v>
      </c>
    </row>
    <row r="1700" spans="2:17" ht="15" customHeight="1" x14ac:dyDescent="0.25">
      <c r="B1700" s="97">
        <v>47024</v>
      </c>
      <c r="C1700" s="98" t="str">
        <f t="shared" si="110"/>
        <v>Thursday</v>
      </c>
      <c r="D1700" s="99" t="str">
        <f t="shared" si="111"/>
        <v>B</v>
      </c>
      <c r="E1700" s="99" t="str">
        <f t="shared" si="111"/>
        <v>B</v>
      </c>
      <c r="F1700" s="99" t="str">
        <f t="shared" si="111"/>
        <v>B</v>
      </c>
      <c r="G1700" s="99" t="str">
        <f t="shared" si="111"/>
        <v>B</v>
      </c>
      <c r="H1700" s="99" t="str">
        <f t="shared" si="112"/>
        <v>B</v>
      </c>
      <c r="I1700" s="99">
        <f t="shared" si="113"/>
        <v>1</v>
      </c>
      <c r="J1700" s="109">
        <f>IF(H1700="B",0,MATCH("B",H1701:$H$3985,0))</f>
        <v>0</v>
      </c>
      <c r="K1700" s="84"/>
      <c r="L1700" s="112">
        <v>47893</v>
      </c>
      <c r="M1700" s="99" t="s">
        <v>69</v>
      </c>
      <c r="O1700" s="97">
        <v>47024</v>
      </c>
      <c r="P1700" s="97" cm="1">
        <f t="array" ref="P1700">INDEX($L$11:$L$2636,MATCH(B1700+J1700,$L$11:$L$2636,0)+30)</f>
        <v>47071</v>
      </c>
      <c r="Q1700" s="124" cm="1">
        <f t="array" ref="Q1700">INDEX($L$11:$L$2636,MATCH(B1700+J1700,$L$11:$L$2636,0)+12)-1</f>
        <v>47042</v>
      </c>
    </row>
    <row r="1701" spans="2:17" ht="15" customHeight="1" x14ac:dyDescent="0.25">
      <c r="B1701" s="97">
        <v>47025</v>
      </c>
      <c r="C1701" s="98" t="str">
        <f t="shared" si="110"/>
        <v>Friday</v>
      </c>
      <c r="D1701" s="99" t="str">
        <f t="shared" si="111"/>
        <v>B</v>
      </c>
      <c r="E1701" s="99" t="str">
        <f t="shared" si="111"/>
        <v>B</v>
      </c>
      <c r="F1701" s="99" t="str">
        <f t="shared" si="111"/>
        <v>B</v>
      </c>
      <c r="G1701" s="99" t="str">
        <f t="shared" si="111"/>
        <v>B</v>
      </c>
      <c r="H1701" s="99" t="str">
        <f t="shared" si="112"/>
        <v>B</v>
      </c>
      <c r="I1701" s="99">
        <f t="shared" si="113"/>
        <v>1</v>
      </c>
      <c r="J1701" s="109">
        <f>IF(H1701="B",0,MATCH("B",H1702:$H$3985,0))</f>
        <v>0</v>
      </c>
      <c r="K1701" s="84"/>
      <c r="L1701" s="112">
        <v>47896</v>
      </c>
      <c r="M1701" s="99" t="s">
        <v>69</v>
      </c>
      <c r="O1701" s="97">
        <v>47025</v>
      </c>
      <c r="P1701" s="97" cm="1">
        <f t="array" ref="P1701">INDEX($L$11:$L$2636,MATCH(B1701+J1701,$L$11:$L$2636,0)+30)</f>
        <v>47072</v>
      </c>
      <c r="Q1701" s="124" cm="1">
        <f t="array" ref="Q1701">INDEX($L$11:$L$2636,MATCH(B1701+J1701,$L$11:$L$2636,0)+12)-1</f>
        <v>47043</v>
      </c>
    </row>
    <row r="1702" spans="2:17" ht="15" customHeight="1" x14ac:dyDescent="0.25">
      <c r="B1702" s="97">
        <v>47026</v>
      </c>
      <c r="C1702" s="98" t="str">
        <f t="shared" si="110"/>
        <v>Saturday</v>
      </c>
      <c r="D1702" s="99" t="str">
        <f t="shared" si="111"/>
        <v>W</v>
      </c>
      <c r="E1702" s="99" t="str">
        <f t="shared" si="111"/>
        <v>W</v>
      </c>
      <c r="F1702" s="99" t="str">
        <f t="shared" si="111"/>
        <v>W</v>
      </c>
      <c r="G1702" s="99" t="str">
        <f t="shared" si="111"/>
        <v>W</v>
      </c>
      <c r="H1702" s="99" t="str">
        <f t="shared" si="112"/>
        <v>W</v>
      </c>
      <c r="I1702" s="99">
        <f t="shared" si="113"/>
        <v>0</v>
      </c>
      <c r="J1702" s="109">
        <f>IF(H1702="B",0,MATCH("B",H1703:$H$3985,0))</f>
        <v>2</v>
      </c>
      <c r="K1702" s="84"/>
      <c r="L1702" s="112">
        <v>47897</v>
      </c>
      <c r="M1702" s="99" t="s">
        <v>69</v>
      </c>
      <c r="O1702" s="97">
        <v>47026</v>
      </c>
      <c r="P1702" s="97" cm="1">
        <f t="array" ref="P1702">INDEX($L$11:$L$2636,MATCH(B1702+J1702,$L$11:$L$2636,0)+30)</f>
        <v>47073</v>
      </c>
      <c r="Q1702" s="124" cm="1">
        <f t="array" ref="Q1702">INDEX($L$11:$L$2636,MATCH(B1702+J1702,$L$11:$L$2636,0)+12)-1</f>
        <v>47044</v>
      </c>
    </row>
    <row r="1703" spans="2:17" ht="15" customHeight="1" x14ac:dyDescent="0.25">
      <c r="B1703" s="97">
        <v>47027</v>
      </c>
      <c r="C1703" s="98" t="str">
        <f t="shared" si="110"/>
        <v>Sunday</v>
      </c>
      <c r="D1703" s="99" t="str">
        <f t="shared" si="111"/>
        <v>W</v>
      </c>
      <c r="E1703" s="99" t="str">
        <f t="shared" si="111"/>
        <v>W</v>
      </c>
      <c r="F1703" s="99" t="str">
        <f t="shared" si="111"/>
        <v>W</v>
      </c>
      <c r="G1703" s="99" t="str">
        <f t="shared" si="111"/>
        <v>W</v>
      </c>
      <c r="H1703" s="99" t="str">
        <f t="shared" si="112"/>
        <v>W</v>
      </c>
      <c r="I1703" s="99">
        <f t="shared" si="113"/>
        <v>0</v>
      </c>
      <c r="J1703" s="109">
        <f>IF(H1703="B",0,MATCH("B",H1704:$H$3985,0))</f>
        <v>1</v>
      </c>
      <c r="K1703" s="84"/>
      <c r="L1703" s="112">
        <v>47898</v>
      </c>
      <c r="M1703" s="99" t="s">
        <v>69</v>
      </c>
      <c r="O1703" s="97">
        <v>47027</v>
      </c>
      <c r="P1703" s="97" cm="1">
        <f t="array" ref="P1703">INDEX($L$11:$L$2636,MATCH(B1703+J1703,$L$11:$L$2636,0)+30)</f>
        <v>47073</v>
      </c>
      <c r="Q1703" s="124" cm="1">
        <f t="array" ref="Q1703">INDEX($L$11:$L$2636,MATCH(B1703+J1703,$L$11:$L$2636,0)+12)-1</f>
        <v>47044</v>
      </c>
    </row>
    <row r="1704" spans="2:17" ht="15" customHeight="1" x14ac:dyDescent="0.25">
      <c r="B1704" s="97">
        <v>47028</v>
      </c>
      <c r="C1704" s="98" t="str">
        <f t="shared" si="110"/>
        <v>Monday</v>
      </c>
      <c r="D1704" s="99" t="str">
        <f t="shared" si="111"/>
        <v>B</v>
      </c>
      <c r="E1704" s="99" t="str">
        <f t="shared" si="111"/>
        <v>B</v>
      </c>
      <c r="F1704" s="99" t="str">
        <f t="shared" si="111"/>
        <v>B</v>
      </c>
      <c r="G1704" s="99" t="str">
        <f t="shared" si="111"/>
        <v>B</v>
      </c>
      <c r="H1704" s="99" t="str">
        <f t="shared" si="112"/>
        <v>B</v>
      </c>
      <c r="I1704" s="99">
        <f t="shared" si="113"/>
        <v>1</v>
      </c>
      <c r="J1704" s="109">
        <f>IF(H1704="B",0,MATCH("B",H1705:$H$3985,0))</f>
        <v>0</v>
      </c>
      <c r="K1704" s="84"/>
      <c r="L1704" s="112">
        <v>47899</v>
      </c>
      <c r="M1704" s="99" t="s">
        <v>69</v>
      </c>
      <c r="O1704" s="97">
        <v>47028</v>
      </c>
      <c r="P1704" s="97" cm="1">
        <f t="array" ref="P1704">INDEX($L$11:$L$2636,MATCH(B1704+J1704,$L$11:$L$2636,0)+30)</f>
        <v>47073</v>
      </c>
      <c r="Q1704" s="124" cm="1">
        <f t="array" ref="Q1704">INDEX($L$11:$L$2636,MATCH(B1704+J1704,$L$11:$L$2636,0)+12)-1</f>
        <v>47044</v>
      </c>
    </row>
    <row r="1705" spans="2:17" ht="15" customHeight="1" x14ac:dyDescent="0.25">
      <c r="B1705" s="97">
        <v>47029</v>
      </c>
      <c r="C1705" s="98" t="str">
        <f t="shared" si="110"/>
        <v>Tuesday</v>
      </c>
      <c r="D1705" s="99" t="str">
        <f t="shared" si="111"/>
        <v>B</v>
      </c>
      <c r="E1705" s="99" t="str">
        <f t="shared" si="111"/>
        <v>B</v>
      </c>
      <c r="F1705" s="99" t="str">
        <f t="shared" si="111"/>
        <v>B</v>
      </c>
      <c r="G1705" s="99" t="str">
        <f t="shared" si="111"/>
        <v>B</v>
      </c>
      <c r="H1705" s="99" t="str">
        <f t="shared" si="112"/>
        <v>B</v>
      </c>
      <c r="I1705" s="99">
        <f t="shared" si="113"/>
        <v>1</v>
      </c>
      <c r="J1705" s="109">
        <f>IF(H1705="B",0,MATCH("B",H1706:$H$3985,0))</f>
        <v>0</v>
      </c>
      <c r="K1705" s="84"/>
      <c r="L1705" s="112">
        <v>47900</v>
      </c>
      <c r="M1705" s="99" t="s">
        <v>69</v>
      </c>
      <c r="O1705" s="97">
        <v>47029</v>
      </c>
      <c r="P1705" s="97" cm="1">
        <f t="array" ref="P1705">INDEX($L$11:$L$2636,MATCH(B1705+J1705,$L$11:$L$2636,0)+30)</f>
        <v>47074</v>
      </c>
      <c r="Q1705" s="124" cm="1">
        <f t="array" ref="Q1705">INDEX($L$11:$L$2636,MATCH(B1705+J1705,$L$11:$L$2636,0)+12)-1</f>
        <v>47045</v>
      </c>
    </row>
    <row r="1706" spans="2:17" ht="15" customHeight="1" x14ac:dyDescent="0.25">
      <c r="B1706" s="97">
        <v>47030</v>
      </c>
      <c r="C1706" s="98" t="str">
        <f t="shared" si="110"/>
        <v>Wednesday</v>
      </c>
      <c r="D1706" s="99" t="str">
        <f t="shared" si="111"/>
        <v>B</v>
      </c>
      <c r="E1706" s="99" t="str">
        <f t="shared" si="111"/>
        <v>B</v>
      </c>
      <c r="F1706" s="99" t="str">
        <f t="shared" si="111"/>
        <v>B</v>
      </c>
      <c r="G1706" s="99" t="str">
        <f t="shared" si="111"/>
        <v>B</v>
      </c>
      <c r="H1706" s="99" t="str">
        <f t="shared" si="112"/>
        <v>B</v>
      </c>
      <c r="I1706" s="99">
        <f t="shared" si="113"/>
        <v>1</v>
      </c>
      <c r="J1706" s="109">
        <f>IF(H1706="B",0,MATCH("B",H1707:$H$3985,0))</f>
        <v>0</v>
      </c>
      <c r="K1706" s="84"/>
      <c r="L1706" s="112">
        <v>47903</v>
      </c>
      <c r="M1706" s="99" t="s">
        <v>69</v>
      </c>
      <c r="O1706" s="97">
        <v>47030</v>
      </c>
      <c r="P1706" s="97" cm="1">
        <f t="array" ref="P1706">INDEX($L$11:$L$2636,MATCH(B1706+J1706,$L$11:$L$2636,0)+30)</f>
        <v>47077</v>
      </c>
      <c r="Q1706" s="124" cm="1">
        <f t="array" ref="Q1706">INDEX($L$11:$L$2636,MATCH(B1706+J1706,$L$11:$L$2636,0)+12)-1</f>
        <v>47048</v>
      </c>
    </row>
    <row r="1707" spans="2:17" ht="15" customHeight="1" x14ac:dyDescent="0.25">
      <c r="B1707" s="97">
        <v>47031</v>
      </c>
      <c r="C1707" s="98" t="str">
        <f t="shared" si="110"/>
        <v>Thursday</v>
      </c>
      <c r="D1707" s="99" t="str">
        <f t="shared" si="111"/>
        <v>B</v>
      </c>
      <c r="E1707" s="99" t="str">
        <f t="shared" si="111"/>
        <v>B</v>
      </c>
      <c r="F1707" s="99" t="str">
        <f t="shared" si="111"/>
        <v>B</v>
      </c>
      <c r="G1707" s="99" t="str">
        <f t="shared" si="111"/>
        <v>B</v>
      </c>
      <c r="H1707" s="99" t="str">
        <f t="shared" si="112"/>
        <v>B</v>
      </c>
      <c r="I1707" s="99">
        <f t="shared" si="113"/>
        <v>1</v>
      </c>
      <c r="J1707" s="109">
        <f>IF(H1707="B",0,MATCH("B",H1708:$H$3985,0))</f>
        <v>0</v>
      </c>
      <c r="K1707" s="84"/>
      <c r="L1707" s="112">
        <v>47904</v>
      </c>
      <c r="M1707" s="99" t="s">
        <v>69</v>
      </c>
      <c r="O1707" s="97">
        <v>47031</v>
      </c>
      <c r="P1707" s="97" cm="1">
        <f t="array" ref="P1707">INDEX($L$11:$L$2636,MATCH(B1707+J1707,$L$11:$L$2636,0)+30)</f>
        <v>47078</v>
      </c>
      <c r="Q1707" s="124" cm="1">
        <f t="array" ref="Q1707">INDEX($L$11:$L$2636,MATCH(B1707+J1707,$L$11:$L$2636,0)+12)-1</f>
        <v>47049</v>
      </c>
    </row>
    <row r="1708" spans="2:17" ht="15" customHeight="1" x14ac:dyDescent="0.25">
      <c r="B1708" s="97">
        <v>47032</v>
      </c>
      <c r="C1708" s="98" t="str">
        <f t="shared" si="110"/>
        <v>Friday</v>
      </c>
      <c r="D1708" s="99" t="str">
        <f t="shared" si="111"/>
        <v>B</v>
      </c>
      <c r="E1708" s="99" t="str">
        <f t="shared" si="111"/>
        <v>B</v>
      </c>
      <c r="F1708" s="99" t="str">
        <f t="shared" si="111"/>
        <v>B</v>
      </c>
      <c r="G1708" s="99" t="str">
        <f t="shared" si="111"/>
        <v>B</v>
      </c>
      <c r="H1708" s="99" t="str">
        <f t="shared" si="112"/>
        <v>B</v>
      </c>
      <c r="I1708" s="99">
        <f t="shared" si="113"/>
        <v>1</v>
      </c>
      <c r="J1708" s="109">
        <f>IF(H1708="B",0,MATCH("B",H1709:$H$3985,0))</f>
        <v>0</v>
      </c>
      <c r="K1708" s="84"/>
      <c r="L1708" s="112">
        <v>47905</v>
      </c>
      <c r="M1708" s="99" t="s">
        <v>69</v>
      </c>
      <c r="O1708" s="97">
        <v>47032</v>
      </c>
      <c r="P1708" s="97" cm="1">
        <f t="array" ref="P1708">INDEX($L$11:$L$2636,MATCH(B1708+J1708,$L$11:$L$2636,0)+30)</f>
        <v>47079</v>
      </c>
      <c r="Q1708" s="124" cm="1">
        <f t="array" ref="Q1708">INDEX($L$11:$L$2636,MATCH(B1708+J1708,$L$11:$L$2636,0)+12)-1</f>
        <v>47050</v>
      </c>
    </row>
    <row r="1709" spans="2:17" ht="15" customHeight="1" x14ac:dyDescent="0.25">
      <c r="B1709" s="97">
        <v>47033</v>
      </c>
      <c r="C1709" s="98" t="str">
        <f t="shared" si="110"/>
        <v>Saturday</v>
      </c>
      <c r="D1709" s="99" t="str">
        <f t="shared" si="111"/>
        <v>W</v>
      </c>
      <c r="E1709" s="99" t="str">
        <f t="shared" si="111"/>
        <v>W</v>
      </c>
      <c r="F1709" s="99" t="str">
        <f t="shared" si="111"/>
        <v>W</v>
      </c>
      <c r="G1709" s="99" t="str">
        <f t="shared" si="111"/>
        <v>W</v>
      </c>
      <c r="H1709" s="99" t="str">
        <f t="shared" si="112"/>
        <v>W</v>
      </c>
      <c r="I1709" s="99">
        <f t="shared" si="113"/>
        <v>0</v>
      </c>
      <c r="J1709" s="109">
        <f>IF(H1709="B",0,MATCH("B",H1710:$H$3985,0))</f>
        <v>2</v>
      </c>
      <c r="K1709" s="84"/>
      <c r="L1709" s="112">
        <v>47906</v>
      </c>
      <c r="M1709" s="99" t="s">
        <v>69</v>
      </c>
      <c r="O1709" s="97">
        <v>47033</v>
      </c>
      <c r="P1709" s="97" cm="1">
        <f t="array" ref="P1709">INDEX($L$11:$L$2636,MATCH(B1709+J1709,$L$11:$L$2636,0)+30)</f>
        <v>47080</v>
      </c>
      <c r="Q1709" s="124" cm="1">
        <f t="array" ref="Q1709">INDEX($L$11:$L$2636,MATCH(B1709+J1709,$L$11:$L$2636,0)+12)-1</f>
        <v>47051</v>
      </c>
    </row>
    <row r="1710" spans="2:17" ht="15" customHeight="1" x14ac:dyDescent="0.25">
      <c r="B1710" s="97">
        <v>47034</v>
      </c>
      <c r="C1710" s="98" t="str">
        <f t="shared" si="110"/>
        <v>Sunday</v>
      </c>
      <c r="D1710" s="99" t="str">
        <f t="shared" si="111"/>
        <v>W</v>
      </c>
      <c r="E1710" s="99" t="str">
        <f t="shared" si="111"/>
        <v>W</v>
      </c>
      <c r="F1710" s="99" t="str">
        <f t="shared" si="111"/>
        <v>W</v>
      </c>
      <c r="G1710" s="99" t="str">
        <f t="shared" si="111"/>
        <v>W</v>
      </c>
      <c r="H1710" s="99" t="str">
        <f t="shared" si="112"/>
        <v>W</v>
      </c>
      <c r="I1710" s="99">
        <f t="shared" si="113"/>
        <v>0</v>
      </c>
      <c r="J1710" s="109">
        <f>IF(H1710="B",0,MATCH("B",H1711:$H$3985,0))</f>
        <v>1</v>
      </c>
      <c r="K1710" s="84"/>
      <c r="L1710" s="112">
        <v>47907</v>
      </c>
      <c r="M1710" s="99" t="s">
        <v>69</v>
      </c>
      <c r="O1710" s="97">
        <v>47034</v>
      </c>
      <c r="P1710" s="97" cm="1">
        <f t="array" ref="P1710">INDEX($L$11:$L$2636,MATCH(B1710+J1710,$L$11:$L$2636,0)+30)</f>
        <v>47080</v>
      </c>
      <c r="Q1710" s="124" cm="1">
        <f t="array" ref="Q1710">INDEX($L$11:$L$2636,MATCH(B1710+J1710,$L$11:$L$2636,0)+12)-1</f>
        <v>47051</v>
      </c>
    </row>
    <row r="1711" spans="2:17" ht="15" customHeight="1" x14ac:dyDescent="0.25">
      <c r="B1711" s="97">
        <v>47035</v>
      </c>
      <c r="C1711" s="98" t="str">
        <f t="shared" si="110"/>
        <v>Monday</v>
      </c>
      <c r="D1711" s="99" t="str">
        <f t="shared" si="111"/>
        <v>B</v>
      </c>
      <c r="E1711" s="99" t="str">
        <f t="shared" si="111"/>
        <v>B</v>
      </c>
      <c r="F1711" s="99" t="str">
        <f t="shared" si="111"/>
        <v>B</v>
      </c>
      <c r="G1711" s="99" t="str">
        <f t="shared" si="111"/>
        <v>B</v>
      </c>
      <c r="H1711" s="99" t="str">
        <f t="shared" si="112"/>
        <v>B</v>
      </c>
      <c r="I1711" s="99">
        <f t="shared" si="113"/>
        <v>1</v>
      </c>
      <c r="J1711" s="109">
        <f>IF(H1711="B",0,MATCH("B",H1712:$H$3985,0))</f>
        <v>0</v>
      </c>
      <c r="K1711" s="84"/>
      <c r="L1711" s="112">
        <v>47910</v>
      </c>
      <c r="M1711" s="99" t="s">
        <v>69</v>
      </c>
      <c r="O1711" s="97">
        <v>47035</v>
      </c>
      <c r="P1711" s="97" cm="1">
        <f t="array" ref="P1711">INDEX($L$11:$L$2636,MATCH(B1711+J1711,$L$11:$L$2636,0)+30)</f>
        <v>47080</v>
      </c>
      <c r="Q1711" s="124" cm="1">
        <f t="array" ref="Q1711">INDEX($L$11:$L$2636,MATCH(B1711+J1711,$L$11:$L$2636,0)+12)-1</f>
        <v>47051</v>
      </c>
    </row>
    <row r="1712" spans="2:17" ht="15" customHeight="1" x14ac:dyDescent="0.25">
      <c r="B1712" s="97">
        <v>47036</v>
      </c>
      <c r="C1712" s="98" t="str">
        <f t="shared" si="110"/>
        <v>Tuesday</v>
      </c>
      <c r="D1712" s="99" t="str">
        <f t="shared" si="111"/>
        <v>B</v>
      </c>
      <c r="E1712" s="99" t="str">
        <f t="shared" si="111"/>
        <v>B</v>
      </c>
      <c r="F1712" s="99" t="str">
        <f t="shared" si="111"/>
        <v>B</v>
      </c>
      <c r="G1712" s="99" t="str">
        <f t="shared" si="111"/>
        <v>B</v>
      </c>
      <c r="H1712" s="99" t="str">
        <f t="shared" si="112"/>
        <v>B</v>
      </c>
      <c r="I1712" s="99">
        <f t="shared" si="113"/>
        <v>1</v>
      </c>
      <c r="J1712" s="109">
        <f>IF(H1712="B",0,MATCH("B",H1713:$H$3985,0))</f>
        <v>0</v>
      </c>
      <c r="K1712" s="84"/>
      <c r="L1712" s="112">
        <v>47911</v>
      </c>
      <c r="M1712" s="99" t="s">
        <v>69</v>
      </c>
      <c r="O1712" s="97">
        <v>47036</v>
      </c>
      <c r="P1712" s="97" cm="1">
        <f t="array" ref="P1712">INDEX($L$11:$L$2636,MATCH(B1712+J1712,$L$11:$L$2636,0)+30)</f>
        <v>47081</v>
      </c>
      <c r="Q1712" s="124" cm="1">
        <f t="array" ref="Q1712">INDEX($L$11:$L$2636,MATCH(B1712+J1712,$L$11:$L$2636,0)+12)-1</f>
        <v>47052</v>
      </c>
    </row>
    <row r="1713" spans="2:17" ht="15" customHeight="1" x14ac:dyDescent="0.25">
      <c r="B1713" s="97">
        <v>47037</v>
      </c>
      <c r="C1713" s="98" t="str">
        <f t="shared" si="110"/>
        <v>Wednesday</v>
      </c>
      <c r="D1713" s="99" t="str">
        <f t="shared" si="111"/>
        <v>B</v>
      </c>
      <c r="E1713" s="99" t="str">
        <f t="shared" si="111"/>
        <v>B</v>
      </c>
      <c r="F1713" s="99" t="str">
        <f t="shared" si="111"/>
        <v>B</v>
      </c>
      <c r="G1713" s="99" t="str">
        <f t="shared" si="111"/>
        <v>B</v>
      </c>
      <c r="H1713" s="99" t="str">
        <f t="shared" si="112"/>
        <v>B</v>
      </c>
      <c r="I1713" s="99">
        <f t="shared" si="113"/>
        <v>1</v>
      </c>
      <c r="J1713" s="109">
        <f>IF(H1713="B",0,MATCH("B",H1714:$H$3985,0))</f>
        <v>0</v>
      </c>
      <c r="K1713" s="84"/>
      <c r="L1713" s="112">
        <v>47912</v>
      </c>
      <c r="M1713" s="99" t="s">
        <v>69</v>
      </c>
      <c r="O1713" s="97">
        <v>47037</v>
      </c>
      <c r="P1713" s="97" cm="1">
        <f t="array" ref="P1713">INDEX($L$11:$L$2636,MATCH(B1713+J1713,$L$11:$L$2636,0)+30)</f>
        <v>47084</v>
      </c>
      <c r="Q1713" s="124" cm="1">
        <f t="array" ref="Q1713">INDEX($L$11:$L$2636,MATCH(B1713+J1713,$L$11:$L$2636,0)+12)-1</f>
        <v>47055</v>
      </c>
    </row>
    <row r="1714" spans="2:17" ht="15" customHeight="1" x14ac:dyDescent="0.25">
      <c r="B1714" s="97">
        <v>47038</v>
      </c>
      <c r="C1714" s="98" t="str">
        <f t="shared" si="110"/>
        <v>Thursday</v>
      </c>
      <c r="D1714" s="99" t="str">
        <f t="shared" si="111"/>
        <v>B</v>
      </c>
      <c r="E1714" s="99" t="s">
        <v>71</v>
      </c>
      <c r="F1714" s="99" t="s">
        <v>71</v>
      </c>
      <c r="G1714" s="99" t="str">
        <f t="shared" si="111"/>
        <v>B</v>
      </c>
      <c r="H1714" s="99" t="str">
        <f t="shared" si="112"/>
        <v>P</v>
      </c>
      <c r="I1714" s="99">
        <f t="shared" si="113"/>
        <v>0</v>
      </c>
      <c r="J1714" s="109">
        <f>IF(H1714="B",0,MATCH("B",H1715:$H$3985,0))</f>
        <v>1</v>
      </c>
      <c r="K1714" s="84"/>
      <c r="L1714" s="112">
        <v>47913</v>
      </c>
      <c r="M1714" s="99" t="s">
        <v>69</v>
      </c>
      <c r="O1714" s="97">
        <v>47038</v>
      </c>
      <c r="P1714" s="97" cm="1">
        <f t="array" ref="P1714">INDEX($L$11:$L$2636,MATCH(B1714+J1714,$L$11:$L$2636,0)+30)</f>
        <v>47085</v>
      </c>
      <c r="Q1714" s="124" cm="1">
        <f t="array" ref="Q1714">INDEX($L$11:$L$2636,MATCH(B1714+J1714,$L$11:$L$2636,0)+12)-1</f>
        <v>47056</v>
      </c>
    </row>
    <row r="1715" spans="2:17" ht="15" customHeight="1" x14ac:dyDescent="0.25">
      <c r="B1715" s="97">
        <v>47039</v>
      </c>
      <c r="C1715" s="98" t="str">
        <f t="shared" si="110"/>
        <v>Friday</v>
      </c>
      <c r="D1715" s="99" t="str">
        <f t="shared" si="111"/>
        <v>B</v>
      </c>
      <c r="E1715" s="99" t="str">
        <f t="shared" si="111"/>
        <v>B</v>
      </c>
      <c r="F1715" s="99" t="str">
        <f t="shared" si="111"/>
        <v>B</v>
      </c>
      <c r="G1715" s="99" t="str">
        <f t="shared" si="111"/>
        <v>B</v>
      </c>
      <c r="H1715" s="99" t="str">
        <f t="shared" si="112"/>
        <v>B</v>
      </c>
      <c r="I1715" s="99">
        <f t="shared" si="113"/>
        <v>1</v>
      </c>
      <c r="J1715" s="109">
        <f>IF(H1715="B",0,MATCH("B",H1716:$H$3985,0))</f>
        <v>0</v>
      </c>
      <c r="K1715" s="84"/>
      <c r="L1715" s="112">
        <v>47914</v>
      </c>
      <c r="M1715" s="99" t="s">
        <v>69</v>
      </c>
      <c r="O1715" s="97">
        <v>47039</v>
      </c>
      <c r="P1715" s="97" cm="1">
        <f t="array" ref="P1715">INDEX($L$11:$L$2636,MATCH(B1715+J1715,$L$11:$L$2636,0)+30)</f>
        <v>47085</v>
      </c>
      <c r="Q1715" s="124" cm="1">
        <f t="array" ref="Q1715">INDEX($L$11:$L$2636,MATCH(B1715+J1715,$L$11:$L$2636,0)+12)-1</f>
        <v>47056</v>
      </c>
    </row>
    <row r="1716" spans="2:17" ht="15" customHeight="1" x14ac:dyDescent="0.25">
      <c r="B1716" s="97">
        <v>47040</v>
      </c>
      <c r="C1716" s="98" t="str">
        <f t="shared" si="110"/>
        <v>Saturday</v>
      </c>
      <c r="D1716" s="99" t="str">
        <f t="shared" si="111"/>
        <v>W</v>
      </c>
      <c r="E1716" s="99" t="str">
        <f t="shared" si="111"/>
        <v>W</v>
      </c>
      <c r="F1716" s="99" t="str">
        <f t="shared" si="111"/>
        <v>W</v>
      </c>
      <c r="G1716" s="99" t="str">
        <f t="shared" si="111"/>
        <v>W</v>
      </c>
      <c r="H1716" s="99" t="str">
        <f t="shared" si="112"/>
        <v>W</v>
      </c>
      <c r="I1716" s="99">
        <f t="shared" si="113"/>
        <v>0</v>
      </c>
      <c r="J1716" s="109">
        <f>IF(H1716="B",0,MATCH("B",H1717:$H$3985,0))</f>
        <v>2</v>
      </c>
      <c r="K1716" s="84"/>
      <c r="L1716" s="112">
        <v>47917</v>
      </c>
      <c r="M1716" s="99" t="s">
        <v>69</v>
      </c>
      <c r="O1716" s="97">
        <v>47040</v>
      </c>
      <c r="P1716" s="97" cm="1">
        <f t="array" ref="P1716">INDEX($L$11:$L$2636,MATCH(B1716+J1716,$L$11:$L$2636,0)+30)</f>
        <v>47086</v>
      </c>
      <c r="Q1716" s="124" cm="1">
        <f t="array" ref="Q1716">INDEX($L$11:$L$2636,MATCH(B1716+J1716,$L$11:$L$2636,0)+12)-1</f>
        <v>47058</v>
      </c>
    </row>
    <row r="1717" spans="2:17" ht="15" customHeight="1" x14ac:dyDescent="0.25">
      <c r="B1717" s="97">
        <v>47041</v>
      </c>
      <c r="C1717" s="98" t="str">
        <f t="shared" si="110"/>
        <v>Sunday</v>
      </c>
      <c r="D1717" s="99" t="str">
        <f t="shared" si="111"/>
        <v>W</v>
      </c>
      <c r="E1717" s="99" t="str">
        <f t="shared" si="111"/>
        <v>W</v>
      </c>
      <c r="F1717" s="99" t="str">
        <f t="shared" si="111"/>
        <v>W</v>
      </c>
      <c r="G1717" s="99" t="str">
        <f t="shared" si="111"/>
        <v>W</v>
      </c>
      <c r="H1717" s="99" t="str">
        <f t="shared" si="112"/>
        <v>W</v>
      </c>
      <c r="I1717" s="99">
        <f t="shared" si="113"/>
        <v>0</v>
      </c>
      <c r="J1717" s="109">
        <f>IF(H1717="B",0,MATCH("B",H1718:$H$3985,0))</f>
        <v>1</v>
      </c>
      <c r="K1717" s="84"/>
      <c r="L1717" s="112">
        <v>47918</v>
      </c>
      <c r="M1717" s="99" t="s">
        <v>69</v>
      </c>
      <c r="O1717" s="97">
        <v>47041</v>
      </c>
      <c r="P1717" s="97" cm="1">
        <f t="array" ref="P1717">INDEX($L$11:$L$2636,MATCH(B1717+J1717,$L$11:$L$2636,0)+30)</f>
        <v>47086</v>
      </c>
      <c r="Q1717" s="124" cm="1">
        <f t="array" ref="Q1717">INDEX($L$11:$L$2636,MATCH(B1717+J1717,$L$11:$L$2636,0)+12)-1</f>
        <v>47058</v>
      </c>
    </row>
    <row r="1718" spans="2:17" ht="15" customHeight="1" x14ac:dyDescent="0.25">
      <c r="B1718" s="97">
        <v>47042</v>
      </c>
      <c r="C1718" s="98" t="str">
        <f t="shared" si="110"/>
        <v>Monday</v>
      </c>
      <c r="D1718" s="99" t="str">
        <f t="shared" si="111"/>
        <v>B</v>
      </c>
      <c r="E1718" s="99" t="str">
        <f t="shared" si="111"/>
        <v>B</v>
      </c>
      <c r="F1718" s="99" t="str">
        <f t="shared" si="111"/>
        <v>B</v>
      </c>
      <c r="G1718" s="99" t="str">
        <f t="shared" si="111"/>
        <v>B</v>
      </c>
      <c r="H1718" s="99" t="str">
        <f t="shared" si="112"/>
        <v>B</v>
      </c>
      <c r="I1718" s="99">
        <f t="shared" si="113"/>
        <v>1</v>
      </c>
      <c r="J1718" s="109">
        <f>IF(H1718="B",0,MATCH("B",H1719:$H$3985,0))</f>
        <v>0</v>
      </c>
      <c r="K1718" s="84"/>
      <c r="L1718" s="112">
        <v>47919</v>
      </c>
      <c r="M1718" s="99" t="s">
        <v>69</v>
      </c>
      <c r="O1718" s="97">
        <v>47042</v>
      </c>
      <c r="P1718" s="97" cm="1">
        <f t="array" ref="P1718">INDEX($L$11:$L$2636,MATCH(B1718+J1718,$L$11:$L$2636,0)+30)</f>
        <v>47086</v>
      </c>
      <c r="Q1718" s="124" cm="1">
        <f t="array" ref="Q1718">INDEX($L$11:$L$2636,MATCH(B1718+J1718,$L$11:$L$2636,0)+12)-1</f>
        <v>47058</v>
      </c>
    </row>
    <row r="1719" spans="2:17" ht="15" customHeight="1" x14ac:dyDescent="0.25">
      <c r="B1719" s="97">
        <v>47043</v>
      </c>
      <c r="C1719" s="98" t="str">
        <f t="shared" si="110"/>
        <v>Tuesday</v>
      </c>
      <c r="D1719" s="99" t="str">
        <f t="shared" si="111"/>
        <v>B</v>
      </c>
      <c r="E1719" s="99" t="str">
        <f t="shared" si="111"/>
        <v>B</v>
      </c>
      <c r="F1719" s="99" t="str">
        <f t="shared" si="111"/>
        <v>B</v>
      </c>
      <c r="G1719" s="99" t="str">
        <f t="shared" si="111"/>
        <v>B</v>
      </c>
      <c r="H1719" s="99" t="str">
        <f t="shared" si="112"/>
        <v>B</v>
      </c>
      <c r="I1719" s="99">
        <f t="shared" si="113"/>
        <v>1</v>
      </c>
      <c r="J1719" s="109">
        <f>IF(H1719="B",0,MATCH("B",H1720:$H$3985,0))</f>
        <v>0</v>
      </c>
      <c r="K1719" s="84"/>
      <c r="L1719" s="112">
        <v>47920</v>
      </c>
      <c r="M1719" s="99" t="s">
        <v>69</v>
      </c>
      <c r="O1719" s="97">
        <v>47043</v>
      </c>
      <c r="P1719" s="97" cm="1">
        <f t="array" ref="P1719">INDEX($L$11:$L$2636,MATCH(B1719+J1719,$L$11:$L$2636,0)+30)</f>
        <v>47087</v>
      </c>
      <c r="Q1719" s="124" cm="1">
        <f t="array" ref="Q1719">INDEX($L$11:$L$2636,MATCH(B1719+J1719,$L$11:$L$2636,0)+12)-1</f>
        <v>47059</v>
      </c>
    </row>
    <row r="1720" spans="2:17" ht="15" customHeight="1" x14ac:dyDescent="0.25">
      <c r="B1720" s="97">
        <v>47044</v>
      </c>
      <c r="C1720" s="98" t="str">
        <f t="shared" si="110"/>
        <v>Wednesday</v>
      </c>
      <c r="D1720" s="99" t="str">
        <f t="shared" si="111"/>
        <v>B</v>
      </c>
      <c r="E1720" s="99" t="str">
        <f t="shared" si="111"/>
        <v>B</v>
      </c>
      <c r="F1720" s="99" t="str">
        <f t="shared" si="111"/>
        <v>B</v>
      </c>
      <c r="G1720" s="99" t="str">
        <f t="shared" si="111"/>
        <v>B</v>
      </c>
      <c r="H1720" s="99" t="str">
        <f t="shared" si="112"/>
        <v>B</v>
      </c>
      <c r="I1720" s="99">
        <f t="shared" si="113"/>
        <v>1</v>
      </c>
      <c r="J1720" s="109">
        <f>IF(H1720="B",0,MATCH("B",H1721:$H$3985,0))</f>
        <v>0</v>
      </c>
      <c r="K1720" s="84"/>
      <c r="L1720" s="112">
        <v>47921</v>
      </c>
      <c r="M1720" s="99" t="s">
        <v>69</v>
      </c>
      <c r="O1720" s="97">
        <v>47044</v>
      </c>
      <c r="P1720" s="97" cm="1">
        <f t="array" ref="P1720">INDEX($L$11:$L$2636,MATCH(B1720+J1720,$L$11:$L$2636,0)+30)</f>
        <v>47088</v>
      </c>
      <c r="Q1720" s="124" cm="1">
        <f t="array" ref="Q1720">INDEX($L$11:$L$2636,MATCH(B1720+J1720,$L$11:$L$2636,0)+12)-1</f>
        <v>47062</v>
      </c>
    </row>
    <row r="1721" spans="2:17" ht="15" customHeight="1" x14ac:dyDescent="0.25">
      <c r="B1721" s="97">
        <v>47045</v>
      </c>
      <c r="C1721" s="98" t="str">
        <f t="shared" si="110"/>
        <v>Thursday</v>
      </c>
      <c r="D1721" s="99" t="str">
        <f t="shared" si="111"/>
        <v>B</v>
      </c>
      <c r="E1721" s="99" t="str">
        <f t="shared" si="111"/>
        <v>B</v>
      </c>
      <c r="F1721" s="99" t="str">
        <f t="shared" si="111"/>
        <v>B</v>
      </c>
      <c r="G1721" s="99" t="str">
        <f t="shared" si="111"/>
        <v>B</v>
      </c>
      <c r="H1721" s="99" t="str">
        <f t="shared" si="112"/>
        <v>B</v>
      </c>
      <c r="I1721" s="99">
        <f t="shared" si="113"/>
        <v>1</v>
      </c>
      <c r="J1721" s="109">
        <f>IF(H1721="B",0,MATCH("B",H1722:$H$3985,0))</f>
        <v>0</v>
      </c>
      <c r="K1721" s="84"/>
      <c r="L1721" s="112">
        <v>47924</v>
      </c>
      <c r="M1721" s="99" t="s">
        <v>69</v>
      </c>
      <c r="O1721" s="97">
        <v>47045</v>
      </c>
      <c r="P1721" s="97" cm="1">
        <f t="array" ref="P1721">INDEX($L$11:$L$2636,MATCH(B1721+J1721,$L$11:$L$2636,0)+30)</f>
        <v>47091</v>
      </c>
      <c r="Q1721" s="124" cm="1">
        <f t="array" ref="Q1721">INDEX($L$11:$L$2636,MATCH(B1721+J1721,$L$11:$L$2636,0)+12)-1</f>
        <v>47063</v>
      </c>
    </row>
    <row r="1722" spans="2:17" ht="15" customHeight="1" x14ac:dyDescent="0.25">
      <c r="B1722" s="97">
        <v>47046</v>
      </c>
      <c r="C1722" s="98" t="str">
        <f t="shared" si="110"/>
        <v>Friday</v>
      </c>
      <c r="D1722" s="99" t="str">
        <f t="shared" si="111"/>
        <v>B</v>
      </c>
      <c r="E1722" s="99" t="str">
        <f t="shared" si="111"/>
        <v>B</v>
      </c>
      <c r="F1722" s="99" t="str">
        <f t="shared" si="111"/>
        <v>B</v>
      </c>
      <c r="G1722" s="99" t="str">
        <f t="shared" si="111"/>
        <v>B</v>
      </c>
      <c r="H1722" s="99" t="str">
        <f t="shared" si="112"/>
        <v>B</v>
      </c>
      <c r="I1722" s="99">
        <f t="shared" si="113"/>
        <v>1</v>
      </c>
      <c r="J1722" s="109">
        <f>IF(H1722="B",0,MATCH("B",H1723:$H$3985,0))</f>
        <v>0</v>
      </c>
      <c r="K1722" s="84"/>
      <c r="L1722" s="112">
        <v>47925</v>
      </c>
      <c r="M1722" s="99" t="s">
        <v>69</v>
      </c>
      <c r="O1722" s="97">
        <v>47046</v>
      </c>
      <c r="P1722" s="97" cm="1">
        <f t="array" ref="P1722">INDEX($L$11:$L$2636,MATCH(B1722+J1722,$L$11:$L$2636,0)+30)</f>
        <v>47092</v>
      </c>
      <c r="Q1722" s="124" cm="1">
        <f t="array" ref="Q1722">INDEX($L$11:$L$2636,MATCH(B1722+J1722,$L$11:$L$2636,0)+12)-1</f>
        <v>47064</v>
      </c>
    </row>
    <row r="1723" spans="2:17" ht="15" customHeight="1" x14ac:dyDescent="0.25">
      <c r="B1723" s="97">
        <v>47047</v>
      </c>
      <c r="C1723" s="98" t="str">
        <f t="shared" si="110"/>
        <v>Saturday</v>
      </c>
      <c r="D1723" s="99" t="str">
        <f t="shared" si="111"/>
        <v>W</v>
      </c>
      <c r="E1723" s="99" t="str">
        <f t="shared" si="111"/>
        <v>W</v>
      </c>
      <c r="F1723" s="99" t="str">
        <f t="shared" si="111"/>
        <v>W</v>
      </c>
      <c r="G1723" s="99" t="str">
        <f t="shared" si="111"/>
        <v>W</v>
      </c>
      <c r="H1723" s="99" t="str">
        <f t="shared" si="112"/>
        <v>W</v>
      </c>
      <c r="I1723" s="99">
        <f t="shared" si="113"/>
        <v>0</v>
      </c>
      <c r="J1723" s="109">
        <f>IF(H1723="B",0,MATCH("B",H1724:$H$3985,0))</f>
        <v>2</v>
      </c>
      <c r="K1723" s="84"/>
      <c r="L1723" s="112">
        <v>47926</v>
      </c>
      <c r="M1723" s="99" t="s">
        <v>69</v>
      </c>
      <c r="O1723" s="97">
        <v>47047</v>
      </c>
      <c r="P1723" s="97" cm="1">
        <f t="array" ref="P1723">INDEX($L$11:$L$2636,MATCH(B1723+J1723,$L$11:$L$2636,0)+30)</f>
        <v>47094</v>
      </c>
      <c r="Q1723" s="124" cm="1">
        <f t="array" ref="Q1723">INDEX($L$11:$L$2636,MATCH(B1723+J1723,$L$11:$L$2636,0)+12)-1</f>
        <v>47066</v>
      </c>
    </row>
    <row r="1724" spans="2:17" ht="15" customHeight="1" x14ac:dyDescent="0.25">
      <c r="B1724" s="97">
        <v>47048</v>
      </c>
      <c r="C1724" s="98" t="str">
        <f t="shared" si="110"/>
        <v>Sunday</v>
      </c>
      <c r="D1724" s="99" t="str">
        <f t="shared" si="111"/>
        <v>W</v>
      </c>
      <c r="E1724" s="99" t="str">
        <f t="shared" si="111"/>
        <v>W</v>
      </c>
      <c r="F1724" s="99" t="str">
        <f t="shared" si="111"/>
        <v>W</v>
      </c>
      <c r="G1724" s="99" t="str">
        <f t="shared" si="111"/>
        <v>W</v>
      </c>
      <c r="H1724" s="99" t="str">
        <f t="shared" si="112"/>
        <v>W</v>
      </c>
      <c r="I1724" s="99">
        <f t="shared" si="113"/>
        <v>0</v>
      </c>
      <c r="J1724" s="109">
        <f>IF(H1724="B",0,MATCH("B",H1725:$H$3985,0))</f>
        <v>1</v>
      </c>
      <c r="K1724" s="84"/>
      <c r="L1724" s="112">
        <v>47927</v>
      </c>
      <c r="M1724" s="99" t="s">
        <v>69</v>
      </c>
      <c r="O1724" s="97">
        <v>47048</v>
      </c>
      <c r="P1724" s="97" cm="1">
        <f t="array" ref="P1724">INDEX($L$11:$L$2636,MATCH(B1724+J1724,$L$11:$L$2636,0)+30)</f>
        <v>47094</v>
      </c>
      <c r="Q1724" s="124" cm="1">
        <f t="array" ref="Q1724">INDEX($L$11:$L$2636,MATCH(B1724+J1724,$L$11:$L$2636,0)+12)-1</f>
        <v>47066</v>
      </c>
    </row>
    <row r="1725" spans="2:17" ht="15" customHeight="1" x14ac:dyDescent="0.25">
      <c r="B1725" s="97">
        <v>47049</v>
      </c>
      <c r="C1725" s="98" t="str">
        <f t="shared" si="110"/>
        <v>Monday</v>
      </c>
      <c r="D1725" s="99" t="str">
        <f t="shared" si="111"/>
        <v>B</v>
      </c>
      <c r="E1725" s="99" t="str">
        <f t="shared" si="111"/>
        <v>B</v>
      </c>
      <c r="F1725" s="99" t="str">
        <f t="shared" si="111"/>
        <v>B</v>
      </c>
      <c r="G1725" s="99" t="str">
        <f t="shared" si="111"/>
        <v>B</v>
      </c>
      <c r="H1725" s="99" t="str">
        <f t="shared" si="112"/>
        <v>B</v>
      </c>
      <c r="I1725" s="99">
        <f t="shared" si="113"/>
        <v>1</v>
      </c>
      <c r="J1725" s="109">
        <f>IF(H1725="B",0,MATCH("B",H1726:$H$3985,0))</f>
        <v>0</v>
      </c>
      <c r="K1725" s="84"/>
      <c r="L1725" s="112">
        <v>47928</v>
      </c>
      <c r="M1725" s="99" t="s">
        <v>69</v>
      </c>
      <c r="O1725" s="97">
        <v>47049</v>
      </c>
      <c r="P1725" s="97" cm="1">
        <f t="array" ref="P1725">INDEX($L$11:$L$2636,MATCH(B1725+J1725,$L$11:$L$2636,0)+30)</f>
        <v>47094</v>
      </c>
      <c r="Q1725" s="124" cm="1">
        <f t="array" ref="Q1725">INDEX($L$11:$L$2636,MATCH(B1725+J1725,$L$11:$L$2636,0)+12)-1</f>
        <v>47066</v>
      </c>
    </row>
    <row r="1726" spans="2:17" ht="15" customHeight="1" x14ac:dyDescent="0.25">
      <c r="B1726" s="97">
        <v>47050</v>
      </c>
      <c r="C1726" s="98" t="str">
        <f t="shared" si="110"/>
        <v>Tuesday</v>
      </c>
      <c r="D1726" s="99" t="str">
        <f t="shared" si="111"/>
        <v>B</v>
      </c>
      <c r="E1726" s="99" t="str">
        <f t="shared" si="111"/>
        <v>B</v>
      </c>
      <c r="F1726" s="99" t="str">
        <f t="shared" si="111"/>
        <v>B</v>
      </c>
      <c r="G1726" s="99" t="str">
        <f t="shared" si="111"/>
        <v>B</v>
      </c>
      <c r="H1726" s="99" t="str">
        <f t="shared" si="112"/>
        <v>B</v>
      </c>
      <c r="I1726" s="99">
        <f t="shared" si="113"/>
        <v>1</v>
      </c>
      <c r="J1726" s="109">
        <f>IF(H1726="B",0,MATCH("B",H1727:$H$3985,0))</f>
        <v>0</v>
      </c>
      <c r="K1726" s="84"/>
      <c r="L1726" s="112">
        <v>47931</v>
      </c>
      <c r="M1726" s="99" t="s">
        <v>69</v>
      </c>
      <c r="O1726" s="97">
        <v>47050</v>
      </c>
      <c r="P1726" s="97" cm="1">
        <f t="array" ref="P1726">INDEX($L$11:$L$2636,MATCH(B1726+J1726,$L$11:$L$2636,0)+30)</f>
        <v>47098</v>
      </c>
      <c r="Q1726" s="124" cm="1">
        <f t="array" ref="Q1726">INDEX($L$11:$L$2636,MATCH(B1726+J1726,$L$11:$L$2636,0)+12)-1</f>
        <v>47069</v>
      </c>
    </row>
    <row r="1727" spans="2:17" ht="15" customHeight="1" x14ac:dyDescent="0.25">
      <c r="B1727" s="97">
        <v>47051</v>
      </c>
      <c r="C1727" s="98" t="str">
        <f t="shared" si="110"/>
        <v>Wednesday</v>
      </c>
      <c r="D1727" s="99" t="str">
        <f t="shared" si="111"/>
        <v>B</v>
      </c>
      <c r="E1727" s="99" t="str">
        <f t="shared" si="111"/>
        <v>B</v>
      </c>
      <c r="F1727" s="99" t="str">
        <f t="shared" si="111"/>
        <v>B</v>
      </c>
      <c r="G1727" s="99" t="str">
        <f t="shared" si="111"/>
        <v>B</v>
      </c>
      <c r="H1727" s="99" t="str">
        <f t="shared" si="112"/>
        <v>B</v>
      </c>
      <c r="I1727" s="99">
        <f t="shared" si="113"/>
        <v>1</v>
      </c>
      <c r="J1727" s="109">
        <f>IF(H1727="B",0,MATCH("B",H1728:$H$3985,0))</f>
        <v>0</v>
      </c>
      <c r="K1727" s="84"/>
      <c r="L1727" s="112">
        <v>47932</v>
      </c>
      <c r="M1727" s="99" t="s">
        <v>69</v>
      </c>
      <c r="O1727" s="97">
        <v>47051</v>
      </c>
      <c r="P1727" s="97" cm="1">
        <f t="array" ref="P1727">INDEX($L$11:$L$2636,MATCH(B1727+J1727,$L$11:$L$2636,0)+30)</f>
        <v>47099</v>
      </c>
      <c r="Q1727" s="124" cm="1">
        <f t="array" ref="Q1727">INDEX($L$11:$L$2636,MATCH(B1727+J1727,$L$11:$L$2636,0)+12)-1</f>
        <v>47070</v>
      </c>
    </row>
    <row r="1728" spans="2:17" ht="15" customHeight="1" x14ac:dyDescent="0.25">
      <c r="B1728" s="97">
        <v>47052</v>
      </c>
      <c r="C1728" s="98" t="str">
        <f t="shared" si="110"/>
        <v>Thursday</v>
      </c>
      <c r="D1728" s="99" t="str">
        <f t="shared" si="111"/>
        <v>B</v>
      </c>
      <c r="E1728" s="99" t="str">
        <f t="shared" si="111"/>
        <v>B</v>
      </c>
      <c r="F1728" s="99" t="str">
        <f t="shared" si="111"/>
        <v>B</v>
      </c>
      <c r="G1728" s="99" t="str">
        <f t="shared" si="111"/>
        <v>B</v>
      </c>
      <c r="H1728" s="99" t="str">
        <f t="shared" si="112"/>
        <v>B</v>
      </c>
      <c r="I1728" s="99">
        <f t="shared" si="113"/>
        <v>1</v>
      </c>
      <c r="J1728" s="109">
        <f>IF(H1728="B",0,MATCH("B",H1729:$H$3985,0))</f>
        <v>0</v>
      </c>
      <c r="K1728" s="84"/>
      <c r="L1728" s="112">
        <v>47933</v>
      </c>
      <c r="M1728" s="99" t="s">
        <v>69</v>
      </c>
      <c r="O1728" s="97">
        <v>47052</v>
      </c>
      <c r="P1728" s="97" cm="1">
        <f t="array" ref="P1728">INDEX($L$11:$L$2636,MATCH(B1728+J1728,$L$11:$L$2636,0)+30)</f>
        <v>47100</v>
      </c>
      <c r="Q1728" s="124" cm="1">
        <f t="array" ref="Q1728">INDEX($L$11:$L$2636,MATCH(B1728+J1728,$L$11:$L$2636,0)+12)-1</f>
        <v>47071</v>
      </c>
    </row>
    <row r="1729" spans="2:17" ht="15" customHeight="1" x14ac:dyDescent="0.25">
      <c r="B1729" s="97">
        <v>47053</v>
      </c>
      <c r="C1729" s="98" t="str">
        <f t="shared" si="110"/>
        <v>Friday</v>
      </c>
      <c r="D1729" s="99" t="str">
        <f t="shared" si="111"/>
        <v>B</v>
      </c>
      <c r="E1729" s="99" t="str">
        <f t="shared" si="111"/>
        <v>B</v>
      </c>
      <c r="F1729" s="99" t="str">
        <f t="shared" si="111"/>
        <v>B</v>
      </c>
      <c r="G1729" s="99" t="str">
        <f t="shared" si="111"/>
        <v>B</v>
      </c>
      <c r="H1729" s="99" t="str">
        <f t="shared" si="112"/>
        <v>B</v>
      </c>
      <c r="I1729" s="99">
        <f t="shared" si="113"/>
        <v>1</v>
      </c>
      <c r="J1729" s="109">
        <f>IF(H1729="B",0,MATCH("B",H1730:$H$3985,0))</f>
        <v>0</v>
      </c>
      <c r="K1729" s="84"/>
      <c r="L1729" s="112">
        <v>47934</v>
      </c>
      <c r="M1729" s="99" t="s">
        <v>69</v>
      </c>
      <c r="O1729" s="97">
        <v>47053</v>
      </c>
      <c r="P1729" s="97" cm="1">
        <f t="array" ref="P1729">INDEX($L$11:$L$2636,MATCH(B1729+J1729,$L$11:$L$2636,0)+30)</f>
        <v>47101</v>
      </c>
      <c r="Q1729" s="124" cm="1">
        <f t="array" ref="Q1729">INDEX($L$11:$L$2636,MATCH(B1729+J1729,$L$11:$L$2636,0)+12)-1</f>
        <v>47072</v>
      </c>
    </row>
    <row r="1730" spans="2:17" ht="15" customHeight="1" x14ac:dyDescent="0.25">
      <c r="B1730" s="97">
        <v>47054</v>
      </c>
      <c r="C1730" s="98" t="str">
        <f t="shared" si="110"/>
        <v>Saturday</v>
      </c>
      <c r="D1730" s="99" t="str">
        <f t="shared" si="111"/>
        <v>W</v>
      </c>
      <c r="E1730" s="99" t="str">
        <f t="shared" si="111"/>
        <v>W</v>
      </c>
      <c r="F1730" s="99" t="str">
        <f t="shared" si="111"/>
        <v>W</v>
      </c>
      <c r="G1730" s="99" t="str">
        <f t="shared" si="111"/>
        <v>W</v>
      </c>
      <c r="H1730" s="99" t="str">
        <f t="shared" si="112"/>
        <v>W</v>
      </c>
      <c r="I1730" s="99">
        <f t="shared" si="113"/>
        <v>0</v>
      </c>
      <c r="J1730" s="109">
        <f>IF(H1730="B",0,MATCH("B",H1731:$H$3985,0))</f>
        <v>2</v>
      </c>
      <c r="K1730" s="84"/>
      <c r="L1730" s="112">
        <v>47935</v>
      </c>
      <c r="M1730" s="99" t="s">
        <v>69</v>
      </c>
      <c r="O1730" s="97">
        <v>47054</v>
      </c>
      <c r="P1730" s="97" cm="1">
        <f t="array" ref="P1730">INDEX($L$11:$L$2636,MATCH(B1730+J1730,$L$11:$L$2636,0)+30)</f>
        <v>47102</v>
      </c>
      <c r="Q1730" s="124" cm="1">
        <f t="array" ref="Q1730">INDEX($L$11:$L$2636,MATCH(B1730+J1730,$L$11:$L$2636,0)+12)-1</f>
        <v>47073</v>
      </c>
    </row>
    <row r="1731" spans="2:17" ht="15" customHeight="1" x14ac:dyDescent="0.25">
      <c r="B1731" s="97">
        <v>47055</v>
      </c>
      <c r="C1731" s="98" t="str">
        <f t="shared" si="110"/>
        <v>Sunday</v>
      </c>
      <c r="D1731" s="99" t="str">
        <f t="shared" si="111"/>
        <v>W</v>
      </c>
      <c r="E1731" s="99" t="str">
        <f t="shared" si="111"/>
        <v>W</v>
      </c>
      <c r="F1731" s="99" t="str">
        <f t="shared" si="111"/>
        <v>W</v>
      </c>
      <c r="G1731" s="99" t="str">
        <f t="shared" si="111"/>
        <v>W</v>
      </c>
      <c r="H1731" s="99" t="str">
        <f t="shared" si="112"/>
        <v>W</v>
      </c>
      <c r="I1731" s="99">
        <f t="shared" si="113"/>
        <v>0</v>
      </c>
      <c r="J1731" s="109">
        <f>IF(H1731="B",0,MATCH("B",H1732:$H$3985,0))</f>
        <v>1</v>
      </c>
      <c r="K1731" s="84"/>
      <c r="L1731" s="112">
        <v>47938</v>
      </c>
      <c r="M1731" s="99" t="s">
        <v>69</v>
      </c>
      <c r="O1731" s="97">
        <v>47055</v>
      </c>
      <c r="P1731" s="97" cm="1">
        <f t="array" ref="P1731">INDEX($L$11:$L$2636,MATCH(B1731+J1731,$L$11:$L$2636,0)+30)</f>
        <v>47102</v>
      </c>
      <c r="Q1731" s="124" cm="1">
        <f t="array" ref="Q1731">INDEX($L$11:$L$2636,MATCH(B1731+J1731,$L$11:$L$2636,0)+12)-1</f>
        <v>47073</v>
      </c>
    </row>
    <row r="1732" spans="2:17" ht="15" customHeight="1" x14ac:dyDescent="0.25">
      <c r="B1732" s="97">
        <v>47056</v>
      </c>
      <c r="C1732" s="98" t="str">
        <f t="shared" si="110"/>
        <v>Monday</v>
      </c>
      <c r="D1732" s="99" t="str">
        <f t="shared" si="111"/>
        <v>B</v>
      </c>
      <c r="E1732" s="99" t="str">
        <f t="shared" si="111"/>
        <v>B</v>
      </c>
      <c r="F1732" s="99" t="str">
        <f t="shared" si="111"/>
        <v>B</v>
      </c>
      <c r="G1732" s="99" t="str">
        <f t="shared" si="111"/>
        <v>B</v>
      </c>
      <c r="H1732" s="99" t="str">
        <f t="shared" si="112"/>
        <v>B</v>
      </c>
      <c r="I1732" s="99">
        <f t="shared" si="113"/>
        <v>1</v>
      </c>
      <c r="J1732" s="109">
        <f>IF(H1732="B",0,MATCH("B",H1733:$H$3985,0))</f>
        <v>0</v>
      </c>
      <c r="K1732" s="84"/>
      <c r="L1732" s="112">
        <v>47939</v>
      </c>
      <c r="M1732" s="99" t="s">
        <v>69</v>
      </c>
      <c r="O1732" s="97">
        <v>47056</v>
      </c>
      <c r="P1732" s="97" cm="1">
        <f t="array" ref="P1732">INDEX($L$11:$L$2636,MATCH(B1732+J1732,$L$11:$L$2636,0)+30)</f>
        <v>47102</v>
      </c>
      <c r="Q1732" s="124" cm="1">
        <f t="array" ref="Q1732">INDEX($L$11:$L$2636,MATCH(B1732+J1732,$L$11:$L$2636,0)+12)-1</f>
        <v>47073</v>
      </c>
    </row>
    <row r="1733" spans="2:17" ht="15" customHeight="1" x14ac:dyDescent="0.25">
      <c r="B1733" s="97">
        <v>47057</v>
      </c>
      <c r="C1733" s="98" t="str">
        <f t="shared" si="110"/>
        <v>Tuesday</v>
      </c>
      <c r="D1733" s="99" t="str">
        <f t="shared" si="111"/>
        <v>B</v>
      </c>
      <c r="E1733" s="99" t="str">
        <f t="shared" si="111"/>
        <v>B</v>
      </c>
      <c r="F1733" s="99" t="str">
        <f t="shared" si="111"/>
        <v>B</v>
      </c>
      <c r="G1733" s="99" t="str">
        <f t="shared" si="111"/>
        <v>B</v>
      </c>
      <c r="H1733" s="99" t="str">
        <f t="shared" si="112"/>
        <v>B</v>
      </c>
      <c r="I1733" s="99">
        <f t="shared" si="113"/>
        <v>1</v>
      </c>
      <c r="J1733" s="109">
        <f>IF(H1733="B",0,MATCH("B",H1734:$H$3985,0))</f>
        <v>0</v>
      </c>
      <c r="K1733" s="84"/>
      <c r="L1733" s="112">
        <v>47940</v>
      </c>
      <c r="M1733" s="99" t="s">
        <v>69</v>
      </c>
      <c r="O1733" s="97">
        <v>47057</v>
      </c>
      <c r="P1733" s="97" cm="1">
        <f t="array" ref="P1733">INDEX($L$11:$L$2636,MATCH(B1733+J1733,$L$11:$L$2636,0)+30)</f>
        <v>47105</v>
      </c>
      <c r="Q1733" s="124" cm="1">
        <f t="array" ref="Q1733">INDEX($L$11:$L$2636,MATCH(B1733+J1733,$L$11:$L$2636,0)+12)-1</f>
        <v>47076</v>
      </c>
    </row>
    <row r="1734" spans="2:17" ht="15" customHeight="1" x14ac:dyDescent="0.25">
      <c r="B1734" s="97">
        <v>47058</v>
      </c>
      <c r="C1734" s="98" t="str">
        <f t="shared" si="110"/>
        <v>Wednesday</v>
      </c>
      <c r="D1734" s="99" t="str">
        <f t="shared" si="111"/>
        <v>B</v>
      </c>
      <c r="E1734" s="99" t="s">
        <v>71</v>
      </c>
      <c r="F1734" s="99" t="s">
        <v>71</v>
      </c>
      <c r="G1734" s="99" t="str">
        <f t="shared" si="111"/>
        <v>B</v>
      </c>
      <c r="H1734" s="99" t="str">
        <f t="shared" si="112"/>
        <v>P</v>
      </c>
      <c r="I1734" s="99">
        <f t="shared" si="113"/>
        <v>0</v>
      </c>
      <c r="J1734" s="109">
        <f>IF(H1734="B",0,MATCH("B",H1735:$H$3985,0))</f>
        <v>1</v>
      </c>
      <c r="K1734" s="84"/>
      <c r="L1734" s="112">
        <v>47941</v>
      </c>
      <c r="M1734" s="99" t="s">
        <v>69</v>
      </c>
      <c r="O1734" s="97">
        <v>47058</v>
      </c>
      <c r="P1734" s="97" cm="1">
        <f t="array" ref="P1734">INDEX($L$11:$L$2636,MATCH(B1734+J1734,$L$11:$L$2636,0)+30)</f>
        <v>47106</v>
      </c>
      <c r="Q1734" s="124" cm="1">
        <f t="array" ref="Q1734">INDEX($L$11:$L$2636,MATCH(B1734+J1734,$L$11:$L$2636,0)+12)-1</f>
        <v>47077</v>
      </c>
    </row>
    <row r="1735" spans="2:17" ht="15" customHeight="1" x14ac:dyDescent="0.25">
      <c r="B1735" s="97">
        <v>47059</v>
      </c>
      <c r="C1735" s="98" t="str">
        <f t="shared" si="110"/>
        <v>Thursday</v>
      </c>
      <c r="D1735" s="99" t="str">
        <f t="shared" si="111"/>
        <v>B</v>
      </c>
      <c r="E1735" s="99" t="str">
        <f t="shared" si="111"/>
        <v>B</v>
      </c>
      <c r="F1735" s="99" t="str">
        <f t="shared" si="111"/>
        <v>B</v>
      </c>
      <c r="G1735" s="99" t="str">
        <f t="shared" si="111"/>
        <v>B</v>
      </c>
      <c r="H1735" s="99" t="str">
        <f t="shared" si="112"/>
        <v>B</v>
      </c>
      <c r="I1735" s="99">
        <f t="shared" si="113"/>
        <v>1</v>
      </c>
      <c r="J1735" s="109">
        <f>IF(H1735="B",0,MATCH("B",H1736:$H$3985,0))</f>
        <v>0</v>
      </c>
      <c r="K1735" s="84"/>
      <c r="L1735" s="112">
        <v>47942</v>
      </c>
      <c r="M1735" s="99" t="s">
        <v>69</v>
      </c>
      <c r="O1735" s="97">
        <v>47059</v>
      </c>
      <c r="P1735" s="97" cm="1">
        <f t="array" ref="P1735">INDEX($L$11:$L$2636,MATCH(B1735+J1735,$L$11:$L$2636,0)+30)</f>
        <v>47106</v>
      </c>
      <c r="Q1735" s="124" cm="1">
        <f t="array" ref="Q1735">INDEX($L$11:$L$2636,MATCH(B1735+J1735,$L$11:$L$2636,0)+12)-1</f>
        <v>47077</v>
      </c>
    </row>
    <row r="1736" spans="2:17" ht="15" customHeight="1" x14ac:dyDescent="0.25">
      <c r="B1736" s="97">
        <v>47060</v>
      </c>
      <c r="C1736" s="98" t="str">
        <f t="shared" si="110"/>
        <v>Friday</v>
      </c>
      <c r="D1736" s="99" t="str">
        <f t="shared" si="111"/>
        <v>B</v>
      </c>
      <c r="E1736" s="99" t="str">
        <f t="shared" si="111"/>
        <v>B</v>
      </c>
      <c r="F1736" s="99" t="str">
        <f t="shared" si="111"/>
        <v>B</v>
      </c>
      <c r="G1736" s="99" t="str">
        <f t="shared" si="111"/>
        <v>B</v>
      </c>
      <c r="H1736" s="99" t="str">
        <f t="shared" si="112"/>
        <v>B</v>
      </c>
      <c r="I1736" s="99">
        <f t="shared" si="113"/>
        <v>1</v>
      </c>
      <c r="J1736" s="109">
        <f>IF(H1736="B",0,MATCH("B",H1737:$H$3985,0))</f>
        <v>0</v>
      </c>
      <c r="K1736" s="84"/>
      <c r="L1736" s="112">
        <v>47945</v>
      </c>
      <c r="M1736" s="99" t="s">
        <v>69</v>
      </c>
      <c r="O1736" s="97">
        <v>47060</v>
      </c>
      <c r="P1736" s="97" cm="1">
        <f t="array" ref="P1736">INDEX($L$11:$L$2636,MATCH(B1736+J1736,$L$11:$L$2636,0)+30)</f>
        <v>47107</v>
      </c>
      <c r="Q1736" s="124" cm="1">
        <f t="array" ref="Q1736">INDEX($L$11:$L$2636,MATCH(B1736+J1736,$L$11:$L$2636,0)+12)-1</f>
        <v>47078</v>
      </c>
    </row>
    <row r="1737" spans="2:17" ht="15" customHeight="1" x14ac:dyDescent="0.25">
      <c r="B1737" s="97">
        <v>47061</v>
      </c>
      <c r="C1737" s="98" t="str">
        <f t="shared" si="110"/>
        <v>Saturday</v>
      </c>
      <c r="D1737" s="99" t="str">
        <f t="shared" si="111"/>
        <v>W</v>
      </c>
      <c r="E1737" s="99" t="str">
        <f t="shared" si="111"/>
        <v>W</v>
      </c>
      <c r="F1737" s="99" t="str">
        <f t="shared" si="111"/>
        <v>W</v>
      </c>
      <c r="G1737" s="99" t="str">
        <f t="shared" si="111"/>
        <v>W</v>
      </c>
      <c r="H1737" s="99" t="str">
        <f t="shared" si="112"/>
        <v>W</v>
      </c>
      <c r="I1737" s="99">
        <f t="shared" si="113"/>
        <v>0</v>
      </c>
      <c r="J1737" s="109">
        <f>IF(H1737="B",0,MATCH("B",H1738:$H$3985,0))</f>
        <v>2</v>
      </c>
      <c r="K1737" s="84"/>
      <c r="L1737" s="112">
        <v>47946</v>
      </c>
      <c r="M1737" s="99" t="s">
        <v>69</v>
      </c>
      <c r="O1737" s="97">
        <v>47061</v>
      </c>
      <c r="P1737" s="97" cm="1">
        <f t="array" ref="P1737">INDEX($L$11:$L$2636,MATCH(B1737+J1737,$L$11:$L$2636,0)+30)</f>
        <v>47108</v>
      </c>
      <c r="Q1737" s="124" cm="1">
        <f t="array" ref="Q1737">INDEX($L$11:$L$2636,MATCH(B1737+J1737,$L$11:$L$2636,0)+12)-1</f>
        <v>47079</v>
      </c>
    </row>
    <row r="1738" spans="2:17" ht="15" customHeight="1" x14ac:dyDescent="0.25">
      <c r="B1738" s="97">
        <v>47062</v>
      </c>
      <c r="C1738" s="98" t="str">
        <f t="shared" si="110"/>
        <v>Sunday</v>
      </c>
      <c r="D1738" s="99" t="str">
        <f t="shared" si="111"/>
        <v>W</v>
      </c>
      <c r="E1738" s="99" t="str">
        <f t="shared" si="111"/>
        <v>W</v>
      </c>
      <c r="F1738" s="99" t="str">
        <f t="shared" si="111"/>
        <v>W</v>
      </c>
      <c r="G1738" s="99" t="str">
        <f t="shared" si="111"/>
        <v>W</v>
      </c>
      <c r="H1738" s="99" t="str">
        <f t="shared" si="112"/>
        <v>W</v>
      </c>
      <c r="I1738" s="99">
        <f t="shared" si="113"/>
        <v>0</v>
      </c>
      <c r="J1738" s="109">
        <f>IF(H1738="B",0,MATCH("B",H1739:$H$3985,0))</f>
        <v>1</v>
      </c>
      <c r="K1738" s="84"/>
      <c r="L1738" s="112">
        <v>47947</v>
      </c>
      <c r="M1738" s="99" t="s">
        <v>69</v>
      </c>
      <c r="O1738" s="97">
        <v>47062</v>
      </c>
      <c r="P1738" s="97" cm="1">
        <f t="array" ref="P1738">INDEX($L$11:$L$2636,MATCH(B1738+J1738,$L$11:$L$2636,0)+30)</f>
        <v>47108</v>
      </c>
      <c r="Q1738" s="124" cm="1">
        <f t="array" ref="Q1738">INDEX($L$11:$L$2636,MATCH(B1738+J1738,$L$11:$L$2636,0)+12)-1</f>
        <v>47079</v>
      </c>
    </row>
    <row r="1739" spans="2:17" ht="15" customHeight="1" x14ac:dyDescent="0.25">
      <c r="B1739" s="97">
        <v>47063</v>
      </c>
      <c r="C1739" s="98" t="str">
        <f t="shared" si="110"/>
        <v>Monday</v>
      </c>
      <c r="D1739" s="99" t="str">
        <f t="shared" si="111"/>
        <v>B</v>
      </c>
      <c r="E1739" s="99" t="str">
        <f t="shared" si="111"/>
        <v>B</v>
      </c>
      <c r="F1739" s="99" t="str">
        <f t="shared" si="111"/>
        <v>B</v>
      </c>
      <c r="G1739" s="99" t="str">
        <f t="shared" si="111"/>
        <v>B</v>
      </c>
      <c r="H1739" s="99" t="str">
        <f t="shared" si="112"/>
        <v>B</v>
      </c>
      <c r="I1739" s="99">
        <f t="shared" si="113"/>
        <v>1</v>
      </c>
      <c r="J1739" s="109">
        <f>IF(H1739="B",0,MATCH("B",H1740:$H$3985,0))</f>
        <v>0</v>
      </c>
      <c r="K1739" s="84"/>
      <c r="L1739" s="112">
        <v>47953</v>
      </c>
      <c r="M1739" s="99" t="s">
        <v>69</v>
      </c>
      <c r="O1739" s="97">
        <v>47063</v>
      </c>
      <c r="P1739" s="97" cm="1">
        <f t="array" ref="P1739">INDEX($L$11:$L$2636,MATCH(B1739+J1739,$L$11:$L$2636,0)+30)</f>
        <v>47108</v>
      </c>
      <c r="Q1739" s="124" cm="1">
        <f t="array" ref="Q1739">INDEX($L$11:$L$2636,MATCH(B1739+J1739,$L$11:$L$2636,0)+12)-1</f>
        <v>47079</v>
      </c>
    </row>
    <row r="1740" spans="2:17" ht="15" customHeight="1" x14ac:dyDescent="0.25">
      <c r="B1740" s="97">
        <v>47064</v>
      </c>
      <c r="C1740" s="98" t="str">
        <f t="shared" ref="C1740:C1803" si="114">TEXT(WEEKDAY(B1740),"dddd")</f>
        <v>Tuesday</v>
      </c>
      <c r="D1740" s="99" t="str">
        <f t="shared" ref="D1740:G1803" si="115">IF(WEEKDAY($B1740,2)&lt;6,"B","W")</f>
        <v>B</v>
      </c>
      <c r="E1740" s="99" t="str">
        <f t="shared" si="115"/>
        <v>B</v>
      </c>
      <c r="F1740" s="99" t="str">
        <f t="shared" si="115"/>
        <v>B</v>
      </c>
      <c r="G1740" s="99" t="str">
        <f t="shared" si="115"/>
        <v>B</v>
      </c>
      <c r="H1740" s="99" t="str">
        <f t="shared" ref="H1740:H1803" si="116">IF(OR(D1740="P",E1740="P",F1740="P",G1740="P"),"P",D1740)</f>
        <v>B</v>
      </c>
      <c r="I1740" s="99">
        <f t="shared" ref="I1740:I1803" si="117">IF(H1740="B",1,0)</f>
        <v>1</v>
      </c>
      <c r="J1740" s="109">
        <f>IF(H1740="B",0,MATCH("B",H1741:$H$3985,0))</f>
        <v>0</v>
      </c>
      <c r="K1740" s="84"/>
      <c r="L1740" s="112">
        <v>47954</v>
      </c>
      <c r="M1740" s="99" t="s">
        <v>69</v>
      </c>
      <c r="O1740" s="97">
        <v>47064</v>
      </c>
      <c r="P1740" s="97" cm="1">
        <f t="array" ref="P1740">INDEX($L$11:$L$2636,MATCH(B1740+J1740,$L$11:$L$2636,0)+30)</f>
        <v>47109</v>
      </c>
      <c r="Q1740" s="124" cm="1">
        <f t="array" ref="Q1740">INDEX($L$11:$L$2636,MATCH(B1740+J1740,$L$11:$L$2636,0)+12)-1</f>
        <v>47080</v>
      </c>
    </row>
    <row r="1741" spans="2:17" ht="15" customHeight="1" x14ac:dyDescent="0.25">
      <c r="B1741" s="97">
        <v>47065</v>
      </c>
      <c r="C1741" s="98" t="str">
        <f t="shared" si="114"/>
        <v>Wednesday</v>
      </c>
      <c r="D1741" s="99" t="str">
        <f t="shared" si="115"/>
        <v>B</v>
      </c>
      <c r="E1741" s="99" t="str">
        <f t="shared" si="115"/>
        <v>B</v>
      </c>
      <c r="F1741" s="99" t="str">
        <f t="shared" si="115"/>
        <v>B</v>
      </c>
      <c r="G1741" s="99" t="str">
        <f t="shared" si="115"/>
        <v>B</v>
      </c>
      <c r="H1741" s="99" t="str">
        <f t="shared" si="116"/>
        <v>B</v>
      </c>
      <c r="I1741" s="99">
        <f t="shared" si="117"/>
        <v>1</v>
      </c>
      <c r="J1741" s="109">
        <f>IF(H1741="B",0,MATCH("B",H1742:$H$3985,0))</f>
        <v>0</v>
      </c>
      <c r="K1741" s="84"/>
      <c r="L1741" s="112">
        <v>47955</v>
      </c>
      <c r="M1741" s="99" t="s">
        <v>69</v>
      </c>
      <c r="O1741" s="97">
        <v>47065</v>
      </c>
      <c r="P1741" s="97" cm="1">
        <f t="array" ref="P1741">INDEX($L$11:$L$2636,MATCH(B1741+J1741,$L$11:$L$2636,0)+30)</f>
        <v>47114</v>
      </c>
      <c r="Q1741" s="124" cm="1">
        <f t="array" ref="Q1741">INDEX($L$11:$L$2636,MATCH(B1741+J1741,$L$11:$L$2636,0)+12)-1</f>
        <v>47083</v>
      </c>
    </row>
    <row r="1742" spans="2:17" ht="15" customHeight="1" x14ac:dyDescent="0.25">
      <c r="B1742" s="97">
        <v>47066</v>
      </c>
      <c r="C1742" s="98" t="str">
        <f t="shared" si="114"/>
        <v>Thursday</v>
      </c>
      <c r="D1742" s="99" t="str">
        <f t="shared" si="115"/>
        <v>B</v>
      </c>
      <c r="E1742" s="99" t="str">
        <f t="shared" si="115"/>
        <v>B</v>
      </c>
      <c r="F1742" s="99" t="s">
        <v>71</v>
      </c>
      <c r="G1742" s="99" t="str">
        <f t="shared" si="115"/>
        <v>B</v>
      </c>
      <c r="H1742" s="99" t="str">
        <f t="shared" si="116"/>
        <v>P</v>
      </c>
      <c r="I1742" s="99">
        <f t="shared" si="117"/>
        <v>0</v>
      </c>
      <c r="J1742" s="109">
        <f>IF(H1742="B",0,MATCH("B",H1743:$H$3985,0))</f>
        <v>1</v>
      </c>
      <c r="K1742" s="84"/>
      <c r="L1742" s="112">
        <v>47956</v>
      </c>
      <c r="M1742" s="99" t="s">
        <v>69</v>
      </c>
      <c r="O1742" s="97">
        <v>47066</v>
      </c>
      <c r="P1742" s="97" cm="1">
        <f t="array" ref="P1742">INDEX($L$11:$L$2636,MATCH(B1742+J1742,$L$11:$L$2636,0)+30)</f>
        <v>47115</v>
      </c>
      <c r="Q1742" s="124" cm="1">
        <f t="array" ref="Q1742">INDEX($L$11:$L$2636,MATCH(B1742+J1742,$L$11:$L$2636,0)+12)-1</f>
        <v>47084</v>
      </c>
    </row>
    <row r="1743" spans="2:17" ht="15" customHeight="1" x14ac:dyDescent="0.25">
      <c r="B1743" s="97">
        <v>47067</v>
      </c>
      <c r="C1743" s="98" t="str">
        <f t="shared" si="114"/>
        <v>Friday</v>
      </c>
      <c r="D1743" s="99" t="str">
        <f t="shared" si="115"/>
        <v>B</v>
      </c>
      <c r="E1743" s="99" t="str">
        <f t="shared" si="115"/>
        <v>B</v>
      </c>
      <c r="F1743" s="99" t="str">
        <f t="shared" si="115"/>
        <v>B</v>
      </c>
      <c r="G1743" s="99" t="str">
        <f t="shared" si="115"/>
        <v>B</v>
      </c>
      <c r="H1743" s="99" t="str">
        <f t="shared" si="116"/>
        <v>B</v>
      </c>
      <c r="I1743" s="99">
        <f t="shared" si="117"/>
        <v>1</v>
      </c>
      <c r="J1743" s="109">
        <f>IF(H1743="B",0,MATCH("B",H1744:$H$3985,0))</f>
        <v>0</v>
      </c>
      <c r="K1743" s="84"/>
      <c r="L1743" s="112">
        <v>47959</v>
      </c>
      <c r="M1743" s="99" t="s">
        <v>69</v>
      </c>
      <c r="O1743" s="97">
        <v>47067</v>
      </c>
      <c r="P1743" s="97" cm="1">
        <f t="array" ref="P1743">INDEX($L$11:$L$2636,MATCH(B1743+J1743,$L$11:$L$2636,0)+30)</f>
        <v>47115</v>
      </c>
      <c r="Q1743" s="124" cm="1">
        <f t="array" ref="Q1743">INDEX($L$11:$L$2636,MATCH(B1743+J1743,$L$11:$L$2636,0)+12)-1</f>
        <v>47084</v>
      </c>
    </row>
    <row r="1744" spans="2:17" ht="15" customHeight="1" x14ac:dyDescent="0.25">
      <c r="B1744" s="97">
        <v>47068</v>
      </c>
      <c r="C1744" s="98" t="str">
        <f t="shared" si="114"/>
        <v>Saturday</v>
      </c>
      <c r="D1744" s="99" t="str">
        <f t="shared" si="115"/>
        <v>W</v>
      </c>
      <c r="E1744" s="99" t="str">
        <f t="shared" si="115"/>
        <v>W</v>
      </c>
      <c r="F1744" s="99" t="str">
        <f t="shared" si="115"/>
        <v>W</v>
      </c>
      <c r="G1744" s="99" t="str">
        <f t="shared" si="115"/>
        <v>W</v>
      </c>
      <c r="H1744" s="99" t="str">
        <f t="shared" si="116"/>
        <v>W</v>
      </c>
      <c r="I1744" s="99">
        <f t="shared" si="117"/>
        <v>0</v>
      </c>
      <c r="J1744" s="109">
        <f>IF(H1744="B",0,MATCH("B",H1745:$H$3985,0))</f>
        <v>2</v>
      </c>
      <c r="K1744" s="84"/>
      <c r="L1744" s="112">
        <v>47960</v>
      </c>
      <c r="M1744" s="99" t="s">
        <v>69</v>
      </c>
      <c r="O1744" s="97">
        <v>47068</v>
      </c>
      <c r="P1744" s="97" cm="1">
        <f t="array" ref="P1744">INDEX($L$11:$L$2636,MATCH(B1744+J1744,$L$11:$L$2636,0)+30)</f>
        <v>47116</v>
      </c>
      <c r="Q1744" s="124" cm="1">
        <f t="array" ref="Q1744">INDEX($L$11:$L$2636,MATCH(B1744+J1744,$L$11:$L$2636,0)+12)-1</f>
        <v>47085</v>
      </c>
    </row>
    <row r="1745" spans="2:17" ht="15" customHeight="1" x14ac:dyDescent="0.25">
      <c r="B1745" s="97">
        <v>47069</v>
      </c>
      <c r="C1745" s="98" t="str">
        <f t="shared" si="114"/>
        <v>Sunday</v>
      </c>
      <c r="D1745" s="99" t="str">
        <f t="shared" si="115"/>
        <v>W</v>
      </c>
      <c r="E1745" s="99" t="str">
        <f t="shared" si="115"/>
        <v>W</v>
      </c>
      <c r="F1745" s="99" t="str">
        <f t="shared" si="115"/>
        <v>W</v>
      </c>
      <c r="G1745" s="99" t="str">
        <f t="shared" si="115"/>
        <v>W</v>
      </c>
      <c r="H1745" s="99" t="str">
        <f t="shared" si="116"/>
        <v>W</v>
      </c>
      <c r="I1745" s="99">
        <f t="shared" si="117"/>
        <v>0</v>
      </c>
      <c r="J1745" s="109">
        <f>IF(H1745="B",0,MATCH("B",H1746:$H$3985,0))</f>
        <v>1</v>
      </c>
      <c r="K1745" s="84"/>
      <c r="L1745" s="112">
        <v>47961</v>
      </c>
      <c r="M1745" s="99" t="s">
        <v>69</v>
      </c>
      <c r="O1745" s="97">
        <v>47069</v>
      </c>
      <c r="P1745" s="97" cm="1">
        <f t="array" ref="P1745">INDEX($L$11:$L$2636,MATCH(B1745+J1745,$L$11:$L$2636,0)+30)</f>
        <v>47116</v>
      </c>
      <c r="Q1745" s="124" cm="1">
        <f t="array" ref="Q1745">INDEX($L$11:$L$2636,MATCH(B1745+J1745,$L$11:$L$2636,0)+12)-1</f>
        <v>47085</v>
      </c>
    </row>
    <row r="1746" spans="2:17" ht="15" customHeight="1" x14ac:dyDescent="0.25">
      <c r="B1746" s="97">
        <v>47070</v>
      </c>
      <c r="C1746" s="98" t="str">
        <f t="shared" si="114"/>
        <v>Monday</v>
      </c>
      <c r="D1746" s="99" t="str">
        <f t="shared" si="115"/>
        <v>B</v>
      </c>
      <c r="E1746" s="99" t="str">
        <f t="shared" si="115"/>
        <v>B</v>
      </c>
      <c r="F1746" s="99" t="str">
        <f t="shared" si="115"/>
        <v>B</v>
      </c>
      <c r="G1746" s="99" t="str">
        <f t="shared" si="115"/>
        <v>B</v>
      </c>
      <c r="H1746" s="99" t="str">
        <f t="shared" si="116"/>
        <v>B</v>
      </c>
      <c r="I1746" s="99">
        <f t="shared" si="117"/>
        <v>1</v>
      </c>
      <c r="J1746" s="109">
        <f>IF(H1746="B",0,MATCH("B",H1747:$H$3985,0))</f>
        <v>0</v>
      </c>
      <c r="K1746" s="84"/>
      <c r="L1746" s="112">
        <v>47962</v>
      </c>
      <c r="M1746" s="99" t="s">
        <v>69</v>
      </c>
      <c r="O1746" s="97">
        <v>47070</v>
      </c>
      <c r="P1746" s="97" cm="1">
        <f t="array" ref="P1746">INDEX($L$11:$L$2636,MATCH(B1746+J1746,$L$11:$L$2636,0)+30)</f>
        <v>47116</v>
      </c>
      <c r="Q1746" s="124" cm="1">
        <f t="array" ref="Q1746">INDEX($L$11:$L$2636,MATCH(B1746+J1746,$L$11:$L$2636,0)+12)-1</f>
        <v>47085</v>
      </c>
    </row>
    <row r="1747" spans="2:17" ht="15" customHeight="1" x14ac:dyDescent="0.25">
      <c r="B1747" s="97">
        <v>47071</v>
      </c>
      <c r="C1747" s="98" t="str">
        <f t="shared" si="114"/>
        <v>Tuesday</v>
      </c>
      <c r="D1747" s="99" t="str">
        <f t="shared" si="115"/>
        <v>B</v>
      </c>
      <c r="E1747" s="99" t="str">
        <f t="shared" si="115"/>
        <v>B</v>
      </c>
      <c r="F1747" s="99" t="str">
        <f t="shared" si="115"/>
        <v>B</v>
      </c>
      <c r="G1747" s="99" t="str">
        <f t="shared" si="115"/>
        <v>B</v>
      </c>
      <c r="H1747" s="99" t="str">
        <f t="shared" si="116"/>
        <v>B</v>
      </c>
      <c r="I1747" s="99">
        <f t="shared" si="117"/>
        <v>1</v>
      </c>
      <c r="J1747" s="109">
        <f>IF(H1747="B",0,MATCH("B",H1748:$H$3985,0))</f>
        <v>0</v>
      </c>
      <c r="K1747" s="84"/>
      <c r="L1747" s="112">
        <v>47963</v>
      </c>
      <c r="M1747" s="99" t="s">
        <v>69</v>
      </c>
      <c r="O1747" s="97">
        <v>47071</v>
      </c>
      <c r="P1747" s="97" cm="1">
        <f t="array" ref="P1747">INDEX($L$11:$L$2636,MATCH(B1747+J1747,$L$11:$L$2636,0)+30)</f>
        <v>47120</v>
      </c>
      <c r="Q1747" s="124" cm="1">
        <f t="array" ref="Q1747">INDEX($L$11:$L$2636,MATCH(B1747+J1747,$L$11:$L$2636,0)+12)-1</f>
        <v>47086</v>
      </c>
    </row>
    <row r="1748" spans="2:17" ht="15" customHeight="1" x14ac:dyDescent="0.25">
      <c r="B1748" s="97">
        <v>47072</v>
      </c>
      <c r="C1748" s="98" t="str">
        <f t="shared" si="114"/>
        <v>Wednesday</v>
      </c>
      <c r="D1748" s="99" t="str">
        <f t="shared" si="115"/>
        <v>B</v>
      </c>
      <c r="E1748" s="99" t="str">
        <f t="shared" si="115"/>
        <v>B</v>
      </c>
      <c r="F1748" s="99" t="str">
        <f t="shared" si="115"/>
        <v>B</v>
      </c>
      <c r="G1748" s="99" t="str">
        <f t="shared" si="115"/>
        <v>B</v>
      </c>
      <c r="H1748" s="99" t="str">
        <f t="shared" si="116"/>
        <v>B</v>
      </c>
      <c r="I1748" s="99">
        <f t="shared" si="117"/>
        <v>1</v>
      </c>
      <c r="J1748" s="109">
        <f>IF(H1748="B",0,MATCH("B",H1749:$H$3985,0))</f>
        <v>0</v>
      </c>
      <c r="K1748" s="84"/>
      <c r="L1748" s="112">
        <v>47966</v>
      </c>
      <c r="M1748" s="99" t="s">
        <v>69</v>
      </c>
      <c r="O1748" s="97">
        <v>47072</v>
      </c>
      <c r="P1748" s="97" cm="1">
        <f t="array" ref="P1748">INDEX($L$11:$L$2636,MATCH(B1748+J1748,$L$11:$L$2636,0)+30)</f>
        <v>47121</v>
      </c>
      <c r="Q1748" s="124" cm="1">
        <f t="array" ref="Q1748">INDEX($L$11:$L$2636,MATCH(B1748+J1748,$L$11:$L$2636,0)+12)-1</f>
        <v>47087</v>
      </c>
    </row>
    <row r="1749" spans="2:17" ht="15" customHeight="1" x14ac:dyDescent="0.25">
      <c r="B1749" s="97">
        <v>47073</v>
      </c>
      <c r="C1749" s="98" t="str">
        <f t="shared" si="114"/>
        <v>Thursday</v>
      </c>
      <c r="D1749" s="99" t="str">
        <f t="shared" si="115"/>
        <v>B</v>
      </c>
      <c r="E1749" s="99" t="str">
        <f t="shared" si="115"/>
        <v>B</v>
      </c>
      <c r="F1749" s="99" t="str">
        <f t="shared" si="115"/>
        <v>B</v>
      </c>
      <c r="G1749" s="99" t="str">
        <f t="shared" si="115"/>
        <v>B</v>
      </c>
      <c r="H1749" s="99" t="str">
        <f t="shared" si="116"/>
        <v>B</v>
      </c>
      <c r="I1749" s="99">
        <f t="shared" si="117"/>
        <v>1</v>
      </c>
      <c r="J1749" s="109">
        <f>IF(H1749="B",0,MATCH("B",H1750:$H$3985,0))</f>
        <v>0</v>
      </c>
      <c r="K1749" s="84"/>
      <c r="L1749" s="112">
        <v>47967</v>
      </c>
      <c r="M1749" s="99" t="s">
        <v>69</v>
      </c>
      <c r="O1749" s="97">
        <v>47073</v>
      </c>
      <c r="P1749" s="97" cm="1">
        <f t="array" ref="P1749">INDEX($L$11:$L$2636,MATCH(B1749+J1749,$L$11:$L$2636,0)+30)</f>
        <v>47122</v>
      </c>
      <c r="Q1749" s="124" cm="1">
        <f t="array" ref="Q1749">INDEX($L$11:$L$2636,MATCH(B1749+J1749,$L$11:$L$2636,0)+12)-1</f>
        <v>47090</v>
      </c>
    </row>
    <row r="1750" spans="2:17" ht="15" customHeight="1" x14ac:dyDescent="0.25">
      <c r="B1750" s="97">
        <v>47074</v>
      </c>
      <c r="C1750" s="98" t="str">
        <f t="shared" si="114"/>
        <v>Friday</v>
      </c>
      <c r="D1750" s="99" t="str">
        <f t="shared" si="115"/>
        <v>B</v>
      </c>
      <c r="E1750" s="99" t="str">
        <f t="shared" si="115"/>
        <v>B</v>
      </c>
      <c r="F1750" s="99" t="str">
        <f t="shared" si="115"/>
        <v>B</v>
      </c>
      <c r="G1750" s="99" t="str">
        <f t="shared" si="115"/>
        <v>B</v>
      </c>
      <c r="H1750" s="99" t="str">
        <f t="shared" si="116"/>
        <v>B</v>
      </c>
      <c r="I1750" s="99">
        <f t="shared" si="117"/>
        <v>1</v>
      </c>
      <c r="J1750" s="109">
        <f>IF(H1750="B",0,MATCH("B",H1751:$H$3985,0))</f>
        <v>0</v>
      </c>
      <c r="K1750" s="84"/>
      <c r="L1750" s="112">
        <v>47968</v>
      </c>
      <c r="M1750" s="99" t="s">
        <v>69</v>
      </c>
      <c r="O1750" s="97">
        <v>47074</v>
      </c>
      <c r="P1750" s="97" cm="1">
        <f t="array" ref="P1750">INDEX($L$11:$L$2636,MATCH(B1750+J1750,$L$11:$L$2636,0)+30)</f>
        <v>47123</v>
      </c>
      <c r="Q1750" s="124" cm="1">
        <f t="array" ref="Q1750">INDEX($L$11:$L$2636,MATCH(B1750+J1750,$L$11:$L$2636,0)+12)-1</f>
        <v>47091</v>
      </c>
    </row>
    <row r="1751" spans="2:17" ht="15" customHeight="1" x14ac:dyDescent="0.25">
      <c r="B1751" s="97">
        <v>47075</v>
      </c>
      <c r="C1751" s="98" t="str">
        <f t="shared" si="114"/>
        <v>Saturday</v>
      </c>
      <c r="D1751" s="99" t="str">
        <f t="shared" si="115"/>
        <v>W</v>
      </c>
      <c r="E1751" s="99" t="str">
        <f t="shared" si="115"/>
        <v>W</v>
      </c>
      <c r="F1751" s="99" t="str">
        <f t="shared" si="115"/>
        <v>W</v>
      </c>
      <c r="G1751" s="99" t="str">
        <f t="shared" si="115"/>
        <v>W</v>
      </c>
      <c r="H1751" s="99" t="str">
        <f t="shared" si="116"/>
        <v>W</v>
      </c>
      <c r="I1751" s="99">
        <f t="shared" si="117"/>
        <v>0</v>
      </c>
      <c r="J1751" s="109">
        <f>IF(H1751="B",0,MATCH("B",H1752:$H$3985,0))</f>
        <v>2</v>
      </c>
      <c r="K1751" s="84"/>
      <c r="L1751" s="112">
        <v>47974</v>
      </c>
      <c r="M1751" s="99" t="s">
        <v>69</v>
      </c>
      <c r="O1751" s="97">
        <v>47075</v>
      </c>
      <c r="P1751" s="97" cm="1">
        <f t="array" ref="P1751">INDEX($L$11:$L$2636,MATCH(B1751+J1751,$L$11:$L$2636,0)+30)</f>
        <v>47126</v>
      </c>
      <c r="Q1751" s="124" cm="1">
        <f t="array" ref="Q1751">INDEX($L$11:$L$2636,MATCH(B1751+J1751,$L$11:$L$2636,0)+12)-1</f>
        <v>47093</v>
      </c>
    </row>
    <row r="1752" spans="2:17" ht="15" customHeight="1" x14ac:dyDescent="0.25">
      <c r="B1752" s="97">
        <v>47076</v>
      </c>
      <c r="C1752" s="98" t="str">
        <f t="shared" si="114"/>
        <v>Sunday</v>
      </c>
      <c r="D1752" s="99" t="str">
        <f t="shared" si="115"/>
        <v>W</v>
      </c>
      <c r="E1752" s="99" t="str">
        <f t="shared" si="115"/>
        <v>W</v>
      </c>
      <c r="F1752" s="99" t="str">
        <f t="shared" si="115"/>
        <v>W</v>
      </c>
      <c r="G1752" s="99" t="str">
        <f t="shared" si="115"/>
        <v>W</v>
      </c>
      <c r="H1752" s="99" t="str">
        <f t="shared" si="116"/>
        <v>W</v>
      </c>
      <c r="I1752" s="99">
        <f t="shared" si="117"/>
        <v>0</v>
      </c>
      <c r="J1752" s="109">
        <f>IF(H1752="B",0,MATCH("B",H1753:$H$3985,0))</f>
        <v>1</v>
      </c>
      <c r="K1752" s="84"/>
      <c r="L1752" s="112">
        <v>47975</v>
      </c>
      <c r="M1752" s="99" t="s">
        <v>69</v>
      </c>
      <c r="O1752" s="97">
        <v>47076</v>
      </c>
      <c r="P1752" s="97" cm="1">
        <f t="array" ref="P1752">INDEX($L$11:$L$2636,MATCH(B1752+J1752,$L$11:$L$2636,0)+30)</f>
        <v>47126</v>
      </c>
      <c r="Q1752" s="124" cm="1">
        <f t="array" ref="Q1752">INDEX($L$11:$L$2636,MATCH(B1752+J1752,$L$11:$L$2636,0)+12)-1</f>
        <v>47093</v>
      </c>
    </row>
    <row r="1753" spans="2:17" ht="15" customHeight="1" x14ac:dyDescent="0.25">
      <c r="B1753" s="97">
        <v>47077</v>
      </c>
      <c r="C1753" s="98" t="str">
        <f t="shared" si="114"/>
        <v>Monday</v>
      </c>
      <c r="D1753" s="99" t="str">
        <f t="shared" si="115"/>
        <v>B</v>
      </c>
      <c r="E1753" s="99" t="str">
        <f t="shared" si="115"/>
        <v>B</v>
      </c>
      <c r="F1753" s="99" t="str">
        <f t="shared" si="115"/>
        <v>B</v>
      </c>
      <c r="G1753" s="99" t="str">
        <f t="shared" si="115"/>
        <v>B</v>
      </c>
      <c r="H1753" s="99" t="str">
        <f t="shared" si="116"/>
        <v>B</v>
      </c>
      <c r="I1753" s="99">
        <f t="shared" si="117"/>
        <v>1</v>
      </c>
      <c r="J1753" s="109">
        <f>IF(H1753="B",0,MATCH("B",H1754:$H$3985,0))</f>
        <v>0</v>
      </c>
      <c r="K1753" s="84"/>
      <c r="L1753" s="112">
        <v>47976</v>
      </c>
      <c r="M1753" s="99" t="s">
        <v>69</v>
      </c>
      <c r="O1753" s="97">
        <v>47077</v>
      </c>
      <c r="P1753" s="97" cm="1">
        <f t="array" ref="P1753">INDEX($L$11:$L$2636,MATCH(B1753+J1753,$L$11:$L$2636,0)+30)</f>
        <v>47126</v>
      </c>
      <c r="Q1753" s="124" cm="1">
        <f t="array" ref="Q1753">INDEX($L$11:$L$2636,MATCH(B1753+J1753,$L$11:$L$2636,0)+12)-1</f>
        <v>47093</v>
      </c>
    </row>
    <row r="1754" spans="2:17" ht="15" customHeight="1" x14ac:dyDescent="0.25">
      <c r="B1754" s="97">
        <v>47078</v>
      </c>
      <c r="C1754" s="98" t="str">
        <f t="shared" si="114"/>
        <v>Tuesday</v>
      </c>
      <c r="D1754" s="99" t="str">
        <f t="shared" si="115"/>
        <v>B</v>
      </c>
      <c r="E1754" s="99" t="str">
        <f t="shared" si="115"/>
        <v>B</v>
      </c>
      <c r="F1754" s="99" t="str">
        <f t="shared" si="115"/>
        <v>B</v>
      </c>
      <c r="G1754" s="99" t="str">
        <f t="shared" si="115"/>
        <v>B</v>
      </c>
      <c r="H1754" s="99" t="str">
        <f t="shared" si="116"/>
        <v>B</v>
      </c>
      <c r="I1754" s="99">
        <f t="shared" si="117"/>
        <v>1</v>
      </c>
      <c r="J1754" s="109">
        <f>IF(H1754="B",0,MATCH("B",H1755:$H$3985,0))</f>
        <v>0</v>
      </c>
      <c r="K1754" s="84"/>
      <c r="L1754" s="112">
        <v>47977</v>
      </c>
      <c r="M1754" s="99" t="s">
        <v>69</v>
      </c>
      <c r="O1754" s="97">
        <v>47078</v>
      </c>
      <c r="P1754" s="97" cm="1">
        <f t="array" ref="P1754">INDEX($L$11:$L$2636,MATCH(B1754+J1754,$L$11:$L$2636,0)+30)</f>
        <v>47127</v>
      </c>
      <c r="Q1754" s="124" cm="1">
        <f t="array" ref="Q1754">INDEX($L$11:$L$2636,MATCH(B1754+J1754,$L$11:$L$2636,0)+12)-1</f>
        <v>47097</v>
      </c>
    </row>
    <row r="1755" spans="2:17" ht="15" customHeight="1" x14ac:dyDescent="0.25">
      <c r="B1755" s="97">
        <v>47079</v>
      </c>
      <c r="C1755" s="98" t="str">
        <f t="shared" si="114"/>
        <v>Wednesday</v>
      </c>
      <c r="D1755" s="99" t="str">
        <f t="shared" si="115"/>
        <v>B</v>
      </c>
      <c r="E1755" s="99" t="str">
        <f t="shared" si="115"/>
        <v>B</v>
      </c>
      <c r="F1755" s="99" t="str">
        <f t="shared" si="115"/>
        <v>B</v>
      </c>
      <c r="G1755" s="99" t="str">
        <f t="shared" si="115"/>
        <v>B</v>
      </c>
      <c r="H1755" s="99" t="str">
        <f t="shared" si="116"/>
        <v>B</v>
      </c>
      <c r="I1755" s="99">
        <f t="shared" si="117"/>
        <v>1</v>
      </c>
      <c r="J1755" s="109">
        <f>IF(H1755="B",0,MATCH("B",H1756:$H$3985,0))</f>
        <v>0</v>
      </c>
      <c r="K1755" s="84"/>
      <c r="L1755" s="112">
        <v>47980</v>
      </c>
      <c r="M1755" s="99" t="s">
        <v>69</v>
      </c>
      <c r="O1755" s="97">
        <v>47079</v>
      </c>
      <c r="P1755" s="97" cm="1">
        <f t="array" ref="P1755">INDEX($L$11:$L$2636,MATCH(B1755+J1755,$L$11:$L$2636,0)+30)</f>
        <v>47128</v>
      </c>
      <c r="Q1755" s="124" cm="1">
        <f t="array" ref="Q1755">INDEX($L$11:$L$2636,MATCH(B1755+J1755,$L$11:$L$2636,0)+12)-1</f>
        <v>47098</v>
      </c>
    </row>
    <row r="1756" spans="2:17" ht="15" customHeight="1" x14ac:dyDescent="0.25">
      <c r="B1756" s="97">
        <v>47080</v>
      </c>
      <c r="C1756" s="98" t="str">
        <f t="shared" si="114"/>
        <v>Thursday</v>
      </c>
      <c r="D1756" s="99" t="str">
        <f t="shared" si="115"/>
        <v>B</v>
      </c>
      <c r="E1756" s="99" t="str">
        <f t="shared" si="115"/>
        <v>B</v>
      </c>
      <c r="F1756" s="99" t="str">
        <f t="shared" si="115"/>
        <v>B</v>
      </c>
      <c r="G1756" s="99" t="str">
        <f t="shared" si="115"/>
        <v>B</v>
      </c>
      <c r="H1756" s="99" t="str">
        <f t="shared" si="116"/>
        <v>B</v>
      </c>
      <c r="I1756" s="99">
        <f t="shared" si="117"/>
        <v>1</v>
      </c>
      <c r="J1756" s="109">
        <f>IF(H1756="B",0,MATCH("B",H1757:$H$3985,0))</f>
        <v>0</v>
      </c>
      <c r="K1756" s="84"/>
      <c r="L1756" s="112">
        <v>47981</v>
      </c>
      <c r="M1756" s="99" t="s">
        <v>69</v>
      </c>
      <c r="O1756" s="97">
        <v>47080</v>
      </c>
      <c r="P1756" s="97" cm="1">
        <f t="array" ref="P1756">INDEX($L$11:$L$2636,MATCH(B1756+J1756,$L$11:$L$2636,0)+30)</f>
        <v>47129</v>
      </c>
      <c r="Q1756" s="124" cm="1">
        <f t="array" ref="Q1756">INDEX($L$11:$L$2636,MATCH(B1756+J1756,$L$11:$L$2636,0)+12)-1</f>
        <v>47099</v>
      </c>
    </row>
    <row r="1757" spans="2:17" ht="15" customHeight="1" x14ac:dyDescent="0.25">
      <c r="B1757" s="97">
        <v>47081</v>
      </c>
      <c r="C1757" s="98" t="str">
        <f t="shared" si="114"/>
        <v>Friday</v>
      </c>
      <c r="D1757" s="99" t="str">
        <f t="shared" si="115"/>
        <v>B</v>
      </c>
      <c r="E1757" s="99" t="str">
        <f t="shared" si="115"/>
        <v>B</v>
      </c>
      <c r="F1757" s="99" t="str">
        <f t="shared" si="115"/>
        <v>B</v>
      </c>
      <c r="G1757" s="99" t="str">
        <f t="shared" si="115"/>
        <v>B</v>
      </c>
      <c r="H1757" s="99" t="str">
        <f t="shared" si="116"/>
        <v>B</v>
      </c>
      <c r="I1757" s="99">
        <f t="shared" si="117"/>
        <v>1</v>
      </c>
      <c r="J1757" s="109">
        <f>IF(H1757="B",0,MATCH("B",H1758:$H$3985,0))</f>
        <v>0</v>
      </c>
      <c r="K1757" s="84"/>
      <c r="L1757" s="112">
        <v>47982</v>
      </c>
      <c r="M1757" s="99" t="s">
        <v>69</v>
      </c>
      <c r="O1757" s="97">
        <v>47081</v>
      </c>
      <c r="P1757" s="97" cm="1">
        <f t="array" ref="P1757">INDEX($L$11:$L$2636,MATCH(B1757+J1757,$L$11:$L$2636,0)+30)</f>
        <v>47130</v>
      </c>
      <c r="Q1757" s="124" cm="1">
        <f t="array" ref="Q1757">INDEX($L$11:$L$2636,MATCH(B1757+J1757,$L$11:$L$2636,0)+12)-1</f>
        <v>47100</v>
      </c>
    </row>
    <row r="1758" spans="2:17" ht="15" customHeight="1" x14ac:dyDescent="0.25">
      <c r="B1758" s="97">
        <v>47082</v>
      </c>
      <c r="C1758" s="98" t="str">
        <f t="shared" si="114"/>
        <v>Saturday</v>
      </c>
      <c r="D1758" s="99" t="str">
        <f t="shared" si="115"/>
        <v>W</v>
      </c>
      <c r="E1758" s="99" t="str">
        <f t="shared" si="115"/>
        <v>W</v>
      </c>
      <c r="F1758" s="99" t="str">
        <f t="shared" si="115"/>
        <v>W</v>
      </c>
      <c r="G1758" s="99" t="str">
        <f t="shared" si="115"/>
        <v>W</v>
      </c>
      <c r="H1758" s="99" t="str">
        <f t="shared" si="116"/>
        <v>W</v>
      </c>
      <c r="I1758" s="99">
        <f t="shared" si="117"/>
        <v>0</v>
      </c>
      <c r="J1758" s="109">
        <f>IF(H1758="B",0,MATCH("B",H1759:$H$3985,0))</f>
        <v>2</v>
      </c>
      <c r="K1758" s="84"/>
      <c r="L1758" s="112">
        <v>47984</v>
      </c>
      <c r="M1758" s="99" t="s">
        <v>69</v>
      </c>
      <c r="O1758" s="97">
        <v>47082</v>
      </c>
      <c r="P1758" s="97" cm="1">
        <f t="array" ref="P1758">INDEX($L$11:$L$2636,MATCH(B1758+J1758,$L$11:$L$2636,0)+30)</f>
        <v>47133</v>
      </c>
      <c r="Q1758" s="124" cm="1">
        <f t="array" ref="Q1758">INDEX($L$11:$L$2636,MATCH(B1758+J1758,$L$11:$L$2636,0)+12)-1</f>
        <v>47101</v>
      </c>
    </row>
    <row r="1759" spans="2:17" ht="15" customHeight="1" x14ac:dyDescent="0.25">
      <c r="B1759" s="97">
        <v>47083</v>
      </c>
      <c r="C1759" s="98" t="str">
        <f t="shared" si="114"/>
        <v>Sunday</v>
      </c>
      <c r="D1759" s="99" t="str">
        <f t="shared" si="115"/>
        <v>W</v>
      </c>
      <c r="E1759" s="99" t="str">
        <f t="shared" si="115"/>
        <v>W</v>
      </c>
      <c r="F1759" s="99" t="str">
        <f t="shared" si="115"/>
        <v>W</v>
      </c>
      <c r="G1759" s="99" t="str">
        <f t="shared" si="115"/>
        <v>W</v>
      </c>
      <c r="H1759" s="99" t="str">
        <f t="shared" si="116"/>
        <v>W</v>
      </c>
      <c r="I1759" s="99">
        <f t="shared" si="117"/>
        <v>0</v>
      </c>
      <c r="J1759" s="109">
        <f>IF(H1759="B",0,MATCH("B",H1760:$H$3985,0))</f>
        <v>1</v>
      </c>
      <c r="K1759" s="84"/>
      <c r="L1759" s="112">
        <v>47987</v>
      </c>
      <c r="M1759" s="99" t="s">
        <v>69</v>
      </c>
      <c r="O1759" s="97">
        <v>47083</v>
      </c>
      <c r="P1759" s="97" cm="1">
        <f t="array" ref="P1759">INDEX($L$11:$L$2636,MATCH(B1759+J1759,$L$11:$L$2636,0)+30)</f>
        <v>47133</v>
      </c>
      <c r="Q1759" s="124" cm="1">
        <f t="array" ref="Q1759">INDEX($L$11:$L$2636,MATCH(B1759+J1759,$L$11:$L$2636,0)+12)-1</f>
        <v>47101</v>
      </c>
    </row>
    <row r="1760" spans="2:17" ht="15" customHeight="1" x14ac:dyDescent="0.25">
      <c r="B1760" s="97">
        <v>47084</v>
      </c>
      <c r="C1760" s="98" t="str">
        <f t="shared" si="114"/>
        <v>Monday</v>
      </c>
      <c r="D1760" s="99" t="str">
        <f t="shared" si="115"/>
        <v>B</v>
      </c>
      <c r="E1760" s="99" t="str">
        <f t="shared" si="115"/>
        <v>B</v>
      </c>
      <c r="F1760" s="99" t="str">
        <f t="shared" si="115"/>
        <v>B</v>
      </c>
      <c r="G1760" s="99" t="str">
        <f t="shared" si="115"/>
        <v>B</v>
      </c>
      <c r="H1760" s="99" t="str">
        <f t="shared" si="116"/>
        <v>B</v>
      </c>
      <c r="I1760" s="99">
        <f t="shared" si="117"/>
        <v>1</v>
      </c>
      <c r="J1760" s="109">
        <f>IF(H1760="B",0,MATCH("B",H1761:$H$3985,0))</f>
        <v>0</v>
      </c>
      <c r="K1760" s="84"/>
      <c r="L1760" s="112">
        <v>47988</v>
      </c>
      <c r="M1760" s="99" t="s">
        <v>69</v>
      </c>
      <c r="O1760" s="97">
        <v>47084</v>
      </c>
      <c r="P1760" s="97" cm="1">
        <f t="array" ref="P1760">INDEX($L$11:$L$2636,MATCH(B1760+J1760,$L$11:$L$2636,0)+30)</f>
        <v>47133</v>
      </c>
      <c r="Q1760" s="124" cm="1">
        <f t="array" ref="Q1760">INDEX($L$11:$L$2636,MATCH(B1760+J1760,$L$11:$L$2636,0)+12)-1</f>
        <v>47101</v>
      </c>
    </row>
    <row r="1761" spans="2:17" ht="15" customHeight="1" x14ac:dyDescent="0.25">
      <c r="B1761" s="97">
        <v>47085</v>
      </c>
      <c r="C1761" s="98" t="str">
        <f t="shared" si="114"/>
        <v>Tuesday</v>
      </c>
      <c r="D1761" s="99" t="str">
        <f t="shared" si="115"/>
        <v>B</v>
      </c>
      <c r="E1761" s="99" t="str">
        <f t="shared" si="115"/>
        <v>B</v>
      </c>
      <c r="F1761" s="99" t="str">
        <f t="shared" si="115"/>
        <v>B</v>
      </c>
      <c r="G1761" s="99" t="str">
        <f t="shared" si="115"/>
        <v>B</v>
      </c>
      <c r="H1761" s="99" t="str">
        <f t="shared" si="116"/>
        <v>B</v>
      </c>
      <c r="I1761" s="99">
        <f t="shared" si="117"/>
        <v>1</v>
      </c>
      <c r="J1761" s="109">
        <f>IF(H1761="B",0,MATCH("B",H1762:$H$3985,0))</f>
        <v>0</v>
      </c>
      <c r="K1761" s="84"/>
      <c r="L1761" s="112">
        <v>47989</v>
      </c>
      <c r="M1761" s="99" t="s">
        <v>69</v>
      </c>
      <c r="O1761" s="97">
        <v>47085</v>
      </c>
      <c r="P1761" s="97" cm="1">
        <f t="array" ref="P1761">INDEX($L$11:$L$2636,MATCH(B1761+J1761,$L$11:$L$2636,0)+30)</f>
        <v>47134</v>
      </c>
      <c r="Q1761" s="124" cm="1">
        <f t="array" ref="Q1761">INDEX($L$11:$L$2636,MATCH(B1761+J1761,$L$11:$L$2636,0)+12)-1</f>
        <v>47104</v>
      </c>
    </row>
    <row r="1762" spans="2:17" ht="15" customHeight="1" x14ac:dyDescent="0.25">
      <c r="B1762" s="97">
        <v>47086</v>
      </c>
      <c r="C1762" s="98" t="str">
        <f t="shared" si="114"/>
        <v>Wednesday</v>
      </c>
      <c r="D1762" s="99" t="str">
        <f t="shared" si="115"/>
        <v>B</v>
      </c>
      <c r="E1762" s="99" t="str">
        <f t="shared" si="115"/>
        <v>B</v>
      </c>
      <c r="F1762" s="99" t="str">
        <f t="shared" si="115"/>
        <v>B</v>
      </c>
      <c r="G1762" s="99" t="str">
        <f t="shared" si="115"/>
        <v>B</v>
      </c>
      <c r="H1762" s="99" t="str">
        <f t="shared" si="116"/>
        <v>B</v>
      </c>
      <c r="I1762" s="99">
        <f t="shared" si="117"/>
        <v>1</v>
      </c>
      <c r="J1762" s="109">
        <f>IF(H1762="B",0,MATCH("B",H1763:$H$3985,0))</f>
        <v>0</v>
      </c>
      <c r="K1762" s="84"/>
      <c r="L1762" s="112">
        <v>47990</v>
      </c>
      <c r="M1762" s="99" t="s">
        <v>69</v>
      </c>
      <c r="O1762" s="97">
        <v>47086</v>
      </c>
      <c r="P1762" s="97" cm="1">
        <f t="array" ref="P1762">INDEX($L$11:$L$2636,MATCH(B1762+J1762,$L$11:$L$2636,0)+30)</f>
        <v>47135</v>
      </c>
      <c r="Q1762" s="124" cm="1">
        <f t="array" ref="Q1762">INDEX($L$11:$L$2636,MATCH(B1762+J1762,$L$11:$L$2636,0)+12)-1</f>
        <v>47105</v>
      </c>
    </row>
    <row r="1763" spans="2:17" ht="15" customHeight="1" x14ac:dyDescent="0.25">
      <c r="B1763" s="97">
        <v>47087</v>
      </c>
      <c r="C1763" s="98" t="str">
        <f t="shared" si="114"/>
        <v>Thursday</v>
      </c>
      <c r="D1763" s="99" t="str">
        <f t="shared" si="115"/>
        <v>B</v>
      </c>
      <c r="E1763" s="99" t="str">
        <f t="shared" si="115"/>
        <v>B</v>
      </c>
      <c r="F1763" s="99" t="str">
        <f t="shared" si="115"/>
        <v>B</v>
      </c>
      <c r="G1763" s="99" t="str">
        <f t="shared" si="115"/>
        <v>B</v>
      </c>
      <c r="H1763" s="99" t="str">
        <f t="shared" si="116"/>
        <v>B</v>
      </c>
      <c r="I1763" s="99">
        <f t="shared" si="117"/>
        <v>1</v>
      </c>
      <c r="J1763" s="109">
        <f>IF(H1763="B",0,MATCH("B",H1764:$H$3985,0))</f>
        <v>0</v>
      </c>
      <c r="K1763" s="84"/>
      <c r="L1763" s="112">
        <v>47991</v>
      </c>
      <c r="M1763" s="99" t="s">
        <v>69</v>
      </c>
      <c r="O1763" s="97">
        <v>47087</v>
      </c>
      <c r="P1763" s="97" cm="1">
        <f t="array" ref="P1763">INDEX($L$11:$L$2636,MATCH(B1763+J1763,$L$11:$L$2636,0)+30)</f>
        <v>47136</v>
      </c>
      <c r="Q1763" s="124" cm="1">
        <f t="array" ref="Q1763">INDEX($L$11:$L$2636,MATCH(B1763+J1763,$L$11:$L$2636,0)+12)-1</f>
        <v>47106</v>
      </c>
    </row>
    <row r="1764" spans="2:17" ht="15" customHeight="1" x14ac:dyDescent="0.25">
      <c r="B1764" s="97">
        <v>47088</v>
      </c>
      <c r="C1764" s="98" t="str">
        <f t="shared" si="114"/>
        <v>Friday</v>
      </c>
      <c r="D1764" s="99" t="str">
        <f t="shared" si="115"/>
        <v>B</v>
      </c>
      <c r="E1764" s="99" t="str">
        <f t="shared" si="115"/>
        <v>B</v>
      </c>
      <c r="F1764" s="99" t="str">
        <f t="shared" si="115"/>
        <v>B</v>
      </c>
      <c r="G1764" s="99" t="str">
        <f t="shared" si="115"/>
        <v>B</v>
      </c>
      <c r="H1764" s="99" t="str">
        <f t="shared" si="116"/>
        <v>B</v>
      </c>
      <c r="I1764" s="99">
        <f t="shared" si="117"/>
        <v>1</v>
      </c>
      <c r="J1764" s="109">
        <f>IF(H1764="B",0,MATCH("B",H1765:$H$3985,0))</f>
        <v>0</v>
      </c>
      <c r="K1764" s="84"/>
      <c r="L1764" s="112">
        <v>47995</v>
      </c>
      <c r="M1764" s="99" t="s">
        <v>69</v>
      </c>
      <c r="O1764" s="97">
        <v>47088</v>
      </c>
      <c r="P1764" s="97" cm="1">
        <f t="array" ref="P1764">INDEX($L$11:$L$2636,MATCH(B1764+J1764,$L$11:$L$2636,0)+30)</f>
        <v>47137</v>
      </c>
      <c r="Q1764" s="124" cm="1">
        <f t="array" ref="Q1764">INDEX($L$11:$L$2636,MATCH(B1764+J1764,$L$11:$L$2636,0)+12)-1</f>
        <v>47107</v>
      </c>
    </row>
    <row r="1765" spans="2:17" ht="15" customHeight="1" x14ac:dyDescent="0.25">
      <c r="B1765" s="97">
        <v>47089</v>
      </c>
      <c r="C1765" s="98" t="str">
        <f t="shared" si="114"/>
        <v>Saturday</v>
      </c>
      <c r="D1765" s="99" t="str">
        <f t="shared" si="115"/>
        <v>W</v>
      </c>
      <c r="E1765" s="99" t="str">
        <f t="shared" si="115"/>
        <v>W</v>
      </c>
      <c r="F1765" s="99" t="str">
        <f t="shared" si="115"/>
        <v>W</v>
      </c>
      <c r="G1765" s="99" t="str">
        <f t="shared" si="115"/>
        <v>W</v>
      </c>
      <c r="H1765" s="99" t="str">
        <f t="shared" si="116"/>
        <v>W</v>
      </c>
      <c r="I1765" s="99">
        <f t="shared" si="117"/>
        <v>0</v>
      </c>
      <c r="J1765" s="109">
        <f>IF(H1765="B",0,MATCH("B",H1766:$H$3985,0))</f>
        <v>2</v>
      </c>
      <c r="K1765" s="84"/>
      <c r="L1765" s="112">
        <v>47996</v>
      </c>
      <c r="M1765" s="99" t="s">
        <v>69</v>
      </c>
      <c r="O1765" s="97">
        <v>47089</v>
      </c>
      <c r="P1765" s="97" cm="1">
        <f t="array" ref="P1765">INDEX($L$11:$L$2636,MATCH(B1765+J1765,$L$11:$L$2636,0)+30)</f>
        <v>47140</v>
      </c>
      <c r="Q1765" s="124" cm="1">
        <f t="array" ref="Q1765">INDEX($L$11:$L$2636,MATCH(B1765+J1765,$L$11:$L$2636,0)+12)-1</f>
        <v>47108</v>
      </c>
    </row>
    <row r="1766" spans="2:17" ht="15" customHeight="1" x14ac:dyDescent="0.25">
      <c r="B1766" s="97">
        <v>47090</v>
      </c>
      <c r="C1766" s="98" t="str">
        <f t="shared" si="114"/>
        <v>Sunday</v>
      </c>
      <c r="D1766" s="99" t="str">
        <f t="shared" si="115"/>
        <v>W</v>
      </c>
      <c r="E1766" s="99" t="str">
        <f t="shared" si="115"/>
        <v>W</v>
      </c>
      <c r="F1766" s="99" t="str">
        <f t="shared" si="115"/>
        <v>W</v>
      </c>
      <c r="G1766" s="99" t="str">
        <f t="shared" si="115"/>
        <v>W</v>
      </c>
      <c r="H1766" s="99" t="str">
        <f t="shared" si="116"/>
        <v>W</v>
      </c>
      <c r="I1766" s="99">
        <f t="shared" si="117"/>
        <v>0</v>
      </c>
      <c r="J1766" s="109">
        <f>IF(H1766="B",0,MATCH("B",H1767:$H$3985,0))</f>
        <v>1</v>
      </c>
      <c r="K1766" s="84"/>
      <c r="L1766" s="112">
        <v>47997</v>
      </c>
      <c r="M1766" s="99" t="s">
        <v>69</v>
      </c>
      <c r="O1766" s="97">
        <v>47090</v>
      </c>
      <c r="P1766" s="97" cm="1">
        <f t="array" ref="P1766">INDEX($L$11:$L$2636,MATCH(B1766+J1766,$L$11:$L$2636,0)+30)</f>
        <v>47140</v>
      </c>
      <c r="Q1766" s="124" cm="1">
        <f t="array" ref="Q1766">INDEX($L$11:$L$2636,MATCH(B1766+J1766,$L$11:$L$2636,0)+12)-1</f>
        <v>47108</v>
      </c>
    </row>
    <row r="1767" spans="2:17" ht="15" customHeight="1" x14ac:dyDescent="0.25">
      <c r="B1767" s="97">
        <v>47091</v>
      </c>
      <c r="C1767" s="98" t="str">
        <f t="shared" si="114"/>
        <v>Monday</v>
      </c>
      <c r="D1767" s="99" t="str">
        <f t="shared" si="115"/>
        <v>B</v>
      </c>
      <c r="E1767" s="99" t="str">
        <f t="shared" si="115"/>
        <v>B</v>
      </c>
      <c r="F1767" s="99" t="str">
        <f t="shared" si="115"/>
        <v>B</v>
      </c>
      <c r="G1767" s="99" t="str">
        <f t="shared" si="115"/>
        <v>B</v>
      </c>
      <c r="H1767" s="99" t="str">
        <f t="shared" si="116"/>
        <v>B</v>
      </c>
      <c r="I1767" s="99">
        <f t="shared" si="117"/>
        <v>1</v>
      </c>
      <c r="J1767" s="109">
        <f>IF(H1767="B",0,MATCH("B",H1768:$H$3985,0))</f>
        <v>0</v>
      </c>
      <c r="K1767" s="84"/>
      <c r="L1767" s="112">
        <v>47998</v>
      </c>
      <c r="M1767" s="99" t="s">
        <v>69</v>
      </c>
      <c r="O1767" s="97">
        <v>47091</v>
      </c>
      <c r="P1767" s="97" cm="1">
        <f t="array" ref="P1767">INDEX($L$11:$L$2636,MATCH(B1767+J1767,$L$11:$L$2636,0)+30)</f>
        <v>47140</v>
      </c>
      <c r="Q1767" s="124" cm="1">
        <f t="array" ref="Q1767">INDEX($L$11:$L$2636,MATCH(B1767+J1767,$L$11:$L$2636,0)+12)-1</f>
        <v>47108</v>
      </c>
    </row>
    <row r="1768" spans="2:17" ht="15" customHeight="1" x14ac:dyDescent="0.25">
      <c r="B1768" s="97">
        <v>47092</v>
      </c>
      <c r="C1768" s="98" t="str">
        <f t="shared" si="114"/>
        <v>Tuesday</v>
      </c>
      <c r="D1768" s="99" t="str">
        <f t="shared" si="115"/>
        <v>B</v>
      </c>
      <c r="E1768" s="99" t="str">
        <f t="shared" si="115"/>
        <v>B</v>
      </c>
      <c r="F1768" s="99" t="str">
        <f t="shared" si="115"/>
        <v>B</v>
      </c>
      <c r="G1768" s="99" t="str">
        <f t="shared" si="115"/>
        <v>B</v>
      </c>
      <c r="H1768" s="99" t="str">
        <f t="shared" si="116"/>
        <v>B</v>
      </c>
      <c r="I1768" s="99">
        <f t="shared" si="117"/>
        <v>1</v>
      </c>
      <c r="J1768" s="109">
        <f>IF(H1768="B",0,MATCH("B",H1769:$H$3985,0))</f>
        <v>0</v>
      </c>
      <c r="K1768" s="84"/>
      <c r="L1768" s="112">
        <v>48002</v>
      </c>
      <c r="M1768" s="99" t="s">
        <v>69</v>
      </c>
      <c r="O1768" s="97">
        <v>47092</v>
      </c>
      <c r="P1768" s="97" cm="1">
        <f t="array" ref="P1768">INDEX($L$11:$L$2636,MATCH(B1768+J1768,$L$11:$L$2636,0)+30)</f>
        <v>47141</v>
      </c>
      <c r="Q1768" s="124" cm="1">
        <f t="array" ref="Q1768">INDEX($L$11:$L$2636,MATCH(B1768+J1768,$L$11:$L$2636,0)+12)-1</f>
        <v>47113</v>
      </c>
    </row>
    <row r="1769" spans="2:17" ht="15" customHeight="1" x14ac:dyDescent="0.25">
      <c r="B1769" s="97">
        <v>47093</v>
      </c>
      <c r="C1769" s="98" t="str">
        <f t="shared" si="114"/>
        <v>Wednesday</v>
      </c>
      <c r="D1769" s="99" t="str">
        <f t="shared" si="115"/>
        <v>B</v>
      </c>
      <c r="E1769" s="99" t="s">
        <v>71</v>
      </c>
      <c r="F1769" s="99" t="s">
        <v>71</v>
      </c>
      <c r="G1769" s="99" t="str">
        <f t="shared" si="115"/>
        <v>B</v>
      </c>
      <c r="H1769" s="99" t="str">
        <f t="shared" si="116"/>
        <v>P</v>
      </c>
      <c r="I1769" s="99">
        <f t="shared" si="117"/>
        <v>0</v>
      </c>
      <c r="J1769" s="109">
        <f>IF(H1769="B",0,MATCH("B",H1770:$H$3985,0))</f>
        <v>1</v>
      </c>
      <c r="K1769" s="84"/>
      <c r="L1769" s="112">
        <v>48003</v>
      </c>
      <c r="M1769" s="99" t="s">
        <v>69</v>
      </c>
      <c r="O1769" s="97">
        <v>47093</v>
      </c>
      <c r="P1769" s="97" cm="1">
        <f t="array" ref="P1769">INDEX($L$11:$L$2636,MATCH(B1769+J1769,$L$11:$L$2636,0)+30)</f>
        <v>47142</v>
      </c>
      <c r="Q1769" s="124" cm="1">
        <f t="array" ref="Q1769">INDEX($L$11:$L$2636,MATCH(B1769+J1769,$L$11:$L$2636,0)+12)-1</f>
        <v>47114</v>
      </c>
    </row>
    <row r="1770" spans="2:17" ht="15" customHeight="1" x14ac:dyDescent="0.25">
      <c r="B1770" s="97">
        <v>47094</v>
      </c>
      <c r="C1770" s="98" t="str">
        <f t="shared" si="114"/>
        <v>Thursday</v>
      </c>
      <c r="D1770" s="99" t="str">
        <f t="shared" si="115"/>
        <v>B</v>
      </c>
      <c r="E1770" s="99" t="str">
        <f t="shared" si="115"/>
        <v>B</v>
      </c>
      <c r="F1770" s="99" t="str">
        <f t="shared" si="115"/>
        <v>B</v>
      </c>
      <c r="G1770" s="99" t="str">
        <f t="shared" si="115"/>
        <v>B</v>
      </c>
      <c r="H1770" s="99" t="str">
        <f t="shared" si="116"/>
        <v>B</v>
      </c>
      <c r="I1770" s="99">
        <f t="shared" si="117"/>
        <v>1</v>
      </c>
      <c r="J1770" s="109">
        <f>IF(H1770="B",0,MATCH("B",H1771:$H$3985,0))</f>
        <v>0</v>
      </c>
      <c r="K1770" s="84"/>
      <c r="L1770" s="112">
        <v>48004</v>
      </c>
      <c r="M1770" s="99" t="s">
        <v>69</v>
      </c>
      <c r="O1770" s="97">
        <v>47094</v>
      </c>
      <c r="P1770" s="97" cm="1">
        <f t="array" ref="P1770">INDEX($L$11:$L$2636,MATCH(B1770+J1770,$L$11:$L$2636,0)+30)</f>
        <v>47142</v>
      </c>
      <c r="Q1770" s="124" cm="1">
        <f t="array" ref="Q1770">INDEX($L$11:$L$2636,MATCH(B1770+J1770,$L$11:$L$2636,0)+12)-1</f>
        <v>47114</v>
      </c>
    </row>
    <row r="1771" spans="2:17" ht="15" customHeight="1" x14ac:dyDescent="0.25">
      <c r="B1771" s="97">
        <v>47095</v>
      </c>
      <c r="C1771" s="98" t="str">
        <f t="shared" si="114"/>
        <v>Friday</v>
      </c>
      <c r="D1771" s="99" t="str">
        <f t="shared" si="115"/>
        <v>B</v>
      </c>
      <c r="E1771" s="99" t="s">
        <v>71</v>
      </c>
      <c r="F1771" s="99" t="s">
        <v>71</v>
      </c>
      <c r="G1771" s="99" t="str">
        <f t="shared" si="115"/>
        <v>B</v>
      </c>
      <c r="H1771" s="99" t="str">
        <f t="shared" si="116"/>
        <v>P</v>
      </c>
      <c r="I1771" s="99">
        <f t="shared" si="117"/>
        <v>0</v>
      </c>
      <c r="J1771" s="109">
        <f>IF(H1771="B",0,MATCH("B",H1772:$H$3985,0))</f>
        <v>3</v>
      </c>
      <c r="K1771" s="84"/>
      <c r="L1771" s="112">
        <v>48005</v>
      </c>
      <c r="M1771" s="99" t="s">
        <v>69</v>
      </c>
      <c r="O1771" s="97">
        <v>47095</v>
      </c>
      <c r="P1771" s="97" cm="1">
        <f t="array" ref="P1771">INDEX($L$11:$L$2636,MATCH(B1771+J1771,$L$11:$L$2636,0)+30)</f>
        <v>47143</v>
      </c>
      <c r="Q1771" s="124" cm="1">
        <f t="array" ref="Q1771">INDEX($L$11:$L$2636,MATCH(B1771+J1771,$L$11:$L$2636,0)+12)-1</f>
        <v>47115</v>
      </c>
    </row>
    <row r="1772" spans="2:17" ht="15" customHeight="1" x14ac:dyDescent="0.25">
      <c r="B1772" s="97">
        <v>47096</v>
      </c>
      <c r="C1772" s="98" t="str">
        <f t="shared" si="114"/>
        <v>Saturday</v>
      </c>
      <c r="D1772" s="99" t="str">
        <f t="shared" si="115"/>
        <v>W</v>
      </c>
      <c r="E1772" s="99" t="str">
        <f t="shared" si="115"/>
        <v>W</v>
      </c>
      <c r="F1772" s="99" t="str">
        <f t="shared" si="115"/>
        <v>W</v>
      </c>
      <c r="G1772" s="99" t="str">
        <f t="shared" si="115"/>
        <v>W</v>
      </c>
      <c r="H1772" s="99" t="str">
        <f t="shared" si="116"/>
        <v>W</v>
      </c>
      <c r="I1772" s="99">
        <f t="shared" si="117"/>
        <v>0</v>
      </c>
      <c r="J1772" s="109">
        <f>IF(H1772="B",0,MATCH("B",H1773:$H$3985,0))</f>
        <v>2</v>
      </c>
      <c r="K1772" s="84"/>
      <c r="L1772" s="112">
        <v>48008</v>
      </c>
      <c r="M1772" s="99" t="s">
        <v>69</v>
      </c>
      <c r="O1772" s="97">
        <v>47096</v>
      </c>
      <c r="P1772" s="97" cm="1">
        <f t="array" ref="P1772">INDEX($L$11:$L$2636,MATCH(B1772+J1772,$L$11:$L$2636,0)+30)</f>
        <v>47143</v>
      </c>
      <c r="Q1772" s="124" cm="1">
        <f t="array" ref="Q1772">INDEX($L$11:$L$2636,MATCH(B1772+J1772,$L$11:$L$2636,0)+12)-1</f>
        <v>47115</v>
      </c>
    </row>
    <row r="1773" spans="2:17" ht="15" customHeight="1" x14ac:dyDescent="0.25">
      <c r="B1773" s="97">
        <v>47097</v>
      </c>
      <c r="C1773" s="98" t="str">
        <f t="shared" si="114"/>
        <v>Sunday</v>
      </c>
      <c r="D1773" s="99" t="str">
        <f t="shared" si="115"/>
        <v>W</v>
      </c>
      <c r="E1773" s="99" t="str">
        <f t="shared" si="115"/>
        <v>W</v>
      </c>
      <c r="F1773" s="99" t="str">
        <f t="shared" si="115"/>
        <v>W</v>
      </c>
      <c r="G1773" s="99" t="str">
        <f t="shared" si="115"/>
        <v>W</v>
      </c>
      <c r="H1773" s="99" t="str">
        <f t="shared" si="116"/>
        <v>W</v>
      </c>
      <c r="I1773" s="99">
        <f t="shared" si="117"/>
        <v>0</v>
      </c>
      <c r="J1773" s="109">
        <f>IF(H1773="B",0,MATCH("B",H1774:$H$3985,0))</f>
        <v>1</v>
      </c>
      <c r="K1773" s="84"/>
      <c r="L1773" s="112">
        <v>48009</v>
      </c>
      <c r="M1773" s="99" t="s">
        <v>69</v>
      </c>
      <c r="O1773" s="97">
        <v>47097</v>
      </c>
      <c r="P1773" s="97" cm="1">
        <f t="array" ref="P1773">INDEX($L$11:$L$2636,MATCH(B1773+J1773,$L$11:$L$2636,0)+30)</f>
        <v>47143</v>
      </c>
      <c r="Q1773" s="124" cm="1">
        <f t="array" ref="Q1773">INDEX($L$11:$L$2636,MATCH(B1773+J1773,$L$11:$L$2636,0)+12)-1</f>
        <v>47115</v>
      </c>
    </row>
    <row r="1774" spans="2:17" ht="15" customHeight="1" x14ac:dyDescent="0.25">
      <c r="B1774" s="97">
        <v>47098</v>
      </c>
      <c r="C1774" s="98" t="str">
        <f t="shared" si="114"/>
        <v>Monday</v>
      </c>
      <c r="D1774" s="99" t="str">
        <f t="shared" si="115"/>
        <v>B</v>
      </c>
      <c r="E1774" s="99" t="str">
        <f t="shared" si="115"/>
        <v>B</v>
      </c>
      <c r="F1774" s="99" t="str">
        <f t="shared" si="115"/>
        <v>B</v>
      </c>
      <c r="G1774" s="99" t="str">
        <f t="shared" si="115"/>
        <v>B</v>
      </c>
      <c r="H1774" s="99" t="str">
        <f t="shared" si="116"/>
        <v>B</v>
      </c>
      <c r="I1774" s="99">
        <f t="shared" si="117"/>
        <v>1</v>
      </c>
      <c r="J1774" s="109">
        <f>IF(H1774="B",0,MATCH("B",H1775:$H$3985,0))</f>
        <v>0</v>
      </c>
      <c r="K1774" s="84"/>
      <c r="L1774" s="112">
        <v>48010</v>
      </c>
      <c r="M1774" s="99" t="s">
        <v>69</v>
      </c>
      <c r="O1774" s="97">
        <v>47098</v>
      </c>
      <c r="P1774" s="97" cm="1">
        <f t="array" ref="P1774">INDEX($L$11:$L$2636,MATCH(B1774+J1774,$L$11:$L$2636,0)+30)</f>
        <v>47143</v>
      </c>
      <c r="Q1774" s="124" cm="1">
        <f t="array" ref="Q1774">INDEX($L$11:$L$2636,MATCH(B1774+J1774,$L$11:$L$2636,0)+12)-1</f>
        <v>47115</v>
      </c>
    </row>
    <row r="1775" spans="2:17" ht="15" customHeight="1" x14ac:dyDescent="0.25">
      <c r="B1775" s="97">
        <v>47099</v>
      </c>
      <c r="C1775" s="98" t="str">
        <f t="shared" si="114"/>
        <v>Tuesday</v>
      </c>
      <c r="D1775" s="99" t="str">
        <f t="shared" si="115"/>
        <v>B</v>
      </c>
      <c r="E1775" s="99" t="str">
        <f t="shared" si="115"/>
        <v>B</v>
      </c>
      <c r="F1775" s="99" t="str">
        <f t="shared" si="115"/>
        <v>B</v>
      </c>
      <c r="G1775" s="99" t="str">
        <f t="shared" si="115"/>
        <v>B</v>
      </c>
      <c r="H1775" s="99" t="str">
        <f t="shared" si="116"/>
        <v>B</v>
      </c>
      <c r="I1775" s="99">
        <f t="shared" si="117"/>
        <v>1</v>
      </c>
      <c r="J1775" s="109">
        <f>IF(H1775="B",0,MATCH("B",H1776:$H$3985,0))</f>
        <v>0</v>
      </c>
      <c r="K1775" s="84"/>
      <c r="L1775" s="112">
        <v>48011</v>
      </c>
      <c r="M1775" s="99" t="s">
        <v>69</v>
      </c>
      <c r="O1775" s="97">
        <v>47099</v>
      </c>
      <c r="P1775" s="97" cm="1">
        <f t="array" ref="P1775">INDEX($L$11:$L$2636,MATCH(B1775+J1775,$L$11:$L$2636,0)+30)</f>
        <v>47144</v>
      </c>
      <c r="Q1775" s="124" cm="1">
        <f t="array" ref="Q1775">INDEX($L$11:$L$2636,MATCH(B1775+J1775,$L$11:$L$2636,0)+12)-1</f>
        <v>47119</v>
      </c>
    </row>
    <row r="1776" spans="2:17" ht="15" customHeight="1" x14ac:dyDescent="0.25">
      <c r="B1776" s="97">
        <v>47100</v>
      </c>
      <c r="C1776" s="98" t="str">
        <f t="shared" si="114"/>
        <v>Wednesday</v>
      </c>
      <c r="D1776" s="99" t="str">
        <f t="shared" si="115"/>
        <v>B</v>
      </c>
      <c r="E1776" s="99" t="str">
        <f t="shared" si="115"/>
        <v>B</v>
      </c>
      <c r="F1776" s="99" t="str">
        <f t="shared" si="115"/>
        <v>B</v>
      </c>
      <c r="G1776" s="99" t="str">
        <f t="shared" si="115"/>
        <v>B</v>
      </c>
      <c r="H1776" s="99" t="str">
        <f t="shared" si="116"/>
        <v>B</v>
      </c>
      <c r="I1776" s="99">
        <f t="shared" si="117"/>
        <v>1</v>
      </c>
      <c r="J1776" s="109">
        <f>IF(H1776="B",0,MATCH("B",H1777:$H$3985,0))</f>
        <v>0</v>
      </c>
      <c r="K1776" s="84"/>
      <c r="L1776" s="112">
        <v>48012</v>
      </c>
      <c r="M1776" s="99" t="s">
        <v>69</v>
      </c>
      <c r="O1776" s="97">
        <v>47100</v>
      </c>
      <c r="P1776" s="97" cm="1">
        <f t="array" ref="P1776">INDEX($L$11:$L$2636,MATCH(B1776+J1776,$L$11:$L$2636,0)+30)</f>
        <v>47147</v>
      </c>
      <c r="Q1776" s="124" cm="1">
        <f t="array" ref="Q1776">INDEX($L$11:$L$2636,MATCH(B1776+J1776,$L$11:$L$2636,0)+12)-1</f>
        <v>47120</v>
      </c>
    </row>
    <row r="1777" spans="2:17" ht="15" customHeight="1" x14ac:dyDescent="0.25">
      <c r="B1777" s="97">
        <v>47101</v>
      </c>
      <c r="C1777" s="98" t="str">
        <f t="shared" si="114"/>
        <v>Thursday</v>
      </c>
      <c r="D1777" s="99" t="str">
        <f t="shared" si="115"/>
        <v>B</v>
      </c>
      <c r="E1777" s="99" t="str">
        <f t="shared" si="115"/>
        <v>B</v>
      </c>
      <c r="F1777" s="99" t="str">
        <f t="shared" si="115"/>
        <v>B</v>
      </c>
      <c r="G1777" s="99" t="str">
        <f t="shared" si="115"/>
        <v>B</v>
      </c>
      <c r="H1777" s="99" t="str">
        <f t="shared" si="116"/>
        <v>B</v>
      </c>
      <c r="I1777" s="99">
        <f t="shared" si="117"/>
        <v>1</v>
      </c>
      <c r="J1777" s="109">
        <f>IF(H1777="B",0,MATCH("B",H1778:$H$3985,0))</f>
        <v>0</v>
      </c>
      <c r="K1777" s="84"/>
      <c r="L1777" s="112">
        <v>48015</v>
      </c>
      <c r="M1777" s="99" t="s">
        <v>69</v>
      </c>
      <c r="O1777" s="97">
        <v>47101</v>
      </c>
      <c r="P1777" s="97" cm="1">
        <f t="array" ref="P1777">INDEX($L$11:$L$2636,MATCH(B1777+J1777,$L$11:$L$2636,0)+30)</f>
        <v>47148</v>
      </c>
      <c r="Q1777" s="124" cm="1">
        <f t="array" ref="Q1777">INDEX($L$11:$L$2636,MATCH(B1777+J1777,$L$11:$L$2636,0)+12)-1</f>
        <v>47121</v>
      </c>
    </row>
    <row r="1778" spans="2:17" ht="15" customHeight="1" x14ac:dyDescent="0.25">
      <c r="B1778" s="97">
        <v>47102</v>
      </c>
      <c r="C1778" s="98" t="str">
        <f t="shared" si="114"/>
        <v>Friday</v>
      </c>
      <c r="D1778" s="99" t="str">
        <f t="shared" si="115"/>
        <v>B</v>
      </c>
      <c r="E1778" s="99" t="str">
        <f t="shared" si="115"/>
        <v>B</v>
      </c>
      <c r="F1778" s="99" t="str">
        <f t="shared" si="115"/>
        <v>B</v>
      </c>
      <c r="G1778" s="99" t="str">
        <f t="shared" si="115"/>
        <v>B</v>
      </c>
      <c r="H1778" s="99" t="str">
        <f t="shared" si="116"/>
        <v>B</v>
      </c>
      <c r="I1778" s="99">
        <f t="shared" si="117"/>
        <v>1</v>
      </c>
      <c r="J1778" s="109">
        <f>IF(H1778="B",0,MATCH("B",H1779:$H$3985,0))</f>
        <v>0</v>
      </c>
      <c r="K1778" s="84"/>
      <c r="L1778" s="112">
        <v>48016</v>
      </c>
      <c r="M1778" s="99" t="s">
        <v>69</v>
      </c>
      <c r="O1778" s="97">
        <v>47102</v>
      </c>
      <c r="P1778" s="97" cm="1">
        <f t="array" ref="P1778">INDEX($L$11:$L$2636,MATCH(B1778+J1778,$L$11:$L$2636,0)+30)</f>
        <v>47149</v>
      </c>
      <c r="Q1778" s="124" cm="1">
        <f t="array" ref="Q1778">INDEX($L$11:$L$2636,MATCH(B1778+J1778,$L$11:$L$2636,0)+12)-1</f>
        <v>47122</v>
      </c>
    </row>
    <row r="1779" spans="2:17" ht="15" customHeight="1" x14ac:dyDescent="0.25">
      <c r="B1779" s="97">
        <v>47103</v>
      </c>
      <c r="C1779" s="98" t="str">
        <f t="shared" si="114"/>
        <v>Saturday</v>
      </c>
      <c r="D1779" s="99" t="str">
        <f t="shared" si="115"/>
        <v>W</v>
      </c>
      <c r="E1779" s="99" t="str">
        <f t="shared" si="115"/>
        <v>W</v>
      </c>
      <c r="F1779" s="99" t="str">
        <f t="shared" si="115"/>
        <v>W</v>
      </c>
      <c r="G1779" s="99" t="str">
        <f t="shared" si="115"/>
        <v>W</v>
      </c>
      <c r="H1779" s="99" t="str">
        <f t="shared" si="116"/>
        <v>W</v>
      </c>
      <c r="I1779" s="99">
        <f t="shared" si="117"/>
        <v>0</v>
      </c>
      <c r="J1779" s="109">
        <f>IF(H1779="B",0,MATCH("B",H1780:$H$3985,0))</f>
        <v>2</v>
      </c>
      <c r="K1779" s="84"/>
      <c r="L1779" s="112">
        <v>48017</v>
      </c>
      <c r="M1779" s="99" t="s">
        <v>69</v>
      </c>
      <c r="O1779" s="97">
        <v>47103</v>
      </c>
      <c r="P1779" s="97" cm="1">
        <f t="array" ref="P1779">INDEX($L$11:$L$2636,MATCH(B1779+J1779,$L$11:$L$2636,0)+30)</f>
        <v>47150</v>
      </c>
      <c r="Q1779" s="124" cm="1">
        <f t="array" ref="Q1779">INDEX($L$11:$L$2636,MATCH(B1779+J1779,$L$11:$L$2636,0)+12)-1</f>
        <v>47125</v>
      </c>
    </row>
    <row r="1780" spans="2:17" ht="15" customHeight="1" x14ac:dyDescent="0.25">
      <c r="B1780" s="97">
        <v>47104</v>
      </c>
      <c r="C1780" s="98" t="str">
        <f t="shared" si="114"/>
        <v>Sunday</v>
      </c>
      <c r="D1780" s="99" t="str">
        <f t="shared" si="115"/>
        <v>W</v>
      </c>
      <c r="E1780" s="99" t="str">
        <f t="shared" si="115"/>
        <v>W</v>
      </c>
      <c r="F1780" s="99" t="str">
        <f t="shared" si="115"/>
        <v>W</v>
      </c>
      <c r="G1780" s="99" t="str">
        <f t="shared" si="115"/>
        <v>W</v>
      </c>
      <c r="H1780" s="99" t="str">
        <f t="shared" si="116"/>
        <v>W</v>
      </c>
      <c r="I1780" s="99">
        <f t="shared" si="117"/>
        <v>0</v>
      </c>
      <c r="J1780" s="109">
        <f>IF(H1780="B",0,MATCH("B",H1781:$H$3985,0))</f>
        <v>1</v>
      </c>
      <c r="K1780" s="84"/>
      <c r="L1780" s="112">
        <v>48018</v>
      </c>
      <c r="M1780" s="99" t="s">
        <v>69</v>
      </c>
      <c r="O1780" s="97">
        <v>47104</v>
      </c>
      <c r="P1780" s="97" cm="1">
        <f t="array" ref="P1780">INDEX($L$11:$L$2636,MATCH(B1780+J1780,$L$11:$L$2636,0)+30)</f>
        <v>47150</v>
      </c>
      <c r="Q1780" s="124" cm="1">
        <f t="array" ref="Q1780">INDEX($L$11:$L$2636,MATCH(B1780+J1780,$L$11:$L$2636,0)+12)-1</f>
        <v>47125</v>
      </c>
    </row>
    <row r="1781" spans="2:17" ht="15" customHeight="1" x14ac:dyDescent="0.25">
      <c r="B1781" s="97">
        <v>47105</v>
      </c>
      <c r="C1781" s="98" t="str">
        <f t="shared" si="114"/>
        <v>Monday</v>
      </c>
      <c r="D1781" s="99" t="str">
        <f t="shared" si="115"/>
        <v>B</v>
      </c>
      <c r="E1781" s="99" t="str">
        <f t="shared" si="115"/>
        <v>B</v>
      </c>
      <c r="F1781" s="99" t="str">
        <f t="shared" si="115"/>
        <v>B</v>
      </c>
      <c r="G1781" s="99" t="str">
        <f t="shared" si="115"/>
        <v>B</v>
      </c>
      <c r="H1781" s="99" t="str">
        <f t="shared" si="116"/>
        <v>B</v>
      </c>
      <c r="I1781" s="99">
        <f t="shared" si="117"/>
        <v>1</v>
      </c>
      <c r="J1781" s="109">
        <f>IF(H1781="B",0,MATCH("B",H1782:$H$3985,0))</f>
        <v>0</v>
      </c>
      <c r="K1781" s="84"/>
      <c r="L1781" s="112">
        <v>48019</v>
      </c>
      <c r="M1781" s="99" t="s">
        <v>69</v>
      </c>
      <c r="O1781" s="97">
        <v>47105</v>
      </c>
      <c r="P1781" s="97" cm="1">
        <f t="array" ref="P1781">INDEX($L$11:$L$2636,MATCH(B1781+J1781,$L$11:$L$2636,0)+30)</f>
        <v>47150</v>
      </c>
      <c r="Q1781" s="124" cm="1">
        <f t="array" ref="Q1781">INDEX($L$11:$L$2636,MATCH(B1781+J1781,$L$11:$L$2636,0)+12)-1</f>
        <v>47125</v>
      </c>
    </row>
    <row r="1782" spans="2:17" ht="15" customHeight="1" x14ac:dyDescent="0.25">
      <c r="B1782" s="97">
        <v>47106</v>
      </c>
      <c r="C1782" s="98" t="str">
        <f t="shared" si="114"/>
        <v>Tuesday</v>
      </c>
      <c r="D1782" s="99" t="str">
        <f t="shared" si="115"/>
        <v>B</v>
      </c>
      <c r="E1782" s="99" t="str">
        <f t="shared" si="115"/>
        <v>B</v>
      </c>
      <c r="F1782" s="99" t="str">
        <f t="shared" si="115"/>
        <v>B</v>
      </c>
      <c r="G1782" s="99" t="str">
        <f t="shared" si="115"/>
        <v>B</v>
      </c>
      <c r="H1782" s="99" t="str">
        <f t="shared" si="116"/>
        <v>B</v>
      </c>
      <c r="I1782" s="99">
        <f t="shared" si="117"/>
        <v>1</v>
      </c>
      <c r="J1782" s="109">
        <f>IF(H1782="B",0,MATCH("B",H1783:$H$3985,0))</f>
        <v>0</v>
      </c>
      <c r="K1782" s="84"/>
      <c r="L1782" s="112">
        <v>48022</v>
      </c>
      <c r="M1782" s="99" t="s">
        <v>69</v>
      </c>
      <c r="O1782" s="97">
        <v>47106</v>
      </c>
      <c r="P1782" s="97" cm="1">
        <f t="array" ref="P1782">INDEX($L$11:$L$2636,MATCH(B1782+J1782,$L$11:$L$2636,0)+30)</f>
        <v>47151</v>
      </c>
      <c r="Q1782" s="124" cm="1">
        <f t="array" ref="Q1782">INDEX($L$11:$L$2636,MATCH(B1782+J1782,$L$11:$L$2636,0)+12)-1</f>
        <v>47126</v>
      </c>
    </row>
    <row r="1783" spans="2:17" ht="15" customHeight="1" x14ac:dyDescent="0.25">
      <c r="B1783" s="97">
        <v>47107</v>
      </c>
      <c r="C1783" s="98" t="str">
        <f t="shared" si="114"/>
        <v>Wednesday</v>
      </c>
      <c r="D1783" s="99" t="str">
        <f t="shared" si="115"/>
        <v>B</v>
      </c>
      <c r="E1783" s="99" t="str">
        <f t="shared" si="115"/>
        <v>B</v>
      </c>
      <c r="F1783" s="99" t="str">
        <f t="shared" si="115"/>
        <v>B</v>
      </c>
      <c r="G1783" s="99" t="str">
        <f t="shared" si="115"/>
        <v>B</v>
      </c>
      <c r="H1783" s="99" t="str">
        <f t="shared" si="116"/>
        <v>B</v>
      </c>
      <c r="I1783" s="99">
        <f t="shared" si="117"/>
        <v>1</v>
      </c>
      <c r="J1783" s="109">
        <f>IF(H1783="B",0,MATCH("B",H1784:$H$3985,0))</f>
        <v>0</v>
      </c>
      <c r="K1783" s="84"/>
      <c r="L1783" s="112">
        <v>48024</v>
      </c>
      <c r="M1783" s="99" t="s">
        <v>69</v>
      </c>
      <c r="O1783" s="97">
        <v>47107</v>
      </c>
      <c r="P1783" s="97" cm="1">
        <f t="array" ref="P1783">INDEX($L$11:$L$2636,MATCH(B1783+J1783,$L$11:$L$2636,0)+30)</f>
        <v>47154</v>
      </c>
      <c r="Q1783" s="124" cm="1">
        <f t="array" ref="Q1783">INDEX($L$11:$L$2636,MATCH(B1783+J1783,$L$11:$L$2636,0)+12)-1</f>
        <v>47127</v>
      </c>
    </row>
    <row r="1784" spans="2:17" ht="15" customHeight="1" x14ac:dyDescent="0.25">
      <c r="B1784" s="97">
        <v>47108</v>
      </c>
      <c r="C1784" s="98" t="str">
        <f t="shared" si="114"/>
        <v>Thursday</v>
      </c>
      <c r="D1784" s="99" t="str">
        <f t="shared" si="115"/>
        <v>B</v>
      </c>
      <c r="E1784" s="99" t="str">
        <f t="shared" si="115"/>
        <v>B</v>
      </c>
      <c r="F1784" s="99" t="str">
        <f t="shared" si="115"/>
        <v>B</v>
      </c>
      <c r="G1784" s="99" t="str">
        <f t="shared" si="115"/>
        <v>B</v>
      </c>
      <c r="H1784" s="99" t="str">
        <f t="shared" si="116"/>
        <v>B</v>
      </c>
      <c r="I1784" s="99">
        <f t="shared" si="117"/>
        <v>1</v>
      </c>
      <c r="J1784" s="109">
        <f>IF(H1784="B",0,MATCH("B",H1785:$H$3985,0))</f>
        <v>0</v>
      </c>
      <c r="K1784" s="84"/>
      <c r="L1784" s="112">
        <v>48025</v>
      </c>
      <c r="M1784" s="99" t="s">
        <v>69</v>
      </c>
      <c r="O1784" s="97">
        <v>47108</v>
      </c>
      <c r="P1784" s="97" cm="1">
        <f t="array" ref="P1784">INDEX($L$11:$L$2636,MATCH(B1784+J1784,$L$11:$L$2636,0)+30)</f>
        <v>47155</v>
      </c>
      <c r="Q1784" s="124" cm="1">
        <f t="array" ref="Q1784">INDEX($L$11:$L$2636,MATCH(B1784+J1784,$L$11:$L$2636,0)+12)-1</f>
        <v>47128</v>
      </c>
    </row>
    <row r="1785" spans="2:17" ht="15" customHeight="1" x14ac:dyDescent="0.25">
      <c r="B1785" s="97">
        <v>47109</v>
      </c>
      <c r="C1785" s="98" t="str">
        <f t="shared" si="114"/>
        <v>Friday</v>
      </c>
      <c r="D1785" s="99" t="str">
        <f t="shared" si="115"/>
        <v>B</v>
      </c>
      <c r="E1785" s="99" t="str">
        <f t="shared" si="115"/>
        <v>B</v>
      </c>
      <c r="F1785" s="99" t="str">
        <f t="shared" si="115"/>
        <v>B</v>
      </c>
      <c r="G1785" s="99" t="str">
        <f t="shared" si="115"/>
        <v>B</v>
      </c>
      <c r="H1785" s="99" t="str">
        <f t="shared" si="116"/>
        <v>B</v>
      </c>
      <c r="I1785" s="99">
        <f t="shared" si="117"/>
        <v>1</v>
      </c>
      <c r="J1785" s="109">
        <f>IF(H1785="B",0,MATCH("B",H1786:$H$3985,0))</f>
        <v>0</v>
      </c>
      <c r="K1785" s="84"/>
      <c r="L1785" s="112">
        <v>48026</v>
      </c>
      <c r="M1785" s="99" t="s">
        <v>69</v>
      </c>
      <c r="O1785" s="97">
        <v>47109</v>
      </c>
      <c r="P1785" s="97" cm="1">
        <f t="array" ref="P1785">INDEX($L$11:$L$2636,MATCH(B1785+J1785,$L$11:$L$2636,0)+30)</f>
        <v>47156</v>
      </c>
      <c r="Q1785" s="124" cm="1">
        <f t="array" ref="Q1785">INDEX($L$11:$L$2636,MATCH(B1785+J1785,$L$11:$L$2636,0)+12)-1</f>
        <v>47129</v>
      </c>
    </row>
    <row r="1786" spans="2:17" ht="15" customHeight="1" x14ac:dyDescent="0.25">
      <c r="B1786" s="97">
        <v>47110</v>
      </c>
      <c r="C1786" s="98" t="str">
        <f t="shared" si="114"/>
        <v>Saturday</v>
      </c>
      <c r="D1786" s="99" t="str">
        <f t="shared" si="115"/>
        <v>W</v>
      </c>
      <c r="E1786" s="99" t="str">
        <f t="shared" si="115"/>
        <v>W</v>
      </c>
      <c r="F1786" s="99" t="str">
        <f t="shared" si="115"/>
        <v>W</v>
      </c>
      <c r="G1786" s="99" t="str">
        <f t="shared" si="115"/>
        <v>W</v>
      </c>
      <c r="H1786" s="99" t="str">
        <f t="shared" si="116"/>
        <v>W</v>
      </c>
      <c r="I1786" s="99">
        <f t="shared" si="117"/>
        <v>0</v>
      </c>
      <c r="J1786" s="109">
        <f>IF(H1786="B",0,MATCH("B",H1787:$H$3985,0))</f>
        <v>4</v>
      </c>
      <c r="K1786" s="84"/>
      <c r="L1786" s="112">
        <v>48029</v>
      </c>
      <c r="M1786" s="99" t="s">
        <v>69</v>
      </c>
      <c r="O1786" s="97">
        <v>47110</v>
      </c>
      <c r="P1786" s="97" cm="1">
        <f t="array" ref="P1786">INDEX($L$11:$L$2636,MATCH(B1786+J1786,$L$11:$L$2636,0)+30)</f>
        <v>47157</v>
      </c>
      <c r="Q1786" s="124" cm="1">
        <f t="array" ref="Q1786">INDEX($L$11:$L$2636,MATCH(B1786+J1786,$L$11:$L$2636,0)+12)-1</f>
        <v>47132</v>
      </c>
    </row>
    <row r="1787" spans="2:17" ht="15" customHeight="1" x14ac:dyDescent="0.25">
      <c r="B1787" s="97">
        <v>47111</v>
      </c>
      <c r="C1787" s="98" t="str">
        <f t="shared" si="114"/>
        <v>Sunday</v>
      </c>
      <c r="D1787" s="99" t="str">
        <f t="shared" si="115"/>
        <v>W</v>
      </c>
      <c r="E1787" s="99" t="str">
        <f t="shared" si="115"/>
        <v>W</v>
      </c>
      <c r="F1787" s="99" t="str">
        <f t="shared" si="115"/>
        <v>W</v>
      </c>
      <c r="G1787" s="99" t="str">
        <f t="shared" si="115"/>
        <v>W</v>
      </c>
      <c r="H1787" s="99" t="str">
        <f t="shared" si="116"/>
        <v>W</v>
      </c>
      <c r="I1787" s="99">
        <f t="shared" si="117"/>
        <v>0</v>
      </c>
      <c r="J1787" s="109">
        <f>IF(H1787="B",0,MATCH("B",H1788:$H$3985,0))</f>
        <v>3</v>
      </c>
      <c r="K1787" s="84"/>
      <c r="L1787" s="112">
        <v>48030</v>
      </c>
      <c r="M1787" s="99" t="s">
        <v>69</v>
      </c>
      <c r="O1787" s="97">
        <v>47111</v>
      </c>
      <c r="P1787" s="97" cm="1">
        <f t="array" ref="P1787">INDEX($L$11:$L$2636,MATCH(B1787+J1787,$L$11:$L$2636,0)+30)</f>
        <v>47157</v>
      </c>
      <c r="Q1787" s="124" cm="1">
        <f t="array" ref="Q1787">INDEX($L$11:$L$2636,MATCH(B1787+J1787,$L$11:$L$2636,0)+12)-1</f>
        <v>47132</v>
      </c>
    </row>
    <row r="1788" spans="2:17" ht="15" customHeight="1" x14ac:dyDescent="0.25">
      <c r="B1788" s="97">
        <v>47112</v>
      </c>
      <c r="C1788" s="98" t="str">
        <f t="shared" si="114"/>
        <v>Monday</v>
      </c>
      <c r="D1788" s="99" t="s">
        <v>71</v>
      </c>
      <c r="E1788" s="99" t="s">
        <v>71</v>
      </c>
      <c r="F1788" s="99" t="s">
        <v>71</v>
      </c>
      <c r="G1788" s="99" t="str">
        <f t="shared" si="115"/>
        <v>B</v>
      </c>
      <c r="H1788" s="99" t="str">
        <f t="shared" si="116"/>
        <v>P</v>
      </c>
      <c r="I1788" s="99">
        <f t="shared" si="117"/>
        <v>0</v>
      </c>
      <c r="J1788" s="109">
        <f>IF(H1788="B",0,MATCH("B",H1789:$H$3985,0))</f>
        <v>2</v>
      </c>
      <c r="K1788" s="84"/>
      <c r="L1788" s="112">
        <v>48031</v>
      </c>
      <c r="M1788" s="99" t="s">
        <v>69</v>
      </c>
      <c r="O1788" s="97">
        <v>47112</v>
      </c>
      <c r="P1788" s="97" cm="1">
        <f t="array" ref="P1788">INDEX($L$11:$L$2636,MATCH(B1788+J1788,$L$11:$L$2636,0)+30)</f>
        <v>47157</v>
      </c>
      <c r="Q1788" s="124" cm="1">
        <f t="array" ref="Q1788">INDEX($L$11:$L$2636,MATCH(B1788+J1788,$L$11:$L$2636,0)+12)-1</f>
        <v>47132</v>
      </c>
    </row>
    <row r="1789" spans="2:17" ht="15" customHeight="1" x14ac:dyDescent="0.25">
      <c r="B1789" s="97">
        <v>47113</v>
      </c>
      <c r="C1789" s="98" t="str">
        <f t="shared" si="114"/>
        <v>Tuesday</v>
      </c>
      <c r="D1789" s="99" t="s">
        <v>71</v>
      </c>
      <c r="E1789" s="99" t="s">
        <v>71</v>
      </c>
      <c r="F1789" s="99" t="str">
        <f t="shared" si="115"/>
        <v>B</v>
      </c>
      <c r="G1789" s="99" t="str">
        <f t="shared" si="115"/>
        <v>B</v>
      </c>
      <c r="H1789" s="99" t="str">
        <f t="shared" si="116"/>
        <v>P</v>
      </c>
      <c r="I1789" s="99">
        <f t="shared" si="117"/>
        <v>0</v>
      </c>
      <c r="J1789" s="109">
        <f>IF(H1789="B",0,MATCH("B",H1790:$H$3985,0))</f>
        <v>1</v>
      </c>
      <c r="K1789" s="84"/>
      <c r="L1789" s="112">
        <v>48032</v>
      </c>
      <c r="M1789" s="99" t="s">
        <v>69</v>
      </c>
      <c r="O1789" s="97">
        <v>47113</v>
      </c>
      <c r="P1789" s="97" cm="1">
        <f t="array" ref="P1789">INDEX($L$11:$L$2636,MATCH(B1789+J1789,$L$11:$L$2636,0)+30)</f>
        <v>47157</v>
      </c>
      <c r="Q1789" s="124" cm="1">
        <f t="array" ref="Q1789">INDEX($L$11:$L$2636,MATCH(B1789+J1789,$L$11:$L$2636,0)+12)-1</f>
        <v>47132</v>
      </c>
    </row>
    <row r="1790" spans="2:17" ht="15" customHeight="1" x14ac:dyDescent="0.25">
      <c r="B1790" s="97">
        <v>47114</v>
      </c>
      <c r="C1790" s="98" t="str">
        <f t="shared" si="114"/>
        <v>Wednesday</v>
      </c>
      <c r="D1790" s="99" t="str">
        <f t="shared" si="115"/>
        <v>B</v>
      </c>
      <c r="E1790" s="99" t="str">
        <f t="shared" si="115"/>
        <v>B</v>
      </c>
      <c r="F1790" s="99" t="str">
        <f t="shared" si="115"/>
        <v>B</v>
      </c>
      <c r="G1790" s="99" t="str">
        <f t="shared" si="115"/>
        <v>B</v>
      </c>
      <c r="H1790" s="99" t="str">
        <f t="shared" si="116"/>
        <v>B</v>
      </c>
      <c r="I1790" s="99">
        <f t="shared" si="117"/>
        <v>1</v>
      </c>
      <c r="J1790" s="109">
        <f>IF(H1790="B",0,MATCH("B",H1791:$H$3985,0))</f>
        <v>0</v>
      </c>
      <c r="K1790" s="84"/>
      <c r="L1790" s="112">
        <v>48033</v>
      </c>
      <c r="M1790" s="99" t="s">
        <v>69</v>
      </c>
      <c r="O1790" s="97">
        <v>47114</v>
      </c>
      <c r="P1790" s="97" cm="1">
        <f t="array" ref="P1790">INDEX($L$11:$L$2636,MATCH(B1790+J1790,$L$11:$L$2636,0)+30)</f>
        <v>47157</v>
      </c>
      <c r="Q1790" s="124" cm="1">
        <f t="array" ref="Q1790">INDEX($L$11:$L$2636,MATCH(B1790+J1790,$L$11:$L$2636,0)+12)-1</f>
        <v>47132</v>
      </c>
    </row>
    <row r="1791" spans="2:17" ht="15" customHeight="1" x14ac:dyDescent="0.25">
      <c r="B1791" s="97">
        <v>47115</v>
      </c>
      <c r="C1791" s="98" t="str">
        <f t="shared" si="114"/>
        <v>Thursday</v>
      </c>
      <c r="D1791" s="99" t="str">
        <f t="shared" si="115"/>
        <v>B</v>
      </c>
      <c r="E1791" s="99" t="str">
        <f t="shared" si="115"/>
        <v>B</v>
      </c>
      <c r="F1791" s="99" t="str">
        <f t="shared" si="115"/>
        <v>B</v>
      </c>
      <c r="G1791" s="99" t="str">
        <f t="shared" si="115"/>
        <v>B</v>
      </c>
      <c r="H1791" s="99" t="str">
        <f t="shared" si="116"/>
        <v>B</v>
      </c>
      <c r="I1791" s="99">
        <f t="shared" si="117"/>
        <v>1</v>
      </c>
      <c r="J1791" s="109">
        <f>IF(H1791="B",0,MATCH("B",H1792:$H$3985,0))</f>
        <v>0</v>
      </c>
      <c r="K1791" s="84"/>
      <c r="L1791" s="112">
        <v>48036</v>
      </c>
      <c r="M1791" s="99" t="s">
        <v>69</v>
      </c>
      <c r="O1791" s="97">
        <v>47115</v>
      </c>
      <c r="P1791" s="97" cm="1">
        <f t="array" ref="P1791">INDEX($L$11:$L$2636,MATCH(B1791+J1791,$L$11:$L$2636,0)+30)</f>
        <v>47158</v>
      </c>
      <c r="Q1791" s="124" cm="1">
        <f t="array" ref="Q1791">INDEX($L$11:$L$2636,MATCH(B1791+J1791,$L$11:$L$2636,0)+12)-1</f>
        <v>47133</v>
      </c>
    </row>
    <row r="1792" spans="2:17" ht="15" customHeight="1" x14ac:dyDescent="0.25">
      <c r="B1792" s="97">
        <v>47116</v>
      </c>
      <c r="C1792" s="98" t="str">
        <f t="shared" si="114"/>
        <v>Friday</v>
      </c>
      <c r="D1792" s="99" t="str">
        <f t="shared" si="115"/>
        <v>B</v>
      </c>
      <c r="E1792" s="99" t="str">
        <f t="shared" si="115"/>
        <v>B</v>
      </c>
      <c r="F1792" s="99" t="str">
        <f t="shared" si="115"/>
        <v>B</v>
      </c>
      <c r="G1792" s="99" t="str">
        <f t="shared" si="115"/>
        <v>B</v>
      </c>
      <c r="H1792" s="99" t="str">
        <f t="shared" si="116"/>
        <v>B</v>
      </c>
      <c r="I1792" s="99">
        <f t="shared" si="117"/>
        <v>1</v>
      </c>
      <c r="J1792" s="109">
        <f>IF(H1792="B",0,MATCH("B",H1793:$H$3985,0))</f>
        <v>0</v>
      </c>
      <c r="K1792" s="84"/>
      <c r="L1792" s="112">
        <v>48037</v>
      </c>
      <c r="M1792" s="99" t="s">
        <v>69</v>
      </c>
      <c r="O1792" s="97">
        <v>47116</v>
      </c>
      <c r="P1792" s="97" cm="1">
        <f t="array" ref="P1792">INDEX($L$11:$L$2636,MATCH(B1792+J1792,$L$11:$L$2636,0)+30)</f>
        <v>47161</v>
      </c>
      <c r="Q1792" s="124" cm="1">
        <f t="array" ref="Q1792">INDEX($L$11:$L$2636,MATCH(B1792+J1792,$L$11:$L$2636,0)+12)-1</f>
        <v>47134</v>
      </c>
    </row>
    <row r="1793" spans="2:17" ht="15" customHeight="1" x14ac:dyDescent="0.25">
      <c r="B1793" s="97">
        <v>47117</v>
      </c>
      <c r="C1793" s="98" t="str">
        <f t="shared" si="114"/>
        <v>Saturday</v>
      </c>
      <c r="D1793" s="99" t="str">
        <f t="shared" si="115"/>
        <v>W</v>
      </c>
      <c r="E1793" s="99" t="str">
        <f t="shared" si="115"/>
        <v>W</v>
      </c>
      <c r="F1793" s="99" t="str">
        <f t="shared" si="115"/>
        <v>W</v>
      </c>
      <c r="G1793" s="99" t="str">
        <f t="shared" si="115"/>
        <v>W</v>
      </c>
      <c r="H1793" s="99" t="str">
        <f t="shared" si="116"/>
        <v>W</v>
      </c>
      <c r="I1793" s="99">
        <f t="shared" si="117"/>
        <v>0</v>
      </c>
      <c r="J1793" s="109">
        <f>IF(H1793="B",0,MATCH("B",H1794:$H$3985,0))</f>
        <v>3</v>
      </c>
      <c r="K1793" s="84"/>
      <c r="L1793" s="112">
        <v>48038</v>
      </c>
      <c r="M1793" s="99" t="s">
        <v>69</v>
      </c>
      <c r="O1793" s="97">
        <v>47117</v>
      </c>
      <c r="P1793" s="97" cm="1">
        <f t="array" ref="P1793">INDEX($L$11:$L$2636,MATCH(B1793+J1793,$L$11:$L$2636,0)+30)</f>
        <v>47162</v>
      </c>
      <c r="Q1793" s="124" cm="1">
        <f t="array" ref="Q1793">INDEX($L$11:$L$2636,MATCH(B1793+J1793,$L$11:$L$2636,0)+12)-1</f>
        <v>47135</v>
      </c>
    </row>
    <row r="1794" spans="2:17" ht="15" customHeight="1" x14ac:dyDescent="0.25">
      <c r="B1794" s="97">
        <v>47118</v>
      </c>
      <c r="C1794" s="98" t="str">
        <f t="shared" si="114"/>
        <v>Sunday</v>
      </c>
      <c r="D1794" s="99" t="str">
        <f t="shared" si="115"/>
        <v>W</v>
      </c>
      <c r="E1794" s="99" t="str">
        <f t="shared" si="115"/>
        <v>W</v>
      </c>
      <c r="F1794" s="99" t="str">
        <f t="shared" si="115"/>
        <v>W</v>
      </c>
      <c r="G1794" s="99" t="str">
        <f t="shared" si="115"/>
        <v>W</v>
      </c>
      <c r="H1794" s="99" t="str">
        <f t="shared" si="116"/>
        <v>W</v>
      </c>
      <c r="I1794" s="99">
        <f t="shared" si="117"/>
        <v>0</v>
      </c>
      <c r="J1794" s="109">
        <f>IF(H1794="B",0,MATCH("B",H1795:$H$3985,0))</f>
        <v>2</v>
      </c>
      <c r="K1794" s="84"/>
      <c r="L1794" s="112">
        <v>48039</v>
      </c>
      <c r="M1794" s="99" t="s">
        <v>69</v>
      </c>
      <c r="O1794" s="97">
        <v>47118</v>
      </c>
      <c r="P1794" s="97" cm="1">
        <f t="array" ref="P1794">INDEX($L$11:$L$2636,MATCH(B1794+J1794,$L$11:$L$2636,0)+30)</f>
        <v>47162</v>
      </c>
      <c r="Q1794" s="124" cm="1">
        <f t="array" ref="Q1794">INDEX($L$11:$L$2636,MATCH(B1794+J1794,$L$11:$L$2636,0)+12)-1</f>
        <v>47135</v>
      </c>
    </row>
    <row r="1795" spans="2:17" ht="15" customHeight="1" x14ac:dyDescent="0.25">
      <c r="B1795" s="97">
        <v>47119</v>
      </c>
      <c r="C1795" s="98" t="str">
        <f t="shared" si="114"/>
        <v>Monday</v>
      </c>
      <c r="D1795" s="99" t="s">
        <v>71</v>
      </c>
      <c r="E1795" s="99" t="s">
        <v>71</v>
      </c>
      <c r="F1795" s="99" t="s">
        <v>71</v>
      </c>
      <c r="G1795" s="99" t="str">
        <f t="shared" si="115"/>
        <v>B</v>
      </c>
      <c r="H1795" s="99" t="str">
        <f t="shared" si="116"/>
        <v>P</v>
      </c>
      <c r="I1795" s="99">
        <f t="shared" si="117"/>
        <v>0</v>
      </c>
      <c r="J1795" s="109">
        <f>IF(H1795="B",0,MATCH("B",H1796:$H$3985,0))</f>
        <v>1</v>
      </c>
      <c r="K1795" s="84"/>
      <c r="L1795" s="112">
        <v>48040</v>
      </c>
      <c r="M1795" s="99" t="s">
        <v>69</v>
      </c>
      <c r="O1795" s="97">
        <v>47119</v>
      </c>
      <c r="P1795" s="97" cm="1">
        <f t="array" ref="P1795">INDEX($L$11:$L$2636,MATCH(B1795+J1795,$L$11:$L$2636,0)+30)</f>
        <v>47162</v>
      </c>
      <c r="Q1795" s="124" cm="1">
        <f t="array" ref="Q1795">INDEX($L$11:$L$2636,MATCH(B1795+J1795,$L$11:$L$2636,0)+12)-1</f>
        <v>47135</v>
      </c>
    </row>
    <row r="1796" spans="2:17" ht="15" customHeight="1" x14ac:dyDescent="0.25">
      <c r="B1796" s="97">
        <v>47120</v>
      </c>
      <c r="C1796" s="98" t="str">
        <f t="shared" si="114"/>
        <v>Tuesday</v>
      </c>
      <c r="D1796" s="99" t="str">
        <f t="shared" si="115"/>
        <v>B</v>
      </c>
      <c r="E1796" s="99" t="str">
        <f t="shared" si="115"/>
        <v>B</v>
      </c>
      <c r="F1796" s="99" t="str">
        <f t="shared" si="115"/>
        <v>B</v>
      </c>
      <c r="G1796" s="99" t="str">
        <f t="shared" si="115"/>
        <v>B</v>
      </c>
      <c r="H1796" s="99" t="str">
        <f t="shared" si="116"/>
        <v>B</v>
      </c>
      <c r="I1796" s="99">
        <f t="shared" si="117"/>
        <v>1</v>
      </c>
      <c r="J1796" s="109">
        <f>IF(H1796="B",0,MATCH("B",H1797:$H$3985,0))</f>
        <v>0</v>
      </c>
      <c r="K1796" s="84"/>
      <c r="L1796" s="112">
        <v>48043</v>
      </c>
      <c r="M1796" s="99" t="s">
        <v>69</v>
      </c>
      <c r="O1796" s="97">
        <v>47120</v>
      </c>
      <c r="P1796" s="97" cm="1">
        <f t="array" ref="P1796">INDEX($L$11:$L$2636,MATCH(B1796+J1796,$L$11:$L$2636,0)+30)</f>
        <v>47162</v>
      </c>
      <c r="Q1796" s="124" cm="1">
        <f t="array" ref="Q1796">INDEX($L$11:$L$2636,MATCH(B1796+J1796,$L$11:$L$2636,0)+12)-1</f>
        <v>47135</v>
      </c>
    </row>
    <row r="1797" spans="2:17" ht="15" customHeight="1" x14ac:dyDescent="0.25">
      <c r="B1797" s="97">
        <v>47121</v>
      </c>
      <c r="C1797" s="98" t="str">
        <f t="shared" si="114"/>
        <v>Wednesday</v>
      </c>
      <c r="D1797" s="99" t="str">
        <f t="shared" si="115"/>
        <v>B</v>
      </c>
      <c r="E1797" s="99" t="str">
        <f t="shared" si="115"/>
        <v>B</v>
      </c>
      <c r="F1797" s="99" t="str">
        <f t="shared" si="115"/>
        <v>B</v>
      </c>
      <c r="G1797" s="99" t="str">
        <f t="shared" si="115"/>
        <v>B</v>
      </c>
      <c r="H1797" s="99" t="str">
        <f t="shared" si="116"/>
        <v>B</v>
      </c>
      <c r="I1797" s="99">
        <f t="shared" si="117"/>
        <v>1</v>
      </c>
      <c r="J1797" s="109">
        <f>IF(H1797="B",0,MATCH("B",H1798:$H$3985,0))</f>
        <v>0</v>
      </c>
      <c r="K1797" s="84"/>
      <c r="L1797" s="112">
        <v>48044</v>
      </c>
      <c r="M1797" s="99" t="s">
        <v>69</v>
      </c>
      <c r="O1797" s="97">
        <v>47121</v>
      </c>
      <c r="P1797" s="97" cm="1">
        <f t="array" ref="P1797">INDEX($L$11:$L$2636,MATCH(B1797+J1797,$L$11:$L$2636,0)+30)</f>
        <v>47163</v>
      </c>
      <c r="Q1797" s="124" cm="1">
        <f t="array" ref="Q1797">INDEX($L$11:$L$2636,MATCH(B1797+J1797,$L$11:$L$2636,0)+12)-1</f>
        <v>47136</v>
      </c>
    </row>
    <row r="1798" spans="2:17" ht="15" customHeight="1" x14ac:dyDescent="0.25">
      <c r="B1798" s="97">
        <v>47122</v>
      </c>
      <c r="C1798" s="98" t="str">
        <f t="shared" si="114"/>
        <v>Thursday</v>
      </c>
      <c r="D1798" s="99" t="str">
        <f t="shared" si="115"/>
        <v>B</v>
      </c>
      <c r="E1798" s="99" t="str">
        <f t="shared" si="115"/>
        <v>B</v>
      </c>
      <c r="F1798" s="99" t="str">
        <f t="shared" si="115"/>
        <v>B</v>
      </c>
      <c r="G1798" s="99" t="str">
        <f t="shared" si="115"/>
        <v>B</v>
      </c>
      <c r="H1798" s="99" t="str">
        <f t="shared" si="116"/>
        <v>B</v>
      </c>
      <c r="I1798" s="99">
        <f t="shared" si="117"/>
        <v>1</v>
      </c>
      <c r="J1798" s="109">
        <f>IF(H1798="B",0,MATCH("B",H1799:$H$3985,0))</f>
        <v>0</v>
      </c>
      <c r="K1798" s="84"/>
      <c r="L1798" s="112">
        <v>48045</v>
      </c>
      <c r="M1798" s="99" t="s">
        <v>69</v>
      </c>
      <c r="O1798" s="97">
        <v>47122</v>
      </c>
      <c r="P1798" s="97" cm="1">
        <f t="array" ref="P1798">INDEX($L$11:$L$2636,MATCH(B1798+J1798,$L$11:$L$2636,0)+30)</f>
        <v>47164</v>
      </c>
      <c r="Q1798" s="124" cm="1">
        <f t="array" ref="Q1798">INDEX($L$11:$L$2636,MATCH(B1798+J1798,$L$11:$L$2636,0)+12)-1</f>
        <v>47139</v>
      </c>
    </row>
    <row r="1799" spans="2:17" ht="15" customHeight="1" x14ac:dyDescent="0.25">
      <c r="B1799" s="97">
        <v>47123</v>
      </c>
      <c r="C1799" s="98" t="str">
        <f t="shared" si="114"/>
        <v>Friday</v>
      </c>
      <c r="D1799" s="99" t="str">
        <f t="shared" si="115"/>
        <v>B</v>
      </c>
      <c r="E1799" s="99" t="str">
        <f t="shared" si="115"/>
        <v>B</v>
      </c>
      <c r="F1799" s="99" t="str">
        <f t="shared" si="115"/>
        <v>B</v>
      </c>
      <c r="G1799" s="99" t="str">
        <f t="shared" si="115"/>
        <v>B</v>
      </c>
      <c r="H1799" s="99" t="str">
        <f t="shared" si="116"/>
        <v>B</v>
      </c>
      <c r="I1799" s="99">
        <f t="shared" si="117"/>
        <v>1</v>
      </c>
      <c r="J1799" s="109">
        <f>IF(H1799="B",0,MATCH("B",H1800:$H$3985,0))</f>
        <v>0</v>
      </c>
      <c r="K1799" s="84"/>
      <c r="L1799" s="112">
        <v>48046</v>
      </c>
      <c r="M1799" s="99" t="s">
        <v>69</v>
      </c>
      <c r="O1799" s="97">
        <v>47123</v>
      </c>
      <c r="P1799" s="97" cm="1">
        <f t="array" ref="P1799">INDEX($L$11:$L$2636,MATCH(B1799+J1799,$L$11:$L$2636,0)+30)</f>
        <v>47165</v>
      </c>
      <c r="Q1799" s="124" cm="1">
        <f t="array" ref="Q1799">INDEX($L$11:$L$2636,MATCH(B1799+J1799,$L$11:$L$2636,0)+12)-1</f>
        <v>47140</v>
      </c>
    </row>
    <row r="1800" spans="2:17" ht="15" customHeight="1" x14ac:dyDescent="0.25">
      <c r="B1800" s="97">
        <v>47124</v>
      </c>
      <c r="C1800" s="98" t="str">
        <f t="shared" si="114"/>
        <v>Saturday</v>
      </c>
      <c r="D1800" s="99" t="str">
        <f t="shared" si="115"/>
        <v>W</v>
      </c>
      <c r="E1800" s="99" t="s">
        <v>71</v>
      </c>
      <c r="F1800" s="99" t="s">
        <v>71</v>
      </c>
      <c r="G1800" s="99" t="str">
        <f t="shared" si="115"/>
        <v>W</v>
      </c>
      <c r="H1800" s="99" t="str">
        <f t="shared" si="116"/>
        <v>P</v>
      </c>
      <c r="I1800" s="99">
        <f t="shared" si="117"/>
        <v>0</v>
      </c>
      <c r="J1800" s="109">
        <f>IF(H1800="B",0,MATCH("B",H1801:$H$3985,0))</f>
        <v>2</v>
      </c>
      <c r="K1800" s="84"/>
      <c r="L1800" s="112">
        <v>48047</v>
      </c>
      <c r="M1800" s="99" t="s">
        <v>69</v>
      </c>
      <c r="O1800" s="97">
        <v>47124</v>
      </c>
      <c r="P1800" s="97" cm="1">
        <f t="array" ref="P1800">INDEX($L$11:$L$2636,MATCH(B1800+J1800,$L$11:$L$2636,0)+30)</f>
        <v>47168</v>
      </c>
      <c r="Q1800" s="124" cm="1">
        <f t="array" ref="Q1800">INDEX($L$11:$L$2636,MATCH(B1800+J1800,$L$11:$L$2636,0)+12)-1</f>
        <v>47141</v>
      </c>
    </row>
    <row r="1801" spans="2:17" ht="15" customHeight="1" x14ac:dyDescent="0.25">
      <c r="B1801" s="97">
        <v>47125</v>
      </c>
      <c r="C1801" s="98" t="str">
        <f t="shared" si="114"/>
        <v>Sunday</v>
      </c>
      <c r="D1801" s="99" t="str">
        <f t="shared" si="115"/>
        <v>W</v>
      </c>
      <c r="E1801" s="99" t="str">
        <f t="shared" si="115"/>
        <v>W</v>
      </c>
      <c r="F1801" s="99" t="str">
        <f t="shared" si="115"/>
        <v>W</v>
      </c>
      <c r="G1801" s="99" t="str">
        <f t="shared" si="115"/>
        <v>W</v>
      </c>
      <c r="H1801" s="99" t="str">
        <f t="shared" si="116"/>
        <v>W</v>
      </c>
      <c r="I1801" s="99">
        <f t="shared" si="117"/>
        <v>0</v>
      </c>
      <c r="J1801" s="109">
        <f>IF(H1801="B",0,MATCH("B",H1802:$H$3985,0))</f>
        <v>1</v>
      </c>
      <c r="K1801" s="84"/>
      <c r="L1801" s="112">
        <v>48050</v>
      </c>
      <c r="M1801" s="99" t="s">
        <v>69</v>
      </c>
      <c r="O1801" s="97">
        <v>47125</v>
      </c>
      <c r="P1801" s="97" cm="1">
        <f t="array" ref="P1801">INDEX($L$11:$L$2636,MATCH(B1801+J1801,$L$11:$L$2636,0)+30)</f>
        <v>47168</v>
      </c>
      <c r="Q1801" s="124" cm="1">
        <f t="array" ref="Q1801">INDEX($L$11:$L$2636,MATCH(B1801+J1801,$L$11:$L$2636,0)+12)-1</f>
        <v>47141</v>
      </c>
    </row>
    <row r="1802" spans="2:17" ht="15" customHeight="1" x14ac:dyDescent="0.25">
      <c r="B1802" s="97">
        <v>47126</v>
      </c>
      <c r="C1802" s="98" t="str">
        <f t="shared" si="114"/>
        <v>Monday</v>
      </c>
      <c r="D1802" s="99" t="str">
        <f t="shared" si="115"/>
        <v>B</v>
      </c>
      <c r="E1802" s="99" t="str">
        <f t="shared" si="115"/>
        <v>B</v>
      </c>
      <c r="F1802" s="99" t="str">
        <f t="shared" si="115"/>
        <v>B</v>
      </c>
      <c r="G1802" s="99" t="str">
        <f t="shared" si="115"/>
        <v>B</v>
      </c>
      <c r="H1802" s="99" t="str">
        <f t="shared" si="116"/>
        <v>B</v>
      </c>
      <c r="I1802" s="99">
        <f t="shared" si="117"/>
        <v>1</v>
      </c>
      <c r="J1802" s="109">
        <f>IF(H1802="B",0,MATCH("B",H1803:$H$3985,0))</f>
        <v>0</v>
      </c>
      <c r="K1802" s="84"/>
      <c r="L1802" s="112">
        <v>48051</v>
      </c>
      <c r="M1802" s="99" t="s">
        <v>69</v>
      </c>
      <c r="O1802" s="97">
        <v>47126</v>
      </c>
      <c r="P1802" s="97" cm="1">
        <f t="array" ref="P1802">INDEX($L$11:$L$2636,MATCH(B1802+J1802,$L$11:$L$2636,0)+30)</f>
        <v>47168</v>
      </c>
      <c r="Q1802" s="124" cm="1">
        <f t="array" ref="Q1802">INDEX($L$11:$L$2636,MATCH(B1802+J1802,$L$11:$L$2636,0)+12)-1</f>
        <v>47141</v>
      </c>
    </row>
    <row r="1803" spans="2:17" ht="15" customHeight="1" x14ac:dyDescent="0.25">
      <c r="B1803" s="97">
        <v>47127</v>
      </c>
      <c r="C1803" s="98" t="str">
        <f t="shared" si="114"/>
        <v>Tuesday</v>
      </c>
      <c r="D1803" s="99" t="str">
        <f t="shared" si="115"/>
        <v>B</v>
      </c>
      <c r="E1803" s="99" t="str">
        <f t="shared" si="115"/>
        <v>B</v>
      </c>
      <c r="F1803" s="99" t="str">
        <f t="shared" si="115"/>
        <v>B</v>
      </c>
      <c r="G1803" s="99" t="str">
        <f t="shared" si="115"/>
        <v>B</v>
      </c>
      <c r="H1803" s="99" t="str">
        <f t="shared" si="116"/>
        <v>B</v>
      </c>
      <c r="I1803" s="99">
        <f t="shared" si="117"/>
        <v>1</v>
      </c>
      <c r="J1803" s="109">
        <f>IF(H1803="B",0,MATCH("B",H1804:$H$3985,0))</f>
        <v>0</v>
      </c>
      <c r="K1803" s="84"/>
      <c r="L1803" s="112">
        <v>48052</v>
      </c>
      <c r="M1803" s="99" t="s">
        <v>69</v>
      </c>
      <c r="O1803" s="97">
        <v>47127</v>
      </c>
      <c r="P1803" s="97" cm="1">
        <f t="array" ref="P1803">INDEX($L$11:$L$2636,MATCH(B1803+J1803,$L$11:$L$2636,0)+30)</f>
        <v>47169</v>
      </c>
      <c r="Q1803" s="124" cm="1">
        <f t="array" ref="Q1803">INDEX($L$11:$L$2636,MATCH(B1803+J1803,$L$11:$L$2636,0)+12)-1</f>
        <v>47142</v>
      </c>
    </row>
    <row r="1804" spans="2:17" ht="15" customHeight="1" x14ac:dyDescent="0.25">
      <c r="B1804" s="97">
        <v>47128</v>
      </c>
      <c r="C1804" s="98" t="str">
        <f t="shared" ref="C1804:C1867" si="118">TEXT(WEEKDAY(B1804),"dddd")</f>
        <v>Wednesday</v>
      </c>
      <c r="D1804" s="99" t="str">
        <f t="shared" ref="D1804:G1867" si="119">IF(WEEKDAY($B1804,2)&lt;6,"B","W")</f>
        <v>B</v>
      </c>
      <c r="E1804" s="99" t="str">
        <f t="shared" si="119"/>
        <v>B</v>
      </c>
      <c r="F1804" s="99" t="str">
        <f t="shared" si="119"/>
        <v>B</v>
      </c>
      <c r="G1804" s="99" t="str">
        <f t="shared" si="119"/>
        <v>B</v>
      </c>
      <c r="H1804" s="99" t="str">
        <f t="shared" ref="H1804:H1867" si="120">IF(OR(D1804="P",E1804="P",F1804="P",G1804="P"),"P",D1804)</f>
        <v>B</v>
      </c>
      <c r="I1804" s="99">
        <f t="shared" ref="I1804:I1867" si="121">IF(H1804="B",1,0)</f>
        <v>1</v>
      </c>
      <c r="J1804" s="109">
        <f>IF(H1804="B",0,MATCH("B",H1805:$H$3985,0))</f>
        <v>0</v>
      </c>
      <c r="K1804" s="84"/>
      <c r="L1804" s="112">
        <v>48053</v>
      </c>
      <c r="M1804" s="99" t="s">
        <v>69</v>
      </c>
      <c r="O1804" s="97">
        <v>47128</v>
      </c>
      <c r="P1804" s="97" cm="1">
        <f t="array" ref="P1804">INDEX($L$11:$L$2636,MATCH(B1804+J1804,$L$11:$L$2636,0)+30)</f>
        <v>47170</v>
      </c>
      <c r="Q1804" s="124" cm="1">
        <f t="array" ref="Q1804">INDEX($L$11:$L$2636,MATCH(B1804+J1804,$L$11:$L$2636,0)+12)-1</f>
        <v>47143</v>
      </c>
    </row>
    <row r="1805" spans="2:17" ht="15" customHeight="1" x14ac:dyDescent="0.25">
      <c r="B1805" s="97">
        <v>47129</v>
      </c>
      <c r="C1805" s="98" t="str">
        <f t="shared" si="118"/>
        <v>Thursday</v>
      </c>
      <c r="D1805" s="99" t="str">
        <f t="shared" si="119"/>
        <v>B</v>
      </c>
      <c r="E1805" s="99" t="str">
        <f t="shared" si="119"/>
        <v>B</v>
      </c>
      <c r="F1805" s="99" t="str">
        <f t="shared" si="119"/>
        <v>B</v>
      </c>
      <c r="G1805" s="99" t="str">
        <f t="shared" si="119"/>
        <v>B</v>
      </c>
      <c r="H1805" s="99" t="str">
        <f t="shared" si="120"/>
        <v>B</v>
      </c>
      <c r="I1805" s="99">
        <f t="shared" si="121"/>
        <v>1</v>
      </c>
      <c r="J1805" s="109">
        <f>IF(H1805="B",0,MATCH("B",H1806:$H$3985,0))</f>
        <v>0</v>
      </c>
      <c r="K1805" s="84"/>
      <c r="L1805" s="112">
        <v>48057</v>
      </c>
      <c r="M1805" s="99" t="s">
        <v>69</v>
      </c>
      <c r="O1805" s="97">
        <v>47129</v>
      </c>
      <c r="P1805" s="97" cm="1">
        <f t="array" ref="P1805">INDEX($L$11:$L$2636,MATCH(B1805+J1805,$L$11:$L$2636,0)+30)</f>
        <v>47171</v>
      </c>
      <c r="Q1805" s="124" cm="1">
        <f t="array" ref="Q1805">INDEX($L$11:$L$2636,MATCH(B1805+J1805,$L$11:$L$2636,0)+12)-1</f>
        <v>47146</v>
      </c>
    </row>
    <row r="1806" spans="2:17" ht="15" customHeight="1" x14ac:dyDescent="0.25">
      <c r="B1806" s="97">
        <v>47130</v>
      </c>
      <c r="C1806" s="98" t="str">
        <f t="shared" si="118"/>
        <v>Friday</v>
      </c>
      <c r="D1806" s="99" t="str">
        <f t="shared" si="119"/>
        <v>B</v>
      </c>
      <c r="E1806" s="99" t="str">
        <f t="shared" si="119"/>
        <v>B</v>
      </c>
      <c r="F1806" s="99" t="str">
        <f t="shared" si="119"/>
        <v>B</v>
      </c>
      <c r="G1806" s="99" t="str">
        <f t="shared" si="119"/>
        <v>B</v>
      </c>
      <c r="H1806" s="99" t="str">
        <f t="shared" si="120"/>
        <v>B</v>
      </c>
      <c r="I1806" s="99">
        <f t="shared" si="121"/>
        <v>1</v>
      </c>
      <c r="J1806" s="109">
        <f>IF(H1806="B",0,MATCH("B",H1807:$H$3985,0))</f>
        <v>0</v>
      </c>
      <c r="K1806" s="84"/>
      <c r="L1806" s="112">
        <v>48058</v>
      </c>
      <c r="M1806" s="99" t="s">
        <v>69</v>
      </c>
      <c r="O1806" s="97">
        <v>47130</v>
      </c>
      <c r="P1806" s="97" cm="1">
        <f t="array" ref="P1806">INDEX($L$11:$L$2636,MATCH(B1806+J1806,$L$11:$L$2636,0)+30)</f>
        <v>47172</v>
      </c>
      <c r="Q1806" s="124" cm="1">
        <f t="array" ref="Q1806">INDEX($L$11:$L$2636,MATCH(B1806+J1806,$L$11:$L$2636,0)+12)-1</f>
        <v>47147</v>
      </c>
    </row>
    <row r="1807" spans="2:17" ht="15" customHeight="1" x14ac:dyDescent="0.25">
      <c r="B1807" s="97">
        <v>47131</v>
      </c>
      <c r="C1807" s="98" t="str">
        <f t="shared" si="118"/>
        <v>Saturday</v>
      </c>
      <c r="D1807" s="99" t="str">
        <f t="shared" si="119"/>
        <v>W</v>
      </c>
      <c r="E1807" s="99" t="str">
        <f t="shared" si="119"/>
        <v>W</v>
      </c>
      <c r="F1807" s="99" t="str">
        <f t="shared" si="119"/>
        <v>W</v>
      </c>
      <c r="G1807" s="99" t="str">
        <f t="shared" si="119"/>
        <v>W</v>
      </c>
      <c r="H1807" s="99" t="str">
        <f t="shared" si="120"/>
        <v>W</v>
      </c>
      <c r="I1807" s="99">
        <f t="shared" si="121"/>
        <v>0</v>
      </c>
      <c r="J1807" s="109">
        <f>IF(H1807="B",0,MATCH("B",H1808:$H$3985,0))</f>
        <v>2</v>
      </c>
      <c r="K1807" s="84"/>
      <c r="L1807" s="112">
        <v>48059</v>
      </c>
      <c r="M1807" s="99" t="s">
        <v>69</v>
      </c>
      <c r="O1807" s="97">
        <v>47131</v>
      </c>
      <c r="P1807" s="97" cm="1">
        <f t="array" ref="P1807">INDEX($L$11:$L$2636,MATCH(B1807+J1807,$L$11:$L$2636,0)+30)</f>
        <v>47175</v>
      </c>
      <c r="Q1807" s="124" cm="1">
        <f t="array" ref="Q1807">INDEX($L$11:$L$2636,MATCH(B1807+J1807,$L$11:$L$2636,0)+12)-1</f>
        <v>47148</v>
      </c>
    </row>
    <row r="1808" spans="2:17" ht="15" customHeight="1" x14ac:dyDescent="0.25">
      <c r="B1808" s="97">
        <v>47132</v>
      </c>
      <c r="C1808" s="98" t="str">
        <f t="shared" si="118"/>
        <v>Sunday</v>
      </c>
      <c r="D1808" s="99" t="str">
        <f t="shared" si="119"/>
        <v>W</v>
      </c>
      <c r="E1808" s="99" t="str">
        <f t="shared" si="119"/>
        <v>W</v>
      </c>
      <c r="F1808" s="99" t="str">
        <f t="shared" si="119"/>
        <v>W</v>
      </c>
      <c r="G1808" s="99" t="str">
        <f t="shared" si="119"/>
        <v>W</v>
      </c>
      <c r="H1808" s="99" t="str">
        <f t="shared" si="120"/>
        <v>W</v>
      </c>
      <c r="I1808" s="99">
        <f t="shared" si="121"/>
        <v>0</v>
      </c>
      <c r="J1808" s="109">
        <f>IF(H1808="B",0,MATCH("B",H1809:$H$3985,0))</f>
        <v>1</v>
      </c>
      <c r="K1808" s="84"/>
      <c r="L1808" s="112">
        <v>48060</v>
      </c>
      <c r="M1808" s="99" t="s">
        <v>69</v>
      </c>
      <c r="O1808" s="97">
        <v>47132</v>
      </c>
      <c r="P1808" s="97" cm="1">
        <f t="array" ref="P1808">INDEX($L$11:$L$2636,MATCH(B1808+J1808,$L$11:$L$2636,0)+30)</f>
        <v>47175</v>
      </c>
      <c r="Q1808" s="124" cm="1">
        <f t="array" ref="Q1808">INDEX($L$11:$L$2636,MATCH(B1808+J1808,$L$11:$L$2636,0)+12)-1</f>
        <v>47148</v>
      </c>
    </row>
    <row r="1809" spans="2:17" ht="15" customHeight="1" x14ac:dyDescent="0.25">
      <c r="B1809" s="97">
        <v>47133</v>
      </c>
      <c r="C1809" s="98" t="str">
        <f t="shared" si="118"/>
        <v>Monday</v>
      </c>
      <c r="D1809" s="99" t="str">
        <f t="shared" si="119"/>
        <v>B</v>
      </c>
      <c r="E1809" s="99" t="str">
        <f t="shared" si="119"/>
        <v>B</v>
      </c>
      <c r="F1809" s="99" t="str">
        <f t="shared" si="119"/>
        <v>B</v>
      </c>
      <c r="G1809" s="99" t="str">
        <f t="shared" si="119"/>
        <v>B</v>
      </c>
      <c r="H1809" s="99" t="str">
        <f t="shared" si="120"/>
        <v>B</v>
      </c>
      <c r="I1809" s="99">
        <f t="shared" si="121"/>
        <v>1</v>
      </c>
      <c r="J1809" s="109">
        <f>IF(H1809="B",0,MATCH("B",H1810:$H$3985,0))</f>
        <v>0</v>
      </c>
      <c r="K1809" s="84"/>
      <c r="L1809" s="112">
        <v>48061</v>
      </c>
      <c r="M1809" s="99" t="s">
        <v>69</v>
      </c>
      <c r="O1809" s="97">
        <v>47133</v>
      </c>
      <c r="P1809" s="97" cm="1">
        <f t="array" ref="P1809">INDEX($L$11:$L$2636,MATCH(B1809+J1809,$L$11:$L$2636,0)+30)</f>
        <v>47175</v>
      </c>
      <c r="Q1809" s="124" cm="1">
        <f t="array" ref="Q1809">INDEX($L$11:$L$2636,MATCH(B1809+J1809,$L$11:$L$2636,0)+12)-1</f>
        <v>47148</v>
      </c>
    </row>
    <row r="1810" spans="2:17" ht="15" customHeight="1" x14ac:dyDescent="0.25">
      <c r="B1810" s="97">
        <v>47134</v>
      </c>
      <c r="C1810" s="98" t="str">
        <f t="shared" si="118"/>
        <v>Tuesday</v>
      </c>
      <c r="D1810" s="99" t="str">
        <f t="shared" si="119"/>
        <v>B</v>
      </c>
      <c r="E1810" s="99" t="str">
        <f t="shared" si="119"/>
        <v>B</v>
      </c>
      <c r="F1810" s="99" t="str">
        <f t="shared" si="119"/>
        <v>B</v>
      </c>
      <c r="G1810" s="99" t="str">
        <f t="shared" si="119"/>
        <v>B</v>
      </c>
      <c r="H1810" s="99" t="str">
        <f t="shared" si="120"/>
        <v>B</v>
      </c>
      <c r="I1810" s="99">
        <f t="shared" si="121"/>
        <v>1</v>
      </c>
      <c r="J1810" s="109">
        <f>IF(H1810="B",0,MATCH("B",H1811:$H$3985,0))</f>
        <v>0</v>
      </c>
      <c r="K1810" s="84"/>
      <c r="L1810" s="112">
        <v>48064</v>
      </c>
      <c r="M1810" s="99" t="s">
        <v>69</v>
      </c>
      <c r="O1810" s="97">
        <v>47134</v>
      </c>
      <c r="P1810" s="97" cm="1">
        <f t="array" ref="P1810">INDEX($L$11:$L$2636,MATCH(B1810+J1810,$L$11:$L$2636,0)+30)</f>
        <v>47176</v>
      </c>
      <c r="Q1810" s="124" cm="1">
        <f t="array" ref="Q1810">INDEX($L$11:$L$2636,MATCH(B1810+J1810,$L$11:$L$2636,0)+12)-1</f>
        <v>47149</v>
      </c>
    </row>
    <row r="1811" spans="2:17" ht="15" customHeight="1" x14ac:dyDescent="0.25">
      <c r="B1811" s="97">
        <v>47135</v>
      </c>
      <c r="C1811" s="98" t="str">
        <f t="shared" si="118"/>
        <v>Wednesday</v>
      </c>
      <c r="D1811" s="99" t="str">
        <f t="shared" si="119"/>
        <v>B</v>
      </c>
      <c r="E1811" s="99" t="str">
        <f t="shared" si="119"/>
        <v>B</v>
      </c>
      <c r="F1811" s="99" t="str">
        <f t="shared" si="119"/>
        <v>B</v>
      </c>
      <c r="G1811" s="99" t="str">
        <f t="shared" si="119"/>
        <v>B</v>
      </c>
      <c r="H1811" s="99" t="str">
        <f t="shared" si="120"/>
        <v>B</v>
      </c>
      <c r="I1811" s="99">
        <f t="shared" si="121"/>
        <v>1</v>
      </c>
      <c r="J1811" s="109">
        <f>IF(H1811="B",0,MATCH("B",H1812:$H$3985,0))</f>
        <v>0</v>
      </c>
      <c r="K1811" s="84"/>
      <c r="L1811" s="112">
        <v>48065</v>
      </c>
      <c r="M1811" s="99" t="s">
        <v>69</v>
      </c>
      <c r="O1811" s="97">
        <v>47135</v>
      </c>
      <c r="P1811" s="97" cm="1">
        <f t="array" ref="P1811">INDEX($L$11:$L$2636,MATCH(B1811+J1811,$L$11:$L$2636,0)+30)</f>
        <v>47177</v>
      </c>
      <c r="Q1811" s="124" cm="1">
        <f t="array" ref="Q1811">INDEX($L$11:$L$2636,MATCH(B1811+J1811,$L$11:$L$2636,0)+12)-1</f>
        <v>47150</v>
      </c>
    </row>
    <row r="1812" spans="2:17" ht="15" customHeight="1" x14ac:dyDescent="0.25">
      <c r="B1812" s="97">
        <v>47136</v>
      </c>
      <c r="C1812" s="98" t="str">
        <f t="shared" si="118"/>
        <v>Thursday</v>
      </c>
      <c r="D1812" s="99" t="str">
        <f t="shared" si="119"/>
        <v>B</v>
      </c>
      <c r="E1812" s="99" t="str">
        <f t="shared" si="119"/>
        <v>B</v>
      </c>
      <c r="F1812" s="99" t="str">
        <f t="shared" si="119"/>
        <v>B</v>
      </c>
      <c r="G1812" s="99" t="str">
        <f t="shared" si="119"/>
        <v>B</v>
      </c>
      <c r="H1812" s="99" t="str">
        <f t="shared" si="120"/>
        <v>B</v>
      </c>
      <c r="I1812" s="99">
        <f t="shared" si="121"/>
        <v>1</v>
      </c>
      <c r="J1812" s="109">
        <f>IF(H1812="B",0,MATCH("B",H1813:$H$3985,0))</f>
        <v>0</v>
      </c>
      <c r="K1812" s="84"/>
      <c r="L1812" s="112">
        <v>48066</v>
      </c>
      <c r="M1812" s="99" t="s">
        <v>69</v>
      </c>
      <c r="O1812" s="97">
        <v>47136</v>
      </c>
      <c r="P1812" s="97" cm="1">
        <f t="array" ref="P1812">INDEX($L$11:$L$2636,MATCH(B1812+J1812,$L$11:$L$2636,0)+30)</f>
        <v>47178</v>
      </c>
      <c r="Q1812" s="124" cm="1">
        <f t="array" ref="Q1812">INDEX($L$11:$L$2636,MATCH(B1812+J1812,$L$11:$L$2636,0)+12)-1</f>
        <v>47153</v>
      </c>
    </row>
    <row r="1813" spans="2:17" ht="15" customHeight="1" x14ac:dyDescent="0.25">
      <c r="B1813" s="97">
        <v>47137</v>
      </c>
      <c r="C1813" s="98" t="str">
        <f t="shared" si="118"/>
        <v>Friday</v>
      </c>
      <c r="D1813" s="99" t="str">
        <f t="shared" si="119"/>
        <v>B</v>
      </c>
      <c r="E1813" s="99" t="str">
        <f t="shared" si="119"/>
        <v>B</v>
      </c>
      <c r="F1813" s="99" t="str">
        <f t="shared" si="119"/>
        <v>B</v>
      </c>
      <c r="G1813" s="99" t="str">
        <f t="shared" si="119"/>
        <v>B</v>
      </c>
      <c r="H1813" s="99" t="str">
        <f t="shared" si="120"/>
        <v>B</v>
      </c>
      <c r="I1813" s="99">
        <f t="shared" si="121"/>
        <v>1</v>
      </c>
      <c r="J1813" s="109">
        <f>IF(H1813="B",0,MATCH("B",H1814:$H$3985,0))</f>
        <v>0</v>
      </c>
      <c r="K1813" s="84"/>
      <c r="L1813" s="112">
        <v>48067</v>
      </c>
      <c r="M1813" s="99" t="s">
        <v>69</v>
      </c>
      <c r="O1813" s="97">
        <v>47137</v>
      </c>
      <c r="P1813" s="97" cm="1">
        <f t="array" ref="P1813">INDEX($L$11:$L$2636,MATCH(B1813+J1813,$L$11:$L$2636,0)+30)</f>
        <v>47179</v>
      </c>
      <c r="Q1813" s="124" cm="1">
        <f t="array" ref="Q1813">INDEX($L$11:$L$2636,MATCH(B1813+J1813,$L$11:$L$2636,0)+12)-1</f>
        <v>47154</v>
      </c>
    </row>
    <row r="1814" spans="2:17" ht="15" customHeight="1" x14ac:dyDescent="0.25">
      <c r="B1814" s="97">
        <v>47138</v>
      </c>
      <c r="C1814" s="98" t="str">
        <f t="shared" si="118"/>
        <v>Saturday</v>
      </c>
      <c r="D1814" s="99" t="str">
        <f t="shared" si="119"/>
        <v>W</v>
      </c>
      <c r="E1814" s="99" t="str">
        <f t="shared" si="119"/>
        <v>W</v>
      </c>
      <c r="F1814" s="99" t="str">
        <f t="shared" si="119"/>
        <v>W</v>
      </c>
      <c r="G1814" s="99" t="str">
        <f t="shared" si="119"/>
        <v>W</v>
      </c>
      <c r="H1814" s="99" t="str">
        <f t="shared" si="120"/>
        <v>W</v>
      </c>
      <c r="I1814" s="99">
        <f t="shared" si="121"/>
        <v>0</v>
      </c>
      <c r="J1814" s="109">
        <f>IF(H1814="B",0,MATCH("B",H1815:$H$3985,0))</f>
        <v>2</v>
      </c>
      <c r="K1814" s="84"/>
      <c r="L1814" s="112">
        <v>48068</v>
      </c>
      <c r="M1814" s="99" t="s">
        <v>69</v>
      </c>
      <c r="O1814" s="97">
        <v>47138</v>
      </c>
      <c r="P1814" s="97" cm="1">
        <f t="array" ref="P1814">INDEX($L$11:$L$2636,MATCH(B1814+J1814,$L$11:$L$2636,0)+30)</f>
        <v>47182</v>
      </c>
      <c r="Q1814" s="124" cm="1">
        <f t="array" ref="Q1814">INDEX($L$11:$L$2636,MATCH(B1814+J1814,$L$11:$L$2636,0)+12)-1</f>
        <v>47155</v>
      </c>
    </row>
    <row r="1815" spans="2:17" ht="15" customHeight="1" x14ac:dyDescent="0.25">
      <c r="B1815" s="97">
        <v>47139</v>
      </c>
      <c r="C1815" s="98" t="str">
        <f t="shared" si="118"/>
        <v>Sunday</v>
      </c>
      <c r="D1815" s="99" t="str">
        <f t="shared" si="119"/>
        <v>W</v>
      </c>
      <c r="E1815" s="99" t="str">
        <f t="shared" si="119"/>
        <v>W</v>
      </c>
      <c r="F1815" s="99" t="str">
        <f t="shared" si="119"/>
        <v>W</v>
      </c>
      <c r="G1815" s="99" t="str">
        <f t="shared" si="119"/>
        <v>W</v>
      </c>
      <c r="H1815" s="99" t="str">
        <f t="shared" si="120"/>
        <v>W</v>
      </c>
      <c r="I1815" s="99">
        <f t="shared" si="121"/>
        <v>0</v>
      </c>
      <c r="J1815" s="109">
        <f>IF(H1815="B",0,MATCH("B",H1816:$H$3985,0))</f>
        <v>1</v>
      </c>
      <c r="K1815" s="84"/>
      <c r="L1815" s="112">
        <v>48071</v>
      </c>
      <c r="M1815" s="99" t="s">
        <v>69</v>
      </c>
      <c r="O1815" s="97">
        <v>47139</v>
      </c>
      <c r="P1815" s="97" cm="1">
        <f t="array" ref="P1815">INDEX($L$11:$L$2636,MATCH(B1815+J1815,$L$11:$L$2636,0)+30)</f>
        <v>47182</v>
      </c>
      <c r="Q1815" s="124" cm="1">
        <f t="array" ref="Q1815">INDEX($L$11:$L$2636,MATCH(B1815+J1815,$L$11:$L$2636,0)+12)-1</f>
        <v>47155</v>
      </c>
    </row>
    <row r="1816" spans="2:17" ht="15" customHeight="1" x14ac:dyDescent="0.25">
      <c r="B1816" s="97">
        <v>47140</v>
      </c>
      <c r="C1816" s="98" t="str">
        <f t="shared" si="118"/>
        <v>Monday</v>
      </c>
      <c r="D1816" s="99" t="str">
        <f t="shared" si="119"/>
        <v>B</v>
      </c>
      <c r="E1816" s="99" t="str">
        <f t="shared" si="119"/>
        <v>B</v>
      </c>
      <c r="F1816" s="99" t="str">
        <f t="shared" si="119"/>
        <v>B</v>
      </c>
      <c r="G1816" s="99" t="str">
        <f t="shared" si="119"/>
        <v>B</v>
      </c>
      <c r="H1816" s="99" t="str">
        <f t="shared" si="120"/>
        <v>B</v>
      </c>
      <c r="I1816" s="99">
        <f t="shared" si="121"/>
        <v>1</v>
      </c>
      <c r="J1816" s="109">
        <f>IF(H1816="B",0,MATCH("B",H1817:$H$3985,0))</f>
        <v>0</v>
      </c>
      <c r="K1816" s="84"/>
      <c r="L1816" s="112">
        <v>48072</v>
      </c>
      <c r="M1816" s="99" t="s">
        <v>69</v>
      </c>
      <c r="O1816" s="97">
        <v>47140</v>
      </c>
      <c r="P1816" s="97" cm="1">
        <f t="array" ref="P1816">INDEX($L$11:$L$2636,MATCH(B1816+J1816,$L$11:$L$2636,0)+30)</f>
        <v>47182</v>
      </c>
      <c r="Q1816" s="124" cm="1">
        <f t="array" ref="Q1816">INDEX($L$11:$L$2636,MATCH(B1816+J1816,$L$11:$L$2636,0)+12)-1</f>
        <v>47155</v>
      </c>
    </row>
    <row r="1817" spans="2:17" ht="15" customHeight="1" x14ac:dyDescent="0.25">
      <c r="B1817" s="97">
        <v>47141</v>
      </c>
      <c r="C1817" s="98" t="str">
        <f t="shared" si="118"/>
        <v>Tuesday</v>
      </c>
      <c r="D1817" s="99" t="str">
        <f t="shared" si="119"/>
        <v>B</v>
      </c>
      <c r="E1817" s="99" t="str">
        <f t="shared" si="119"/>
        <v>B</v>
      </c>
      <c r="F1817" s="99" t="str">
        <f t="shared" si="119"/>
        <v>B</v>
      </c>
      <c r="G1817" s="99" t="str">
        <f t="shared" si="119"/>
        <v>B</v>
      </c>
      <c r="H1817" s="99" t="str">
        <f t="shared" si="120"/>
        <v>B</v>
      </c>
      <c r="I1817" s="99">
        <f t="shared" si="121"/>
        <v>1</v>
      </c>
      <c r="J1817" s="109">
        <f>IF(H1817="B",0,MATCH("B",H1818:$H$3985,0))</f>
        <v>0</v>
      </c>
      <c r="K1817" s="84"/>
      <c r="L1817" s="112">
        <v>48073</v>
      </c>
      <c r="M1817" s="99" t="s">
        <v>69</v>
      </c>
      <c r="O1817" s="97">
        <v>47141</v>
      </c>
      <c r="P1817" s="97" cm="1">
        <f t="array" ref="P1817">INDEX($L$11:$L$2636,MATCH(B1817+J1817,$L$11:$L$2636,0)+30)</f>
        <v>47183</v>
      </c>
      <c r="Q1817" s="124" cm="1">
        <f t="array" ref="Q1817">INDEX($L$11:$L$2636,MATCH(B1817+J1817,$L$11:$L$2636,0)+12)-1</f>
        <v>47156</v>
      </c>
    </row>
    <row r="1818" spans="2:17" ht="15" customHeight="1" x14ac:dyDescent="0.25">
      <c r="B1818" s="97">
        <v>47142</v>
      </c>
      <c r="C1818" s="98" t="str">
        <f t="shared" si="118"/>
        <v>Wednesday</v>
      </c>
      <c r="D1818" s="99" t="str">
        <f t="shared" si="119"/>
        <v>B</v>
      </c>
      <c r="E1818" s="99" t="str">
        <f t="shared" si="119"/>
        <v>B</v>
      </c>
      <c r="F1818" s="99" t="str">
        <f t="shared" si="119"/>
        <v>B</v>
      </c>
      <c r="G1818" s="99" t="str">
        <f t="shared" si="119"/>
        <v>B</v>
      </c>
      <c r="H1818" s="99" t="str">
        <f t="shared" si="120"/>
        <v>B</v>
      </c>
      <c r="I1818" s="99">
        <f t="shared" si="121"/>
        <v>1</v>
      </c>
      <c r="J1818" s="109">
        <f>IF(H1818="B",0,MATCH("B",H1819:$H$3985,0))</f>
        <v>0</v>
      </c>
      <c r="K1818" s="84"/>
      <c r="L1818" s="112">
        <v>48074</v>
      </c>
      <c r="M1818" s="99" t="s">
        <v>69</v>
      </c>
      <c r="O1818" s="97">
        <v>47142</v>
      </c>
      <c r="P1818" s="97" cm="1">
        <f t="array" ref="P1818">INDEX($L$11:$L$2636,MATCH(B1818+J1818,$L$11:$L$2636,0)+30)</f>
        <v>47184</v>
      </c>
      <c r="Q1818" s="124" cm="1">
        <f t="array" ref="Q1818">INDEX($L$11:$L$2636,MATCH(B1818+J1818,$L$11:$L$2636,0)+12)-1</f>
        <v>47157</v>
      </c>
    </row>
    <row r="1819" spans="2:17" ht="15" customHeight="1" x14ac:dyDescent="0.25">
      <c r="B1819" s="97">
        <v>47143</v>
      </c>
      <c r="C1819" s="98" t="str">
        <f t="shared" si="118"/>
        <v>Thursday</v>
      </c>
      <c r="D1819" s="99" t="str">
        <f t="shared" si="119"/>
        <v>B</v>
      </c>
      <c r="E1819" s="99" t="str">
        <f t="shared" si="119"/>
        <v>B</v>
      </c>
      <c r="F1819" s="99" t="str">
        <f t="shared" si="119"/>
        <v>B</v>
      </c>
      <c r="G1819" s="99" t="str">
        <f t="shared" si="119"/>
        <v>B</v>
      </c>
      <c r="H1819" s="99" t="str">
        <f t="shared" si="120"/>
        <v>B</v>
      </c>
      <c r="I1819" s="99">
        <f t="shared" si="121"/>
        <v>1</v>
      </c>
      <c r="J1819" s="109">
        <f>IF(H1819="B",0,MATCH("B",H1820:$H$3985,0))</f>
        <v>0</v>
      </c>
      <c r="K1819" s="84"/>
      <c r="L1819" s="112">
        <v>48078</v>
      </c>
      <c r="M1819" s="99" t="s">
        <v>69</v>
      </c>
      <c r="O1819" s="97">
        <v>47143</v>
      </c>
      <c r="P1819" s="97" cm="1">
        <f t="array" ref="P1819">INDEX($L$11:$L$2636,MATCH(B1819+J1819,$L$11:$L$2636,0)+30)</f>
        <v>47185</v>
      </c>
      <c r="Q1819" s="124" cm="1">
        <f t="array" ref="Q1819">INDEX($L$11:$L$2636,MATCH(B1819+J1819,$L$11:$L$2636,0)+12)-1</f>
        <v>47160</v>
      </c>
    </row>
    <row r="1820" spans="2:17" ht="15" customHeight="1" x14ac:dyDescent="0.25">
      <c r="B1820" s="97">
        <v>47144</v>
      </c>
      <c r="C1820" s="98" t="str">
        <f t="shared" si="118"/>
        <v>Friday</v>
      </c>
      <c r="D1820" s="99" t="str">
        <f t="shared" si="119"/>
        <v>B</v>
      </c>
      <c r="E1820" s="99" t="str">
        <f t="shared" si="119"/>
        <v>B</v>
      </c>
      <c r="F1820" s="99" t="str">
        <f t="shared" si="119"/>
        <v>B</v>
      </c>
      <c r="G1820" s="99" t="str">
        <f t="shared" si="119"/>
        <v>B</v>
      </c>
      <c r="H1820" s="99" t="str">
        <f t="shared" si="120"/>
        <v>B</v>
      </c>
      <c r="I1820" s="99">
        <f t="shared" si="121"/>
        <v>1</v>
      </c>
      <c r="J1820" s="109">
        <f>IF(H1820="B",0,MATCH("B",H1821:$H$3985,0))</f>
        <v>0</v>
      </c>
      <c r="K1820" s="84"/>
      <c r="L1820" s="112">
        <v>48079</v>
      </c>
      <c r="M1820" s="99" t="s">
        <v>69</v>
      </c>
      <c r="O1820" s="97">
        <v>47144</v>
      </c>
      <c r="P1820" s="97" cm="1">
        <f t="array" ref="P1820">INDEX($L$11:$L$2636,MATCH(B1820+J1820,$L$11:$L$2636,0)+30)</f>
        <v>47186</v>
      </c>
      <c r="Q1820" s="124" cm="1">
        <f t="array" ref="Q1820">INDEX($L$11:$L$2636,MATCH(B1820+J1820,$L$11:$L$2636,0)+12)-1</f>
        <v>47161</v>
      </c>
    </row>
    <row r="1821" spans="2:17" ht="15" customHeight="1" x14ac:dyDescent="0.25">
      <c r="B1821" s="97">
        <v>47145</v>
      </c>
      <c r="C1821" s="98" t="str">
        <f t="shared" si="118"/>
        <v>Saturday</v>
      </c>
      <c r="D1821" s="99" t="str">
        <f t="shared" si="119"/>
        <v>W</v>
      </c>
      <c r="E1821" s="99" t="str">
        <f t="shared" si="119"/>
        <v>W</v>
      </c>
      <c r="F1821" s="99" t="str">
        <f t="shared" si="119"/>
        <v>W</v>
      </c>
      <c r="G1821" s="99" t="str">
        <f t="shared" si="119"/>
        <v>W</v>
      </c>
      <c r="H1821" s="99" t="str">
        <f t="shared" si="120"/>
        <v>W</v>
      </c>
      <c r="I1821" s="99">
        <f t="shared" si="121"/>
        <v>0</v>
      </c>
      <c r="J1821" s="109">
        <f>IF(H1821="B",0,MATCH("B",H1822:$H$3985,0))</f>
        <v>2</v>
      </c>
      <c r="K1821" s="84"/>
      <c r="L1821" s="112">
        <v>48080</v>
      </c>
      <c r="M1821" s="99" t="s">
        <v>69</v>
      </c>
      <c r="O1821" s="97">
        <v>47145</v>
      </c>
      <c r="P1821" s="97" cm="1">
        <f t="array" ref="P1821">INDEX($L$11:$L$2636,MATCH(B1821+J1821,$L$11:$L$2636,0)+30)</f>
        <v>47189</v>
      </c>
      <c r="Q1821" s="124" cm="1">
        <f t="array" ref="Q1821">INDEX($L$11:$L$2636,MATCH(B1821+J1821,$L$11:$L$2636,0)+12)-1</f>
        <v>47162</v>
      </c>
    </row>
    <row r="1822" spans="2:17" ht="15" customHeight="1" x14ac:dyDescent="0.25">
      <c r="B1822" s="97">
        <v>47146</v>
      </c>
      <c r="C1822" s="98" t="str">
        <f t="shared" si="118"/>
        <v>Sunday</v>
      </c>
      <c r="D1822" s="99" t="str">
        <f t="shared" si="119"/>
        <v>W</v>
      </c>
      <c r="E1822" s="99" t="str">
        <f t="shared" si="119"/>
        <v>W</v>
      </c>
      <c r="F1822" s="99" t="str">
        <f t="shared" si="119"/>
        <v>W</v>
      </c>
      <c r="G1822" s="99" t="str">
        <f t="shared" si="119"/>
        <v>W</v>
      </c>
      <c r="H1822" s="99" t="str">
        <f t="shared" si="120"/>
        <v>W</v>
      </c>
      <c r="I1822" s="99">
        <f t="shared" si="121"/>
        <v>0</v>
      </c>
      <c r="J1822" s="109">
        <f>IF(H1822="B",0,MATCH("B",H1823:$H$3985,0))</f>
        <v>1</v>
      </c>
      <c r="K1822" s="84"/>
      <c r="L1822" s="112">
        <v>48081</v>
      </c>
      <c r="M1822" s="99" t="s">
        <v>69</v>
      </c>
      <c r="O1822" s="97">
        <v>47146</v>
      </c>
      <c r="P1822" s="97" cm="1">
        <f t="array" ref="P1822">INDEX($L$11:$L$2636,MATCH(B1822+J1822,$L$11:$L$2636,0)+30)</f>
        <v>47189</v>
      </c>
      <c r="Q1822" s="124" cm="1">
        <f t="array" ref="Q1822">INDEX($L$11:$L$2636,MATCH(B1822+J1822,$L$11:$L$2636,0)+12)-1</f>
        <v>47162</v>
      </c>
    </row>
    <row r="1823" spans="2:17" ht="15" customHeight="1" x14ac:dyDescent="0.25">
      <c r="B1823" s="97">
        <v>47147</v>
      </c>
      <c r="C1823" s="98" t="str">
        <f t="shared" si="118"/>
        <v>Monday</v>
      </c>
      <c r="D1823" s="99" t="str">
        <f t="shared" si="119"/>
        <v>B</v>
      </c>
      <c r="E1823" s="99" t="str">
        <f t="shared" si="119"/>
        <v>B</v>
      </c>
      <c r="F1823" s="99" t="str">
        <f t="shared" si="119"/>
        <v>B</v>
      </c>
      <c r="G1823" s="99" t="str">
        <f t="shared" si="119"/>
        <v>B</v>
      </c>
      <c r="H1823" s="99" t="str">
        <f t="shared" si="120"/>
        <v>B</v>
      </c>
      <c r="I1823" s="99">
        <f t="shared" si="121"/>
        <v>1</v>
      </c>
      <c r="J1823" s="109">
        <f>IF(H1823="B",0,MATCH("B",H1824:$H$3985,0))</f>
        <v>0</v>
      </c>
      <c r="K1823" s="84"/>
      <c r="L1823" s="112">
        <v>48082</v>
      </c>
      <c r="M1823" s="99" t="s">
        <v>69</v>
      </c>
      <c r="O1823" s="97">
        <v>47147</v>
      </c>
      <c r="P1823" s="97" cm="1">
        <f t="array" ref="P1823">INDEX($L$11:$L$2636,MATCH(B1823+J1823,$L$11:$L$2636,0)+30)</f>
        <v>47189</v>
      </c>
      <c r="Q1823" s="124" cm="1">
        <f t="array" ref="Q1823">INDEX($L$11:$L$2636,MATCH(B1823+J1823,$L$11:$L$2636,0)+12)-1</f>
        <v>47162</v>
      </c>
    </row>
    <row r="1824" spans="2:17" ht="15" customHeight="1" x14ac:dyDescent="0.25">
      <c r="B1824" s="97">
        <v>47148</v>
      </c>
      <c r="C1824" s="98" t="str">
        <f t="shared" si="118"/>
        <v>Tuesday</v>
      </c>
      <c r="D1824" s="99" t="str">
        <f t="shared" si="119"/>
        <v>B</v>
      </c>
      <c r="E1824" s="99" t="str">
        <f t="shared" si="119"/>
        <v>B</v>
      </c>
      <c r="F1824" s="99" t="str">
        <f t="shared" si="119"/>
        <v>B</v>
      </c>
      <c r="G1824" s="99" t="str">
        <f t="shared" si="119"/>
        <v>B</v>
      </c>
      <c r="H1824" s="99" t="str">
        <f t="shared" si="120"/>
        <v>B</v>
      </c>
      <c r="I1824" s="99">
        <f t="shared" si="121"/>
        <v>1</v>
      </c>
      <c r="J1824" s="109">
        <f>IF(H1824="B",0,MATCH("B",H1825:$H$3985,0))</f>
        <v>0</v>
      </c>
      <c r="K1824" s="84"/>
      <c r="L1824" s="112">
        <v>48086</v>
      </c>
      <c r="M1824" s="99" t="s">
        <v>69</v>
      </c>
      <c r="O1824" s="97">
        <v>47148</v>
      </c>
      <c r="P1824" s="97" cm="1">
        <f t="array" ref="P1824">INDEX($L$11:$L$2636,MATCH(B1824+J1824,$L$11:$L$2636,0)+30)</f>
        <v>47190</v>
      </c>
      <c r="Q1824" s="124" cm="1">
        <f t="array" ref="Q1824">INDEX($L$11:$L$2636,MATCH(B1824+J1824,$L$11:$L$2636,0)+12)-1</f>
        <v>47163</v>
      </c>
    </row>
    <row r="1825" spans="2:17" ht="15" customHeight="1" x14ac:dyDescent="0.25">
      <c r="B1825" s="97">
        <v>47149</v>
      </c>
      <c r="C1825" s="98" t="str">
        <f t="shared" si="118"/>
        <v>Wednesday</v>
      </c>
      <c r="D1825" s="99" t="str">
        <f t="shared" si="119"/>
        <v>B</v>
      </c>
      <c r="E1825" s="99" t="str">
        <f t="shared" si="119"/>
        <v>B</v>
      </c>
      <c r="F1825" s="99" t="str">
        <f t="shared" si="119"/>
        <v>B</v>
      </c>
      <c r="G1825" s="99" t="str">
        <f t="shared" si="119"/>
        <v>B</v>
      </c>
      <c r="H1825" s="99" t="str">
        <f t="shared" si="120"/>
        <v>B</v>
      </c>
      <c r="I1825" s="99">
        <f t="shared" si="121"/>
        <v>1</v>
      </c>
      <c r="J1825" s="109">
        <f>IF(H1825="B",0,MATCH("B",H1826:$H$3985,0))</f>
        <v>0</v>
      </c>
      <c r="K1825" s="84"/>
      <c r="L1825" s="112">
        <v>48087</v>
      </c>
      <c r="M1825" s="99" t="s">
        <v>69</v>
      </c>
      <c r="O1825" s="97">
        <v>47149</v>
      </c>
      <c r="P1825" s="97" cm="1">
        <f t="array" ref="P1825">INDEX($L$11:$L$2636,MATCH(B1825+J1825,$L$11:$L$2636,0)+30)</f>
        <v>47191</v>
      </c>
      <c r="Q1825" s="124" cm="1">
        <f t="array" ref="Q1825">INDEX($L$11:$L$2636,MATCH(B1825+J1825,$L$11:$L$2636,0)+12)-1</f>
        <v>47164</v>
      </c>
    </row>
    <row r="1826" spans="2:17" ht="15" customHeight="1" x14ac:dyDescent="0.25">
      <c r="B1826" s="97">
        <v>47150</v>
      </c>
      <c r="C1826" s="98" t="str">
        <f t="shared" si="118"/>
        <v>Thursday</v>
      </c>
      <c r="D1826" s="99" t="str">
        <f t="shared" si="119"/>
        <v>B</v>
      </c>
      <c r="E1826" s="99" t="str">
        <f t="shared" si="119"/>
        <v>B</v>
      </c>
      <c r="F1826" s="99" t="str">
        <f t="shared" si="119"/>
        <v>B</v>
      </c>
      <c r="G1826" s="99" t="str">
        <f t="shared" si="119"/>
        <v>B</v>
      </c>
      <c r="H1826" s="99" t="str">
        <f t="shared" si="120"/>
        <v>B</v>
      </c>
      <c r="I1826" s="99">
        <f t="shared" si="121"/>
        <v>1</v>
      </c>
      <c r="J1826" s="109">
        <f>IF(H1826="B",0,MATCH("B",H1827:$H$3985,0))</f>
        <v>0</v>
      </c>
      <c r="K1826" s="84"/>
      <c r="L1826" s="112">
        <v>48088</v>
      </c>
      <c r="M1826" s="99" t="s">
        <v>69</v>
      </c>
      <c r="O1826" s="97">
        <v>47150</v>
      </c>
      <c r="P1826" s="97" cm="1">
        <f t="array" ref="P1826">INDEX($L$11:$L$2636,MATCH(B1826+J1826,$L$11:$L$2636,0)+30)</f>
        <v>47192</v>
      </c>
      <c r="Q1826" s="124" cm="1">
        <f t="array" ref="Q1826">INDEX($L$11:$L$2636,MATCH(B1826+J1826,$L$11:$L$2636,0)+12)-1</f>
        <v>47167</v>
      </c>
    </row>
    <row r="1827" spans="2:17" ht="15" customHeight="1" x14ac:dyDescent="0.25">
      <c r="B1827" s="97">
        <v>47151</v>
      </c>
      <c r="C1827" s="98" t="str">
        <f t="shared" si="118"/>
        <v>Friday</v>
      </c>
      <c r="D1827" s="99" t="str">
        <f t="shared" si="119"/>
        <v>B</v>
      </c>
      <c r="E1827" s="99" t="str">
        <f t="shared" si="119"/>
        <v>B</v>
      </c>
      <c r="F1827" s="99" t="str">
        <f t="shared" si="119"/>
        <v>B</v>
      </c>
      <c r="G1827" s="99" t="str">
        <f t="shared" si="119"/>
        <v>B</v>
      </c>
      <c r="H1827" s="99" t="str">
        <f t="shared" si="120"/>
        <v>B</v>
      </c>
      <c r="I1827" s="99">
        <f t="shared" si="121"/>
        <v>1</v>
      </c>
      <c r="J1827" s="109">
        <f>IF(H1827="B",0,MATCH("B",H1828:$H$3985,0))</f>
        <v>0</v>
      </c>
      <c r="K1827" s="84"/>
      <c r="L1827" s="112">
        <v>48089</v>
      </c>
      <c r="M1827" s="99" t="s">
        <v>69</v>
      </c>
      <c r="O1827" s="97">
        <v>47151</v>
      </c>
      <c r="P1827" s="97" cm="1">
        <f t="array" ref="P1827">INDEX($L$11:$L$2636,MATCH(B1827+J1827,$L$11:$L$2636,0)+30)</f>
        <v>47193</v>
      </c>
      <c r="Q1827" s="124" cm="1">
        <f t="array" ref="Q1827">INDEX($L$11:$L$2636,MATCH(B1827+J1827,$L$11:$L$2636,0)+12)-1</f>
        <v>47168</v>
      </c>
    </row>
    <row r="1828" spans="2:17" ht="15" customHeight="1" x14ac:dyDescent="0.25">
      <c r="B1828" s="97">
        <v>47152</v>
      </c>
      <c r="C1828" s="98" t="str">
        <f t="shared" si="118"/>
        <v>Saturday</v>
      </c>
      <c r="D1828" s="99" t="str">
        <f t="shared" si="119"/>
        <v>W</v>
      </c>
      <c r="E1828" s="99" t="str">
        <f t="shared" si="119"/>
        <v>W</v>
      </c>
      <c r="F1828" s="99" t="str">
        <f t="shared" si="119"/>
        <v>W</v>
      </c>
      <c r="G1828" s="99" t="str">
        <f t="shared" si="119"/>
        <v>W</v>
      </c>
      <c r="H1828" s="99" t="str">
        <f t="shared" si="120"/>
        <v>W</v>
      </c>
      <c r="I1828" s="99">
        <f t="shared" si="121"/>
        <v>0</v>
      </c>
      <c r="J1828" s="109">
        <f>IF(H1828="B",0,MATCH("B",H1829:$H$3985,0))</f>
        <v>2</v>
      </c>
      <c r="K1828" s="84"/>
      <c r="L1828" s="112">
        <v>48092</v>
      </c>
      <c r="M1828" s="99" t="s">
        <v>69</v>
      </c>
      <c r="O1828" s="97">
        <v>47152</v>
      </c>
      <c r="P1828" s="97" cm="1">
        <f t="array" ref="P1828">INDEX($L$11:$L$2636,MATCH(B1828+J1828,$L$11:$L$2636,0)+30)</f>
        <v>47196</v>
      </c>
      <c r="Q1828" s="124" cm="1">
        <f t="array" ref="Q1828">INDEX($L$11:$L$2636,MATCH(B1828+J1828,$L$11:$L$2636,0)+12)-1</f>
        <v>47169</v>
      </c>
    </row>
    <row r="1829" spans="2:17" ht="15" customHeight="1" x14ac:dyDescent="0.25">
      <c r="B1829" s="97">
        <v>47153</v>
      </c>
      <c r="C1829" s="98" t="str">
        <f t="shared" si="118"/>
        <v>Sunday</v>
      </c>
      <c r="D1829" s="99" t="str">
        <f t="shared" si="119"/>
        <v>W</v>
      </c>
      <c r="E1829" s="99" t="str">
        <f t="shared" si="119"/>
        <v>W</v>
      </c>
      <c r="F1829" s="99" t="str">
        <f t="shared" si="119"/>
        <v>W</v>
      </c>
      <c r="G1829" s="99" t="str">
        <f t="shared" si="119"/>
        <v>W</v>
      </c>
      <c r="H1829" s="99" t="str">
        <f t="shared" si="120"/>
        <v>W</v>
      </c>
      <c r="I1829" s="99">
        <f t="shared" si="121"/>
        <v>0</v>
      </c>
      <c r="J1829" s="109">
        <f>IF(H1829="B",0,MATCH("B",H1830:$H$3985,0))</f>
        <v>1</v>
      </c>
      <c r="K1829" s="84"/>
      <c r="L1829" s="112">
        <v>48093</v>
      </c>
      <c r="M1829" s="99" t="s">
        <v>69</v>
      </c>
      <c r="O1829" s="97">
        <v>47153</v>
      </c>
      <c r="P1829" s="97" cm="1">
        <f t="array" ref="P1829">INDEX($L$11:$L$2636,MATCH(B1829+J1829,$L$11:$L$2636,0)+30)</f>
        <v>47196</v>
      </c>
      <c r="Q1829" s="124" cm="1">
        <f t="array" ref="Q1829">INDEX($L$11:$L$2636,MATCH(B1829+J1829,$L$11:$L$2636,0)+12)-1</f>
        <v>47169</v>
      </c>
    </row>
    <row r="1830" spans="2:17" ht="15" customHeight="1" x14ac:dyDescent="0.25">
      <c r="B1830" s="97">
        <v>47154</v>
      </c>
      <c r="C1830" s="98" t="str">
        <f t="shared" si="118"/>
        <v>Monday</v>
      </c>
      <c r="D1830" s="99" t="str">
        <f t="shared" si="119"/>
        <v>B</v>
      </c>
      <c r="E1830" s="99" t="str">
        <f t="shared" si="119"/>
        <v>B</v>
      </c>
      <c r="F1830" s="99" t="str">
        <f t="shared" si="119"/>
        <v>B</v>
      </c>
      <c r="G1830" s="99" t="str">
        <f t="shared" si="119"/>
        <v>B</v>
      </c>
      <c r="H1830" s="99" t="str">
        <f t="shared" si="120"/>
        <v>B</v>
      </c>
      <c r="I1830" s="99">
        <f t="shared" si="121"/>
        <v>1</v>
      </c>
      <c r="J1830" s="109">
        <f>IF(H1830="B",0,MATCH("B",H1831:$H$3985,0))</f>
        <v>0</v>
      </c>
      <c r="K1830" s="84"/>
      <c r="L1830" s="112">
        <v>48094</v>
      </c>
      <c r="M1830" s="99" t="s">
        <v>69</v>
      </c>
      <c r="O1830" s="97">
        <v>47154</v>
      </c>
      <c r="P1830" s="97" cm="1">
        <f t="array" ref="P1830">INDEX($L$11:$L$2636,MATCH(B1830+J1830,$L$11:$L$2636,0)+30)</f>
        <v>47196</v>
      </c>
      <c r="Q1830" s="124" cm="1">
        <f t="array" ref="Q1830">INDEX($L$11:$L$2636,MATCH(B1830+J1830,$L$11:$L$2636,0)+12)-1</f>
        <v>47169</v>
      </c>
    </row>
    <row r="1831" spans="2:17" ht="15" customHeight="1" x14ac:dyDescent="0.25">
      <c r="B1831" s="97">
        <v>47155</v>
      </c>
      <c r="C1831" s="98" t="str">
        <f t="shared" si="118"/>
        <v>Tuesday</v>
      </c>
      <c r="D1831" s="99" t="str">
        <f t="shared" si="119"/>
        <v>B</v>
      </c>
      <c r="E1831" s="99" t="str">
        <f t="shared" si="119"/>
        <v>B</v>
      </c>
      <c r="F1831" s="99" t="str">
        <f t="shared" si="119"/>
        <v>B</v>
      </c>
      <c r="G1831" s="99" t="str">
        <f t="shared" si="119"/>
        <v>B</v>
      </c>
      <c r="H1831" s="99" t="str">
        <f t="shared" si="120"/>
        <v>B</v>
      </c>
      <c r="I1831" s="99">
        <f t="shared" si="121"/>
        <v>1</v>
      </c>
      <c r="J1831" s="109">
        <f>IF(H1831="B",0,MATCH("B",H1832:$H$3985,0))</f>
        <v>0</v>
      </c>
      <c r="K1831" s="84"/>
      <c r="L1831" s="112">
        <v>48095</v>
      </c>
      <c r="M1831" s="99" t="s">
        <v>69</v>
      </c>
      <c r="O1831" s="97">
        <v>47155</v>
      </c>
      <c r="P1831" s="97" cm="1">
        <f t="array" ref="P1831">INDEX($L$11:$L$2636,MATCH(B1831+J1831,$L$11:$L$2636,0)+30)</f>
        <v>47197</v>
      </c>
      <c r="Q1831" s="124" cm="1">
        <f t="array" ref="Q1831">INDEX($L$11:$L$2636,MATCH(B1831+J1831,$L$11:$L$2636,0)+12)-1</f>
        <v>47170</v>
      </c>
    </row>
    <row r="1832" spans="2:17" ht="15" customHeight="1" x14ac:dyDescent="0.25">
      <c r="B1832" s="97">
        <v>47156</v>
      </c>
      <c r="C1832" s="98" t="str">
        <f t="shared" si="118"/>
        <v>Wednesday</v>
      </c>
      <c r="D1832" s="99" t="str">
        <f t="shared" si="119"/>
        <v>B</v>
      </c>
      <c r="E1832" s="99" t="str">
        <f t="shared" si="119"/>
        <v>B</v>
      </c>
      <c r="F1832" s="99" t="str">
        <f t="shared" si="119"/>
        <v>B</v>
      </c>
      <c r="G1832" s="99" t="str">
        <f t="shared" si="119"/>
        <v>B</v>
      </c>
      <c r="H1832" s="99" t="str">
        <f t="shared" si="120"/>
        <v>B</v>
      </c>
      <c r="I1832" s="99">
        <f t="shared" si="121"/>
        <v>1</v>
      </c>
      <c r="J1832" s="109">
        <f>IF(H1832="B",0,MATCH("B",H1833:$H$3985,0))</f>
        <v>0</v>
      </c>
      <c r="K1832" s="84"/>
      <c r="L1832" s="112">
        <v>48096</v>
      </c>
      <c r="M1832" s="99" t="s">
        <v>69</v>
      </c>
      <c r="O1832" s="97">
        <v>47156</v>
      </c>
      <c r="P1832" s="97" cm="1">
        <f t="array" ref="P1832">INDEX($L$11:$L$2636,MATCH(B1832+J1832,$L$11:$L$2636,0)+30)</f>
        <v>47198</v>
      </c>
      <c r="Q1832" s="124" cm="1">
        <f t="array" ref="Q1832">INDEX($L$11:$L$2636,MATCH(B1832+J1832,$L$11:$L$2636,0)+12)-1</f>
        <v>47171</v>
      </c>
    </row>
    <row r="1833" spans="2:17" ht="15" customHeight="1" x14ac:dyDescent="0.25">
      <c r="B1833" s="97">
        <v>47157</v>
      </c>
      <c r="C1833" s="98" t="str">
        <f t="shared" si="118"/>
        <v>Thursday</v>
      </c>
      <c r="D1833" s="99" t="str">
        <f t="shared" si="119"/>
        <v>B</v>
      </c>
      <c r="E1833" s="99" t="str">
        <f t="shared" si="119"/>
        <v>B</v>
      </c>
      <c r="F1833" s="99" t="str">
        <f t="shared" si="119"/>
        <v>B</v>
      </c>
      <c r="G1833" s="99" t="str">
        <f t="shared" si="119"/>
        <v>B</v>
      </c>
      <c r="H1833" s="99" t="str">
        <f t="shared" si="120"/>
        <v>B</v>
      </c>
      <c r="I1833" s="99">
        <f t="shared" si="121"/>
        <v>1</v>
      </c>
      <c r="J1833" s="109">
        <f>IF(H1833="B",0,MATCH("B",H1834:$H$3985,0))</f>
        <v>0</v>
      </c>
      <c r="K1833" s="84"/>
      <c r="L1833" s="112">
        <v>48099</v>
      </c>
      <c r="M1833" s="99" t="s">
        <v>69</v>
      </c>
      <c r="O1833" s="97">
        <v>47157</v>
      </c>
      <c r="P1833" s="97" cm="1">
        <f t="array" ref="P1833">INDEX($L$11:$L$2636,MATCH(B1833+J1833,$L$11:$L$2636,0)+30)</f>
        <v>47199</v>
      </c>
      <c r="Q1833" s="124" cm="1">
        <f t="array" ref="Q1833">INDEX($L$11:$L$2636,MATCH(B1833+J1833,$L$11:$L$2636,0)+12)-1</f>
        <v>47174</v>
      </c>
    </row>
    <row r="1834" spans="2:17" ht="15" customHeight="1" x14ac:dyDescent="0.25">
      <c r="B1834" s="97">
        <v>47158</v>
      </c>
      <c r="C1834" s="98" t="str">
        <f t="shared" si="118"/>
        <v>Friday</v>
      </c>
      <c r="D1834" s="99" t="str">
        <f t="shared" si="119"/>
        <v>B</v>
      </c>
      <c r="E1834" s="99" t="str">
        <f t="shared" si="119"/>
        <v>B</v>
      </c>
      <c r="F1834" s="99" t="str">
        <f t="shared" si="119"/>
        <v>B</v>
      </c>
      <c r="G1834" s="99" t="str">
        <f t="shared" si="119"/>
        <v>B</v>
      </c>
      <c r="H1834" s="99" t="str">
        <f t="shared" si="120"/>
        <v>B</v>
      </c>
      <c r="I1834" s="99">
        <f t="shared" si="121"/>
        <v>1</v>
      </c>
      <c r="J1834" s="109">
        <f>IF(H1834="B",0,MATCH("B",H1835:$H$3985,0))</f>
        <v>0</v>
      </c>
      <c r="K1834" s="84"/>
      <c r="L1834" s="112">
        <v>48100</v>
      </c>
      <c r="M1834" s="99" t="s">
        <v>69</v>
      </c>
      <c r="O1834" s="97">
        <v>47158</v>
      </c>
      <c r="P1834" s="97" cm="1">
        <f t="array" ref="P1834">INDEX($L$11:$L$2636,MATCH(B1834+J1834,$L$11:$L$2636,0)+30)</f>
        <v>47200</v>
      </c>
      <c r="Q1834" s="124" cm="1">
        <f t="array" ref="Q1834">INDEX($L$11:$L$2636,MATCH(B1834+J1834,$L$11:$L$2636,0)+12)-1</f>
        <v>47175</v>
      </c>
    </row>
    <row r="1835" spans="2:17" ht="15" customHeight="1" x14ac:dyDescent="0.25">
      <c r="B1835" s="97">
        <v>47159</v>
      </c>
      <c r="C1835" s="98" t="str">
        <f t="shared" si="118"/>
        <v>Saturday</v>
      </c>
      <c r="D1835" s="99" t="str">
        <f t="shared" si="119"/>
        <v>W</v>
      </c>
      <c r="E1835" s="99" t="str">
        <f t="shared" si="119"/>
        <v>W</v>
      </c>
      <c r="F1835" s="99" t="str">
        <f t="shared" si="119"/>
        <v>W</v>
      </c>
      <c r="G1835" s="99" t="str">
        <f t="shared" si="119"/>
        <v>W</v>
      </c>
      <c r="H1835" s="99" t="str">
        <f t="shared" si="120"/>
        <v>W</v>
      </c>
      <c r="I1835" s="99">
        <f t="shared" si="121"/>
        <v>0</v>
      </c>
      <c r="J1835" s="109">
        <f>IF(H1835="B",0,MATCH("B",H1836:$H$3985,0))</f>
        <v>2</v>
      </c>
      <c r="K1835" s="84"/>
      <c r="L1835" s="112">
        <v>48101</v>
      </c>
      <c r="M1835" s="99" t="s">
        <v>69</v>
      </c>
      <c r="O1835" s="97">
        <v>47159</v>
      </c>
      <c r="P1835" s="97" cm="1">
        <f t="array" ref="P1835">INDEX($L$11:$L$2636,MATCH(B1835+J1835,$L$11:$L$2636,0)+30)</f>
        <v>47203</v>
      </c>
      <c r="Q1835" s="124" cm="1">
        <f t="array" ref="Q1835">INDEX($L$11:$L$2636,MATCH(B1835+J1835,$L$11:$L$2636,0)+12)-1</f>
        <v>47176</v>
      </c>
    </row>
    <row r="1836" spans="2:17" ht="15" customHeight="1" x14ac:dyDescent="0.25">
      <c r="B1836" s="97">
        <v>47160</v>
      </c>
      <c r="C1836" s="98" t="str">
        <f t="shared" si="118"/>
        <v>Sunday</v>
      </c>
      <c r="D1836" s="99" t="str">
        <f t="shared" si="119"/>
        <v>W</v>
      </c>
      <c r="E1836" s="99" t="str">
        <f t="shared" si="119"/>
        <v>W</v>
      </c>
      <c r="F1836" s="99" t="str">
        <f t="shared" si="119"/>
        <v>W</v>
      </c>
      <c r="G1836" s="99" t="str">
        <f t="shared" si="119"/>
        <v>W</v>
      </c>
      <c r="H1836" s="99" t="str">
        <f t="shared" si="120"/>
        <v>W</v>
      </c>
      <c r="I1836" s="99">
        <f t="shared" si="121"/>
        <v>0</v>
      </c>
      <c r="J1836" s="109">
        <f>IF(H1836="B",0,MATCH("B",H1837:$H$3985,0))</f>
        <v>1</v>
      </c>
      <c r="K1836" s="84"/>
      <c r="L1836" s="112">
        <v>48103</v>
      </c>
      <c r="M1836" s="99" t="s">
        <v>69</v>
      </c>
      <c r="O1836" s="97">
        <v>47160</v>
      </c>
      <c r="P1836" s="97" cm="1">
        <f t="array" ref="P1836">INDEX($L$11:$L$2636,MATCH(B1836+J1836,$L$11:$L$2636,0)+30)</f>
        <v>47203</v>
      </c>
      <c r="Q1836" s="124" cm="1">
        <f t="array" ref="Q1836">INDEX($L$11:$L$2636,MATCH(B1836+J1836,$L$11:$L$2636,0)+12)-1</f>
        <v>47176</v>
      </c>
    </row>
    <row r="1837" spans="2:17" ht="15" customHeight="1" x14ac:dyDescent="0.25">
      <c r="B1837" s="97">
        <v>47161</v>
      </c>
      <c r="C1837" s="98" t="str">
        <f t="shared" si="118"/>
        <v>Monday</v>
      </c>
      <c r="D1837" s="99" t="str">
        <f t="shared" si="119"/>
        <v>B</v>
      </c>
      <c r="E1837" s="99" t="str">
        <f t="shared" si="119"/>
        <v>B</v>
      </c>
      <c r="F1837" s="99" t="str">
        <f t="shared" si="119"/>
        <v>B</v>
      </c>
      <c r="G1837" s="99" t="str">
        <f t="shared" si="119"/>
        <v>B</v>
      </c>
      <c r="H1837" s="99" t="str">
        <f t="shared" si="120"/>
        <v>B</v>
      </c>
      <c r="I1837" s="99">
        <f t="shared" si="121"/>
        <v>1</v>
      </c>
      <c r="J1837" s="109">
        <f>IF(H1837="B",0,MATCH("B",H1838:$H$3985,0))</f>
        <v>0</v>
      </c>
      <c r="K1837" s="84"/>
      <c r="L1837" s="112">
        <v>48106</v>
      </c>
      <c r="M1837" s="99" t="s">
        <v>69</v>
      </c>
      <c r="O1837" s="97">
        <v>47161</v>
      </c>
      <c r="P1837" s="97" cm="1">
        <f t="array" ref="P1837">INDEX($L$11:$L$2636,MATCH(B1837+J1837,$L$11:$L$2636,0)+30)</f>
        <v>47203</v>
      </c>
      <c r="Q1837" s="124" cm="1">
        <f t="array" ref="Q1837">INDEX($L$11:$L$2636,MATCH(B1837+J1837,$L$11:$L$2636,0)+12)-1</f>
        <v>47176</v>
      </c>
    </row>
    <row r="1838" spans="2:17" ht="15" customHeight="1" x14ac:dyDescent="0.25">
      <c r="B1838" s="97">
        <v>47162</v>
      </c>
      <c r="C1838" s="98" t="str">
        <f t="shared" si="118"/>
        <v>Tuesday</v>
      </c>
      <c r="D1838" s="99" t="str">
        <f t="shared" si="119"/>
        <v>B</v>
      </c>
      <c r="E1838" s="99" t="str">
        <f t="shared" si="119"/>
        <v>B</v>
      </c>
      <c r="F1838" s="99" t="str">
        <f t="shared" si="119"/>
        <v>B</v>
      </c>
      <c r="G1838" s="99" t="str">
        <f t="shared" si="119"/>
        <v>B</v>
      </c>
      <c r="H1838" s="99" t="str">
        <f t="shared" si="120"/>
        <v>B</v>
      </c>
      <c r="I1838" s="99">
        <f t="shared" si="121"/>
        <v>1</v>
      </c>
      <c r="J1838" s="109">
        <f>IF(H1838="B",0,MATCH("B",H1839:$H$3985,0))</f>
        <v>0</v>
      </c>
      <c r="K1838" s="84"/>
      <c r="L1838" s="112">
        <v>48107</v>
      </c>
      <c r="M1838" s="99" t="s">
        <v>69</v>
      </c>
      <c r="O1838" s="97">
        <v>47162</v>
      </c>
      <c r="P1838" s="97" cm="1">
        <f t="array" ref="P1838">INDEX($L$11:$L$2636,MATCH(B1838+J1838,$L$11:$L$2636,0)+30)</f>
        <v>47204</v>
      </c>
      <c r="Q1838" s="124" cm="1">
        <f t="array" ref="Q1838">INDEX($L$11:$L$2636,MATCH(B1838+J1838,$L$11:$L$2636,0)+12)-1</f>
        <v>47177</v>
      </c>
    </row>
    <row r="1839" spans="2:17" ht="15" customHeight="1" x14ac:dyDescent="0.25">
      <c r="B1839" s="97">
        <v>47163</v>
      </c>
      <c r="C1839" s="98" t="str">
        <f t="shared" si="118"/>
        <v>Wednesday</v>
      </c>
      <c r="D1839" s="99" t="str">
        <f t="shared" si="119"/>
        <v>B</v>
      </c>
      <c r="E1839" s="99" t="str">
        <f t="shared" si="119"/>
        <v>B</v>
      </c>
      <c r="F1839" s="99" t="str">
        <f t="shared" si="119"/>
        <v>B</v>
      </c>
      <c r="G1839" s="99" t="str">
        <f t="shared" si="119"/>
        <v>B</v>
      </c>
      <c r="H1839" s="99" t="str">
        <f t="shared" si="120"/>
        <v>B</v>
      </c>
      <c r="I1839" s="99">
        <f t="shared" si="121"/>
        <v>1</v>
      </c>
      <c r="J1839" s="109">
        <f>IF(H1839="B",0,MATCH("B",H1840:$H$3985,0))</f>
        <v>0</v>
      </c>
      <c r="K1839" s="84"/>
      <c r="L1839" s="112">
        <v>48108</v>
      </c>
      <c r="M1839" s="99" t="s">
        <v>69</v>
      </c>
      <c r="O1839" s="97">
        <v>47163</v>
      </c>
      <c r="P1839" s="97" cm="1">
        <f t="array" ref="P1839">INDEX($L$11:$L$2636,MATCH(B1839+J1839,$L$11:$L$2636,0)+30)</f>
        <v>47205</v>
      </c>
      <c r="Q1839" s="124" cm="1">
        <f t="array" ref="Q1839">INDEX($L$11:$L$2636,MATCH(B1839+J1839,$L$11:$L$2636,0)+12)-1</f>
        <v>47178</v>
      </c>
    </row>
    <row r="1840" spans="2:17" ht="15" customHeight="1" x14ac:dyDescent="0.25">
      <c r="B1840" s="97">
        <v>47164</v>
      </c>
      <c r="C1840" s="98" t="str">
        <f t="shared" si="118"/>
        <v>Thursday</v>
      </c>
      <c r="D1840" s="99" t="str">
        <f t="shared" si="119"/>
        <v>B</v>
      </c>
      <c r="E1840" s="99" t="str">
        <f t="shared" si="119"/>
        <v>B</v>
      </c>
      <c r="F1840" s="99" t="str">
        <f t="shared" si="119"/>
        <v>B</v>
      </c>
      <c r="G1840" s="99" t="str">
        <f t="shared" si="119"/>
        <v>B</v>
      </c>
      <c r="H1840" s="99" t="str">
        <f t="shared" si="120"/>
        <v>B</v>
      </c>
      <c r="I1840" s="99">
        <f t="shared" si="121"/>
        <v>1</v>
      </c>
      <c r="J1840" s="109">
        <f>IF(H1840="B",0,MATCH("B",H1841:$H$3985,0))</f>
        <v>0</v>
      </c>
      <c r="K1840" s="84"/>
      <c r="L1840" s="112">
        <v>48109</v>
      </c>
      <c r="M1840" s="99" t="s">
        <v>69</v>
      </c>
      <c r="O1840" s="97">
        <v>47164</v>
      </c>
      <c r="P1840" s="97" cm="1">
        <f t="array" ref="P1840">INDEX($L$11:$L$2636,MATCH(B1840+J1840,$L$11:$L$2636,0)+30)</f>
        <v>47211</v>
      </c>
      <c r="Q1840" s="124" cm="1">
        <f t="array" ref="Q1840">INDEX($L$11:$L$2636,MATCH(B1840+J1840,$L$11:$L$2636,0)+12)-1</f>
        <v>47181</v>
      </c>
    </row>
    <row r="1841" spans="2:17" ht="15" customHeight="1" x14ac:dyDescent="0.25">
      <c r="B1841" s="97">
        <v>47165</v>
      </c>
      <c r="C1841" s="98" t="str">
        <f t="shared" si="118"/>
        <v>Friday</v>
      </c>
      <c r="D1841" s="99" t="str">
        <f t="shared" si="119"/>
        <v>B</v>
      </c>
      <c r="E1841" s="99" t="str">
        <f t="shared" si="119"/>
        <v>B</v>
      </c>
      <c r="F1841" s="99" t="str">
        <f t="shared" si="119"/>
        <v>B</v>
      </c>
      <c r="G1841" s="99" t="str">
        <f t="shared" si="119"/>
        <v>B</v>
      </c>
      <c r="H1841" s="99" t="str">
        <f t="shared" si="120"/>
        <v>B</v>
      </c>
      <c r="I1841" s="99">
        <f t="shared" si="121"/>
        <v>1</v>
      </c>
      <c r="J1841" s="109">
        <f>IF(H1841="B",0,MATCH("B",H1842:$H$3985,0))</f>
        <v>0</v>
      </c>
      <c r="K1841" s="84"/>
      <c r="L1841" s="112">
        <v>48110</v>
      </c>
      <c r="M1841" s="99" t="s">
        <v>69</v>
      </c>
      <c r="O1841" s="97">
        <v>47165</v>
      </c>
      <c r="P1841" s="97" cm="1">
        <f t="array" ref="P1841">INDEX($L$11:$L$2636,MATCH(B1841+J1841,$L$11:$L$2636,0)+30)</f>
        <v>47212</v>
      </c>
      <c r="Q1841" s="124" cm="1">
        <f t="array" ref="Q1841">INDEX($L$11:$L$2636,MATCH(B1841+J1841,$L$11:$L$2636,0)+12)-1</f>
        <v>47182</v>
      </c>
    </row>
    <row r="1842" spans="2:17" ht="15" customHeight="1" x14ac:dyDescent="0.25">
      <c r="B1842" s="97">
        <v>47166</v>
      </c>
      <c r="C1842" s="98" t="str">
        <f t="shared" si="118"/>
        <v>Saturday</v>
      </c>
      <c r="D1842" s="99" t="str">
        <f t="shared" si="119"/>
        <v>W</v>
      </c>
      <c r="E1842" s="99" t="str">
        <f t="shared" si="119"/>
        <v>W</v>
      </c>
      <c r="F1842" s="99" t="str">
        <f t="shared" si="119"/>
        <v>W</v>
      </c>
      <c r="G1842" s="99" t="str">
        <f t="shared" si="119"/>
        <v>W</v>
      </c>
      <c r="H1842" s="99" t="str">
        <f t="shared" si="120"/>
        <v>W</v>
      </c>
      <c r="I1842" s="99">
        <f t="shared" si="121"/>
        <v>0</v>
      </c>
      <c r="J1842" s="109">
        <f>IF(H1842="B",0,MATCH("B",H1843:$H$3985,0))</f>
        <v>2</v>
      </c>
      <c r="K1842" s="84"/>
      <c r="L1842" s="112">
        <v>48113</v>
      </c>
      <c r="M1842" s="99" t="s">
        <v>69</v>
      </c>
      <c r="O1842" s="97">
        <v>47166</v>
      </c>
      <c r="P1842" s="97" cm="1">
        <f t="array" ref="P1842">INDEX($L$11:$L$2636,MATCH(B1842+J1842,$L$11:$L$2636,0)+30)</f>
        <v>47213</v>
      </c>
      <c r="Q1842" s="124" cm="1">
        <f t="array" ref="Q1842">INDEX($L$11:$L$2636,MATCH(B1842+J1842,$L$11:$L$2636,0)+12)-1</f>
        <v>47183</v>
      </c>
    </row>
    <row r="1843" spans="2:17" ht="15" customHeight="1" x14ac:dyDescent="0.25">
      <c r="B1843" s="97">
        <v>47167</v>
      </c>
      <c r="C1843" s="98" t="str">
        <f t="shared" si="118"/>
        <v>Sunday</v>
      </c>
      <c r="D1843" s="99" t="str">
        <f t="shared" si="119"/>
        <v>W</v>
      </c>
      <c r="E1843" s="99" t="str">
        <f t="shared" si="119"/>
        <v>W</v>
      </c>
      <c r="F1843" s="99" t="str">
        <f t="shared" si="119"/>
        <v>W</v>
      </c>
      <c r="G1843" s="99" t="str">
        <f t="shared" si="119"/>
        <v>W</v>
      </c>
      <c r="H1843" s="99" t="str">
        <f t="shared" si="120"/>
        <v>W</v>
      </c>
      <c r="I1843" s="99">
        <f t="shared" si="121"/>
        <v>0</v>
      </c>
      <c r="J1843" s="109">
        <f>IF(H1843="B",0,MATCH("B",H1844:$H$3985,0))</f>
        <v>1</v>
      </c>
      <c r="K1843" s="84"/>
      <c r="L1843" s="112">
        <v>48114</v>
      </c>
      <c r="M1843" s="99" t="s">
        <v>69</v>
      </c>
      <c r="O1843" s="97">
        <v>47167</v>
      </c>
      <c r="P1843" s="97" cm="1">
        <f t="array" ref="P1843">INDEX($L$11:$L$2636,MATCH(B1843+J1843,$L$11:$L$2636,0)+30)</f>
        <v>47213</v>
      </c>
      <c r="Q1843" s="124" cm="1">
        <f t="array" ref="Q1843">INDEX($L$11:$L$2636,MATCH(B1843+J1843,$L$11:$L$2636,0)+12)-1</f>
        <v>47183</v>
      </c>
    </row>
    <row r="1844" spans="2:17" ht="15" customHeight="1" x14ac:dyDescent="0.25">
      <c r="B1844" s="97">
        <v>47168</v>
      </c>
      <c r="C1844" s="98" t="str">
        <f t="shared" si="118"/>
        <v>Monday</v>
      </c>
      <c r="D1844" s="99" t="str">
        <f t="shared" si="119"/>
        <v>B</v>
      </c>
      <c r="E1844" s="99" t="str">
        <f t="shared" si="119"/>
        <v>B</v>
      </c>
      <c r="F1844" s="99" t="str">
        <f t="shared" si="119"/>
        <v>B</v>
      </c>
      <c r="G1844" s="99" t="str">
        <f t="shared" si="119"/>
        <v>B</v>
      </c>
      <c r="H1844" s="99" t="str">
        <f t="shared" si="120"/>
        <v>B</v>
      </c>
      <c r="I1844" s="99">
        <f t="shared" si="121"/>
        <v>1</v>
      </c>
      <c r="J1844" s="109">
        <f>IF(H1844="B",0,MATCH("B",H1845:$H$3985,0))</f>
        <v>0</v>
      </c>
      <c r="K1844" s="84"/>
      <c r="L1844" s="112">
        <v>48115</v>
      </c>
      <c r="M1844" s="99" t="s">
        <v>69</v>
      </c>
      <c r="O1844" s="97">
        <v>47168</v>
      </c>
      <c r="P1844" s="97" cm="1">
        <f t="array" ref="P1844">INDEX($L$11:$L$2636,MATCH(B1844+J1844,$L$11:$L$2636,0)+30)</f>
        <v>47213</v>
      </c>
      <c r="Q1844" s="124" cm="1">
        <f t="array" ref="Q1844">INDEX($L$11:$L$2636,MATCH(B1844+J1844,$L$11:$L$2636,0)+12)-1</f>
        <v>47183</v>
      </c>
    </row>
    <row r="1845" spans="2:17" ht="15" customHeight="1" x14ac:dyDescent="0.25">
      <c r="B1845" s="97">
        <v>47169</v>
      </c>
      <c r="C1845" s="98" t="str">
        <f t="shared" si="118"/>
        <v>Tuesday</v>
      </c>
      <c r="D1845" s="99" t="str">
        <f t="shared" si="119"/>
        <v>B</v>
      </c>
      <c r="E1845" s="99" t="str">
        <f t="shared" si="119"/>
        <v>B</v>
      </c>
      <c r="F1845" s="99" t="str">
        <f t="shared" si="119"/>
        <v>B</v>
      </c>
      <c r="G1845" s="99" t="str">
        <f t="shared" si="119"/>
        <v>B</v>
      </c>
      <c r="H1845" s="99" t="str">
        <f t="shared" si="120"/>
        <v>B</v>
      </c>
      <c r="I1845" s="99">
        <f t="shared" si="121"/>
        <v>1</v>
      </c>
      <c r="J1845" s="109">
        <f>IF(H1845="B",0,MATCH("B",H1846:$H$3985,0))</f>
        <v>0</v>
      </c>
      <c r="K1845" s="84"/>
      <c r="L1845" s="112">
        <v>48116</v>
      </c>
      <c r="M1845" s="99" t="s">
        <v>69</v>
      </c>
      <c r="O1845" s="97">
        <v>47169</v>
      </c>
      <c r="P1845" s="97" cm="1">
        <f t="array" ref="P1845">INDEX($L$11:$L$2636,MATCH(B1845+J1845,$L$11:$L$2636,0)+30)</f>
        <v>47214</v>
      </c>
      <c r="Q1845" s="124" cm="1">
        <f t="array" ref="Q1845">INDEX($L$11:$L$2636,MATCH(B1845+J1845,$L$11:$L$2636,0)+12)-1</f>
        <v>47184</v>
      </c>
    </row>
    <row r="1846" spans="2:17" ht="15" customHeight="1" x14ac:dyDescent="0.25">
      <c r="B1846" s="97">
        <v>47170</v>
      </c>
      <c r="C1846" s="98" t="str">
        <f t="shared" si="118"/>
        <v>Wednesday</v>
      </c>
      <c r="D1846" s="99" t="str">
        <f t="shared" si="119"/>
        <v>B</v>
      </c>
      <c r="E1846" s="99" t="str">
        <f t="shared" si="119"/>
        <v>B</v>
      </c>
      <c r="F1846" s="99" t="str">
        <f t="shared" si="119"/>
        <v>B</v>
      </c>
      <c r="G1846" s="99" t="str">
        <f t="shared" si="119"/>
        <v>B</v>
      </c>
      <c r="H1846" s="99" t="str">
        <f t="shared" si="120"/>
        <v>B</v>
      </c>
      <c r="I1846" s="99">
        <f t="shared" si="121"/>
        <v>1</v>
      </c>
      <c r="J1846" s="109">
        <f>IF(H1846="B",0,MATCH("B",H1847:$H$3985,0))</f>
        <v>0</v>
      </c>
      <c r="K1846" s="84"/>
      <c r="L1846" s="112">
        <v>48117</v>
      </c>
      <c r="M1846" s="99" t="s">
        <v>69</v>
      </c>
      <c r="O1846" s="97">
        <v>47170</v>
      </c>
      <c r="P1846" s="97" cm="1">
        <f t="array" ref="P1846">INDEX($L$11:$L$2636,MATCH(B1846+J1846,$L$11:$L$2636,0)+30)</f>
        <v>47217</v>
      </c>
      <c r="Q1846" s="124" cm="1">
        <f t="array" ref="Q1846">INDEX($L$11:$L$2636,MATCH(B1846+J1846,$L$11:$L$2636,0)+12)-1</f>
        <v>47185</v>
      </c>
    </row>
    <row r="1847" spans="2:17" ht="15" customHeight="1" x14ac:dyDescent="0.25">
      <c r="B1847" s="97">
        <v>47171</v>
      </c>
      <c r="C1847" s="98" t="str">
        <f t="shared" si="118"/>
        <v>Thursday</v>
      </c>
      <c r="D1847" s="99" t="str">
        <f t="shared" si="119"/>
        <v>B</v>
      </c>
      <c r="E1847" s="99" t="str">
        <f t="shared" si="119"/>
        <v>B</v>
      </c>
      <c r="F1847" s="99" t="str">
        <f t="shared" si="119"/>
        <v>B</v>
      </c>
      <c r="G1847" s="99" t="str">
        <f t="shared" si="119"/>
        <v>B</v>
      </c>
      <c r="H1847" s="99" t="str">
        <f t="shared" si="120"/>
        <v>B</v>
      </c>
      <c r="I1847" s="99">
        <f t="shared" si="121"/>
        <v>1</v>
      </c>
      <c r="J1847" s="109">
        <f>IF(H1847="B",0,MATCH("B",H1848:$H$3985,0))</f>
        <v>0</v>
      </c>
      <c r="K1847" s="84"/>
      <c r="L1847" s="112">
        <v>48120</v>
      </c>
      <c r="M1847" s="99" t="s">
        <v>69</v>
      </c>
      <c r="O1847" s="97">
        <v>47171</v>
      </c>
      <c r="P1847" s="97" cm="1">
        <f t="array" ref="P1847">INDEX($L$11:$L$2636,MATCH(B1847+J1847,$L$11:$L$2636,0)+30)</f>
        <v>47218</v>
      </c>
      <c r="Q1847" s="124" cm="1">
        <f t="array" ref="Q1847">INDEX($L$11:$L$2636,MATCH(B1847+J1847,$L$11:$L$2636,0)+12)-1</f>
        <v>47188</v>
      </c>
    </row>
    <row r="1848" spans="2:17" ht="15" customHeight="1" x14ac:dyDescent="0.25">
      <c r="B1848" s="97">
        <v>47172</v>
      </c>
      <c r="C1848" s="98" t="str">
        <f t="shared" si="118"/>
        <v>Friday</v>
      </c>
      <c r="D1848" s="99" t="str">
        <f t="shared" si="119"/>
        <v>B</v>
      </c>
      <c r="E1848" s="99" t="str">
        <f t="shared" si="119"/>
        <v>B</v>
      </c>
      <c r="F1848" s="99" t="str">
        <f t="shared" si="119"/>
        <v>B</v>
      </c>
      <c r="G1848" s="99" t="str">
        <f t="shared" si="119"/>
        <v>B</v>
      </c>
      <c r="H1848" s="99" t="str">
        <f t="shared" si="120"/>
        <v>B</v>
      </c>
      <c r="I1848" s="99">
        <f t="shared" si="121"/>
        <v>1</v>
      </c>
      <c r="J1848" s="109">
        <f>IF(H1848="B",0,MATCH("B",H1849:$H$3985,0))</f>
        <v>0</v>
      </c>
      <c r="K1848" s="84"/>
      <c r="L1848" s="112">
        <v>48121</v>
      </c>
      <c r="M1848" s="99" t="s">
        <v>69</v>
      </c>
      <c r="O1848" s="97">
        <v>47172</v>
      </c>
      <c r="P1848" s="97" cm="1">
        <f t="array" ref="P1848">INDEX($L$11:$L$2636,MATCH(B1848+J1848,$L$11:$L$2636,0)+30)</f>
        <v>47219</v>
      </c>
      <c r="Q1848" s="124" cm="1">
        <f t="array" ref="Q1848">INDEX($L$11:$L$2636,MATCH(B1848+J1848,$L$11:$L$2636,0)+12)-1</f>
        <v>47189</v>
      </c>
    </row>
    <row r="1849" spans="2:17" ht="15" customHeight="1" x14ac:dyDescent="0.25">
      <c r="B1849" s="97">
        <v>47173</v>
      </c>
      <c r="C1849" s="98" t="str">
        <f t="shared" si="118"/>
        <v>Saturday</v>
      </c>
      <c r="D1849" s="99" t="str">
        <f t="shared" si="119"/>
        <v>W</v>
      </c>
      <c r="E1849" s="99" t="str">
        <f t="shared" si="119"/>
        <v>W</v>
      </c>
      <c r="F1849" s="99" t="str">
        <f t="shared" si="119"/>
        <v>W</v>
      </c>
      <c r="G1849" s="99" t="str">
        <f t="shared" si="119"/>
        <v>W</v>
      </c>
      <c r="H1849" s="99" t="str">
        <f t="shared" si="120"/>
        <v>W</v>
      </c>
      <c r="I1849" s="99">
        <f t="shared" si="121"/>
        <v>0</v>
      </c>
      <c r="J1849" s="109">
        <f>IF(H1849="B",0,MATCH("B",H1850:$H$3985,0))</f>
        <v>2</v>
      </c>
      <c r="K1849" s="84"/>
      <c r="L1849" s="112">
        <v>48122</v>
      </c>
      <c r="M1849" s="99" t="s">
        <v>69</v>
      </c>
      <c r="O1849" s="97">
        <v>47173</v>
      </c>
      <c r="P1849" s="97" cm="1">
        <f t="array" ref="P1849">INDEX($L$11:$L$2636,MATCH(B1849+J1849,$L$11:$L$2636,0)+30)</f>
        <v>47220</v>
      </c>
      <c r="Q1849" s="124" cm="1">
        <f t="array" ref="Q1849">INDEX($L$11:$L$2636,MATCH(B1849+J1849,$L$11:$L$2636,0)+12)-1</f>
        <v>47190</v>
      </c>
    </row>
    <row r="1850" spans="2:17" ht="15" customHeight="1" x14ac:dyDescent="0.25">
      <c r="B1850" s="97">
        <v>47174</v>
      </c>
      <c r="C1850" s="98" t="str">
        <f t="shared" si="118"/>
        <v>Sunday</v>
      </c>
      <c r="D1850" s="99" t="str">
        <f t="shared" si="119"/>
        <v>W</v>
      </c>
      <c r="E1850" s="99" t="str">
        <f t="shared" si="119"/>
        <v>W</v>
      </c>
      <c r="F1850" s="99" t="str">
        <f t="shared" si="119"/>
        <v>W</v>
      </c>
      <c r="G1850" s="99" t="str">
        <f t="shared" si="119"/>
        <v>W</v>
      </c>
      <c r="H1850" s="99" t="str">
        <f t="shared" si="120"/>
        <v>W</v>
      </c>
      <c r="I1850" s="99">
        <f t="shared" si="121"/>
        <v>0</v>
      </c>
      <c r="J1850" s="109">
        <f>IF(H1850="B",0,MATCH("B",H1851:$H$3985,0))</f>
        <v>1</v>
      </c>
      <c r="K1850" s="84"/>
      <c r="L1850" s="112">
        <v>48123</v>
      </c>
      <c r="M1850" s="99" t="s">
        <v>69</v>
      </c>
      <c r="O1850" s="97">
        <v>47174</v>
      </c>
      <c r="P1850" s="97" cm="1">
        <f t="array" ref="P1850">INDEX($L$11:$L$2636,MATCH(B1850+J1850,$L$11:$L$2636,0)+30)</f>
        <v>47220</v>
      </c>
      <c r="Q1850" s="124" cm="1">
        <f t="array" ref="Q1850">INDEX($L$11:$L$2636,MATCH(B1850+J1850,$L$11:$L$2636,0)+12)-1</f>
        <v>47190</v>
      </c>
    </row>
    <row r="1851" spans="2:17" ht="15" customHeight="1" x14ac:dyDescent="0.25">
      <c r="B1851" s="97">
        <v>47175</v>
      </c>
      <c r="C1851" s="98" t="str">
        <f t="shared" si="118"/>
        <v>Monday</v>
      </c>
      <c r="D1851" s="99" t="str">
        <f t="shared" si="119"/>
        <v>B</v>
      </c>
      <c r="E1851" s="99" t="str">
        <f t="shared" si="119"/>
        <v>B</v>
      </c>
      <c r="F1851" s="99" t="str">
        <f t="shared" si="119"/>
        <v>B</v>
      </c>
      <c r="G1851" s="99" t="str">
        <f t="shared" si="119"/>
        <v>B</v>
      </c>
      <c r="H1851" s="99" t="str">
        <f t="shared" si="120"/>
        <v>B</v>
      </c>
      <c r="I1851" s="99">
        <f t="shared" si="121"/>
        <v>1</v>
      </c>
      <c r="J1851" s="109">
        <f>IF(H1851="B",0,MATCH("B",H1852:$H$3985,0))</f>
        <v>0</v>
      </c>
      <c r="K1851" s="84"/>
      <c r="L1851" s="112">
        <v>48124</v>
      </c>
      <c r="M1851" s="99" t="s">
        <v>69</v>
      </c>
      <c r="O1851" s="97">
        <v>47175</v>
      </c>
      <c r="P1851" s="97" cm="1">
        <f t="array" ref="P1851">INDEX($L$11:$L$2636,MATCH(B1851+J1851,$L$11:$L$2636,0)+30)</f>
        <v>47220</v>
      </c>
      <c r="Q1851" s="124" cm="1">
        <f t="array" ref="Q1851">INDEX($L$11:$L$2636,MATCH(B1851+J1851,$L$11:$L$2636,0)+12)-1</f>
        <v>47190</v>
      </c>
    </row>
    <row r="1852" spans="2:17" ht="15" customHeight="1" x14ac:dyDescent="0.25">
      <c r="B1852" s="97">
        <v>47176</v>
      </c>
      <c r="C1852" s="98" t="str">
        <f t="shared" si="118"/>
        <v>Tuesday</v>
      </c>
      <c r="D1852" s="99" t="str">
        <f t="shared" si="119"/>
        <v>B</v>
      </c>
      <c r="E1852" s="99" t="str">
        <f t="shared" si="119"/>
        <v>B</v>
      </c>
      <c r="F1852" s="99" t="str">
        <f t="shared" si="119"/>
        <v>B</v>
      </c>
      <c r="G1852" s="99" t="str">
        <f t="shared" si="119"/>
        <v>B</v>
      </c>
      <c r="H1852" s="99" t="str">
        <f t="shared" si="120"/>
        <v>B</v>
      </c>
      <c r="I1852" s="99">
        <f t="shared" si="121"/>
        <v>1</v>
      </c>
      <c r="J1852" s="109">
        <f>IF(H1852="B",0,MATCH("B",H1853:$H$3985,0))</f>
        <v>0</v>
      </c>
      <c r="K1852" s="84"/>
      <c r="L1852" s="112">
        <v>48127</v>
      </c>
      <c r="M1852" s="99" t="s">
        <v>69</v>
      </c>
      <c r="O1852" s="97">
        <v>47176</v>
      </c>
      <c r="P1852" s="97" cm="1">
        <f t="array" ref="P1852">INDEX($L$11:$L$2636,MATCH(B1852+J1852,$L$11:$L$2636,0)+30)</f>
        <v>47221</v>
      </c>
      <c r="Q1852" s="124" cm="1">
        <f t="array" ref="Q1852">INDEX($L$11:$L$2636,MATCH(B1852+J1852,$L$11:$L$2636,0)+12)-1</f>
        <v>47191</v>
      </c>
    </row>
    <row r="1853" spans="2:17" ht="15" customHeight="1" x14ac:dyDescent="0.25">
      <c r="B1853" s="97">
        <v>47177</v>
      </c>
      <c r="C1853" s="98" t="str">
        <f t="shared" si="118"/>
        <v>Wednesday</v>
      </c>
      <c r="D1853" s="99" t="str">
        <f t="shared" si="119"/>
        <v>B</v>
      </c>
      <c r="E1853" s="99" t="str">
        <f t="shared" si="119"/>
        <v>B</v>
      </c>
      <c r="F1853" s="99" t="str">
        <f t="shared" si="119"/>
        <v>B</v>
      </c>
      <c r="G1853" s="99" t="str">
        <f t="shared" si="119"/>
        <v>B</v>
      </c>
      <c r="H1853" s="99" t="str">
        <f t="shared" si="120"/>
        <v>B</v>
      </c>
      <c r="I1853" s="99">
        <f t="shared" si="121"/>
        <v>1</v>
      </c>
      <c r="J1853" s="109">
        <f>IF(H1853="B",0,MATCH("B",H1854:$H$3985,0))</f>
        <v>0</v>
      </c>
      <c r="K1853" s="84"/>
      <c r="L1853" s="112">
        <v>48128</v>
      </c>
      <c r="M1853" s="99" t="s">
        <v>69</v>
      </c>
      <c r="O1853" s="97">
        <v>47177</v>
      </c>
      <c r="P1853" s="97" cm="1">
        <f t="array" ref="P1853">INDEX($L$11:$L$2636,MATCH(B1853+J1853,$L$11:$L$2636,0)+30)</f>
        <v>47224</v>
      </c>
      <c r="Q1853" s="124" cm="1">
        <f t="array" ref="Q1853">INDEX($L$11:$L$2636,MATCH(B1853+J1853,$L$11:$L$2636,0)+12)-1</f>
        <v>47192</v>
      </c>
    </row>
    <row r="1854" spans="2:17" ht="15" customHeight="1" x14ac:dyDescent="0.25">
      <c r="B1854" s="97">
        <v>47178</v>
      </c>
      <c r="C1854" s="98" t="str">
        <f t="shared" si="118"/>
        <v>Thursday</v>
      </c>
      <c r="D1854" s="99" t="str">
        <f t="shared" si="119"/>
        <v>B</v>
      </c>
      <c r="E1854" s="99" t="str">
        <f t="shared" si="119"/>
        <v>B</v>
      </c>
      <c r="F1854" s="99" t="str">
        <f t="shared" si="119"/>
        <v>B</v>
      </c>
      <c r="G1854" s="99" t="str">
        <f t="shared" si="119"/>
        <v>B</v>
      </c>
      <c r="H1854" s="99" t="str">
        <f t="shared" si="120"/>
        <v>B</v>
      </c>
      <c r="I1854" s="99">
        <f t="shared" si="121"/>
        <v>1</v>
      </c>
      <c r="J1854" s="109">
        <f>IF(H1854="B",0,MATCH("B",H1855:$H$3985,0))</f>
        <v>0</v>
      </c>
      <c r="K1854" s="84"/>
      <c r="L1854" s="112">
        <v>48129</v>
      </c>
      <c r="M1854" s="99" t="s">
        <v>69</v>
      </c>
      <c r="O1854" s="97">
        <v>47178</v>
      </c>
      <c r="P1854" s="97" cm="1">
        <f t="array" ref="P1854">INDEX($L$11:$L$2636,MATCH(B1854+J1854,$L$11:$L$2636,0)+30)</f>
        <v>47225</v>
      </c>
      <c r="Q1854" s="124" cm="1">
        <f t="array" ref="Q1854">INDEX($L$11:$L$2636,MATCH(B1854+J1854,$L$11:$L$2636,0)+12)-1</f>
        <v>47195</v>
      </c>
    </row>
    <row r="1855" spans="2:17" ht="15" customHeight="1" x14ac:dyDescent="0.25">
      <c r="B1855" s="97">
        <v>47179</v>
      </c>
      <c r="C1855" s="98" t="str">
        <f t="shared" si="118"/>
        <v>Friday</v>
      </c>
      <c r="D1855" s="99" t="str">
        <f t="shared" si="119"/>
        <v>B</v>
      </c>
      <c r="E1855" s="99" t="str">
        <f t="shared" si="119"/>
        <v>B</v>
      </c>
      <c r="F1855" s="99" t="str">
        <f t="shared" si="119"/>
        <v>B</v>
      </c>
      <c r="G1855" s="99" t="str">
        <f t="shared" si="119"/>
        <v>B</v>
      </c>
      <c r="H1855" s="99" t="str">
        <f t="shared" si="120"/>
        <v>B</v>
      </c>
      <c r="I1855" s="99">
        <f t="shared" si="121"/>
        <v>1</v>
      </c>
      <c r="J1855" s="109">
        <f>IF(H1855="B",0,MATCH("B",H1856:$H$3985,0))</f>
        <v>0</v>
      </c>
      <c r="K1855" s="84"/>
      <c r="L1855" s="112">
        <v>48130</v>
      </c>
      <c r="M1855" s="99" t="s">
        <v>69</v>
      </c>
      <c r="O1855" s="97">
        <v>47179</v>
      </c>
      <c r="P1855" s="97" cm="1">
        <f t="array" ref="P1855">INDEX($L$11:$L$2636,MATCH(B1855+J1855,$L$11:$L$2636,0)+30)</f>
        <v>47226</v>
      </c>
      <c r="Q1855" s="124" cm="1">
        <f t="array" ref="Q1855">INDEX($L$11:$L$2636,MATCH(B1855+J1855,$L$11:$L$2636,0)+12)-1</f>
        <v>47196</v>
      </c>
    </row>
    <row r="1856" spans="2:17" ht="15" customHeight="1" x14ac:dyDescent="0.25">
      <c r="B1856" s="97">
        <v>47180</v>
      </c>
      <c r="C1856" s="98" t="str">
        <f t="shared" si="118"/>
        <v>Saturday</v>
      </c>
      <c r="D1856" s="99" t="str">
        <f t="shared" si="119"/>
        <v>W</v>
      </c>
      <c r="E1856" s="99" t="str">
        <f t="shared" si="119"/>
        <v>W</v>
      </c>
      <c r="F1856" s="99" t="str">
        <f t="shared" si="119"/>
        <v>W</v>
      </c>
      <c r="G1856" s="99" t="str">
        <f t="shared" si="119"/>
        <v>W</v>
      </c>
      <c r="H1856" s="99" t="str">
        <f t="shared" si="120"/>
        <v>W</v>
      </c>
      <c r="I1856" s="99">
        <f t="shared" si="121"/>
        <v>0</v>
      </c>
      <c r="J1856" s="109">
        <f>IF(H1856="B",0,MATCH("B",H1857:$H$3985,0))</f>
        <v>2</v>
      </c>
      <c r="K1856" s="84"/>
      <c r="L1856" s="112">
        <v>48131</v>
      </c>
      <c r="M1856" s="99" t="s">
        <v>69</v>
      </c>
      <c r="O1856" s="97">
        <v>47180</v>
      </c>
      <c r="P1856" s="97" cm="1">
        <f t="array" ref="P1856">INDEX($L$11:$L$2636,MATCH(B1856+J1856,$L$11:$L$2636,0)+30)</f>
        <v>47227</v>
      </c>
      <c r="Q1856" s="124" cm="1">
        <f t="array" ref="Q1856">INDEX($L$11:$L$2636,MATCH(B1856+J1856,$L$11:$L$2636,0)+12)-1</f>
        <v>47197</v>
      </c>
    </row>
    <row r="1857" spans="2:17" ht="15" customHeight="1" x14ac:dyDescent="0.25">
      <c r="B1857" s="97">
        <v>47181</v>
      </c>
      <c r="C1857" s="98" t="str">
        <f t="shared" si="118"/>
        <v>Sunday</v>
      </c>
      <c r="D1857" s="99" t="str">
        <f t="shared" si="119"/>
        <v>W</v>
      </c>
      <c r="E1857" s="99" t="str">
        <f t="shared" si="119"/>
        <v>W</v>
      </c>
      <c r="F1857" s="99" t="str">
        <f t="shared" si="119"/>
        <v>W</v>
      </c>
      <c r="G1857" s="99" t="str">
        <f t="shared" si="119"/>
        <v>W</v>
      </c>
      <c r="H1857" s="99" t="str">
        <f t="shared" si="120"/>
        <v>W</v>
      </c>
      <c r="I1857" s="99">
        <f t="shared" si="121"/>
        <v>0</v>
      </c>
      <c r="J1857" s="109">
        <f>IF(H1857="B",0,MATCH("B",H1858:$H$3985,0))</f>
        <v>1</v>
      </c>
      <c r="K1857" s="84"/>
      <c r="L1857" s="112">
        <v>48135</v>
      </c>
      <c r="M1857" s="99" t="s">
        <v>69</v>
      </c>
      <c r="O1857" s="97">
        <v>47181</v>
      </c>
      <c r="P1857" s="97" cm="1">
        <f t="array" ref="P1857">INDEX($L$11:$L$2636,MATCH(B1857+J1857,$L$11:$L$2636,0)+30)</f>
        <v>47227</v>
      </c>
      <c r="Q1857" s="124" cm="1">
        <f t="array" ref="Q1857">INDEX($L$11:$L$2636,MATCH(B1857+J1857,$L$11:$L$2636,0)+12)-1</f>
        <v>47197</v>
      </c>
    </row>
    <row r="1858" spans="2:17" ht="15" customHeight="1" x14ac:dyDescent="0.25">
      <c r="B1858" s="97">
        <v>47182</v>
      </c>
      <c r="C1858" s="98" t="str">
        <f t="shared" si="118"/>
        <v>Monday</v>
      </c>
      <c r="D1858" s="99" t="str">
        <f t="shared" si="119"/>
        <v>B</v>
      </c>
      <c r="E1858" s="99" t="str">
        <f t="shared" si="119"/>
        <v>B</v>
      </c>
      <c r="F1858" s="99" t="str">
        <f t="shared" si="119"/>
        <v>B</v>
      </c>
      <c r="G1858" s="99" t="str">
        <f t="shared" si="119"/>
        <v>B</v>
      </c>
      <c r="H1858" s="99" t="str">
        <f t="shared" si="120"/>
        <v>B</v>
      </c>
      <c r="I1858" s="99">
        <f t="shared" si="121"/>
        <v>1</v>
      </c>
      <c r="J1858" s="109">
        <f>IF(H1858="B",0,MATCH("B",H1859:$H$3985,0))</f>
        <v>0</v>
      </c>
      <c r="K1858" s="84"/>
      <c r="L1858" s="112">
        <v>48136</v>
      </c>
      <c r="M1858" s="99" t="s">
        <v>69</v>
      </c>
      <c r="O1858" s="97">
        <v>47182</v>
      </c>
      <c r="P1858" s="97" cm="1">
        <f t="array" ref="P1858">INDEX($L$11:$L$2636,MATCH(B1858+J1858,$L$11:$L$2636,0)+30)</f>
        <v>47227</v>
      </c>
      <c r="Q1858" s="124" cm="1">
        <f t="array" ref="Q1858">INDEX($L$11:$L$2636,MATCH(B1858+J1858,$L$11:$L$2636,0)+12)-1</f>
        <v>47197</v>
      </c>
    </row>
    <row r="1859" spans="2:17" ht="15" customHeight="1" x14ac:dyDescent="0.25">
      <c r="B1859" s="97">
        <v>47183</v>
      </c>
      <c r="C1859" s="98" t="str">
        <f t="shared" si="118"/>
        <v>Tuesday</v>
      </c>
      <c r="D1859" s="99" t="str">
        <f t="shared" si="119"/>
        <v>B</v>
      </c>
      <c r="E1859" s="99" t="str">
        <f t="shared" si="119"/>
        <v>B</v>
      </c>
      <c r="F1859" s="99" t="str">
        <f t="shared" si="119"/>
        <v>B</v>
      </c>
      <c r="G1859" s="99" t="str">
        <f t="shared" si="119"/>
        <v>B</v>
      </c>
      <c r="H1859" s="99" t="str">
        <f t="shared" si="120"/>
        <v>B</v>
      </c>
      <c r="I1859" s="99">
        <f t="shared" si="121"/>
        <v>1</v>
      </c>
      <c r="J1859" s="109">
        <f>IF(H1859="B",0,MATCH("B",H1860:$H$3985,0))</f>
        <v>0</v>
      </c>
      <c r="K1859" s="84"/>
      <c r="L1859" s="112">
        <v>48137</v>
      </c>
      <c r="M1859" s="99" t="s">
        <v>69</v>
      </c>
      <c r="O1859" s="97">
        <v>47183</v>
      </c>
      <c r="P1859" s="97" cm="1">
        <f t="array" ref="P1859">INDEX($L$11:$L$2636,MATCH(B1859+J1859,$L$11:$L$2636,0)+30)</f>
        <v>47228</v>
      </c>
      <c r="Q1859" s="124" cm="1">
        <f t="array" ref="Q1859">INDEX($L$11:$L$2636,MATCH(B1859+J1859,$L$11:$L$2636,0)+12)-1</f>
        <v>47198</v>
      </c>
    </row>
    <row r="1860" spans="2:17" ht="15" customHeight="1" x14ac:dyDescent="0.25">
      <c r="B1860" s="97">
        <v>47184</v>
      </c>
      <c r="C1860" s="98" t="str">
        <f t="shared" si="118"/>
        <v>Wednesday</v>
      </c>
      <c r="D1860" s="99" t="str">
        <f t="shared" si="119"/>
        <v>B</v>
      </c>
      <c r="E1860" s="99" t="str">
        <f t="shared" si="119"/>
        <v>B</v>
      </c>
      <c r="F1860" s="99" t="str">
        <f t="shared" si="119"/>
        <v>B</v>
      </c>
      <c r="G1860" s="99" t="str">
        <f t="shared" si="119"/>
        <v>B</v>
      </c>
      <c r="H1860" s="99" t="str">
        <f t="shared" si="120"/>
        <v>B</v>
      </c>
      <c r="I1860" s="99">
        <f t="shared" si="121"/>
        <v>1</v>
      </c>
      <c r="J1860" s="109">
        <f>IF(H1860="B",0,MATCH("B",H1861:$H$3985,0))</f>
        <v>0</v>
      </c>
      <c r="K1860" s="84"/>
      <c r="L1860" s="112">
        <v>48138</v>
      </c>
      <c r="M1860" s="99" t="s">
        <v>69</v>
      </c>
      <c r="O1860" s="97">
        <v>47184</v>
      </c>
      <c r="P1860" s="97" cm="1">
        <f t="array" ref="P1860">INDEX($L$11:$L$2636,MATCH(B1860+J1860,$L$11:$L$2636,0)+30)</f>
        <v>47231</v>
      </c>
      <c r="Q1860" s="124" cm="1">
        <f t="array" ref="Q1860">INDEX($L$11:$L$2636,MATCH(B1860+J1860,$L$11:$L$2636,0)+12)-1</f>
        <v>47199</v>
      </c>
    </row>
    <row r="1861" spans="2:17" ht="15" customHeight="1" x14ac:dyDescent="0.25">
      <c r="B1861" s="97">
        <v>47185</v>
      </c>
      <c r="C1861" s="98" t="str">
        <f t="shared" si="118"/>
        <v>Thursday</v>
      </c>
      <c r="D1861" s="99" t="str">
        <f t="shared" si="119"/>
        <v>B</v>
      </c>
      <c r="E1861" s="99" t="str">
        <f t="shared" si="119"/>
        <v>B</v>
      </c>
      <c r="F1861" s="99" t="str">
        <f t="shared" si="119"/>
        <v>B</v>
      </c>
      <c r="G1861" s="99" t="str">
        <f t="shared" si="119"/>
        <v>B</v>
      </c>
      <c r="H1861" s="99" t="str">
        <f t="shared" si="120"/>
        <v>B</v>
      </c>
      <c r="I1861" s="99">
        <f t="shared" si="121"/>
        <v>1</v>
      </c>
      <c r="J1861" s="109">
        <f>IF(H1861="B",0,MATCH("B",H1862:$H$3985,0))</f>
        <v>0</v>
      </c>
      <c r="K1861" s="84"/>
      <c r="L1861" s="112">
        <v>48141</v>
      </c>
      <c r="M1861" s="99" t="s">
        <v>69</v>
      </c>
      <c r="O1861" s="97">
        <v>47185</v>
      </c>
      <c r="P1861" s="97" cm="1">
        <f t="array" ref="P1861">INDEX($L$11:$L$2636,MATCH(B1861+J1861,$L$11:$L$2636,0)+30)</f>
        <v>47232</v>
      </c>
      <c r="Q1861" s="124" cm="1">
        <f t="array" ref="Q1861">INDEX($L$11:$L$2636,MATCH(B1861+J1861,$L$11:$L$2636,0)+12)-1</f>
        <v>47202</v>
      </c>
    </row>
    <row r="1862" spans="2:17" ht="15" customHeight="1" x14ac:dyDescent="0.25">
      <c r="B1862" s="97">
        <v>47186</v>
      </c>
      <c r="C1862" s="98" t="str">
        <f t="shared" si="118"/>
        <v>Friday</v>
      </c>
      <c r="D1862" s="99" t="str">
        <f t="shared" si="119"/>
        <v>B</v>
      </c>
      <c r="E1862" s="99" t="str">
        <f t="shared" si="119"/>
        <v>B</v>
      </c>
      <c r="F1862" s="99" t="str">
        <f t="shared" si="119"/>
        <v>B</v>
      </c>
      <c r="G1862" s="99" t="str">
        <f t="shared" si="119"/>
        <v>B</v>
      </c>
      <c r="H1862" s="99" t="str">
        <f t="shared" si="120"/>
        <v>B</v>
      </c>
      <c r="I1862" s="99">
        <f t="shared" si="121"/>
        <v>1</v>
      </c>
      <c r="J1862" s="109">
        <f>IF(H1862="B",0,MATCH("B",H1863:$H$3985,0))</f>
        <v>0</v>
      </c>
      <c r="K1862" s="84"/>
      <c r="L1862" s="112">
        <v>48142</v>
      </c>
      <c r="M1862" s="99" t="s">
        <v>69</v>
      </c>
      <c r="O1862" s="97">
        <v>47186</v>
      </c>
      <c r="P1862" s="97" cm="1">
        <f t="array" ref="P1862">INDEX($L$11:$L$2636,MATCH(B1862+J1862,$L$11:$L$2636,0)+30)</f>
        <v>47233</v>
      </c>
      <c r="Q1862" s="124" cm="1">
        <f t="array" ref="Q1862">INDEX($L$11:$L$2636,MATCH(B1862+J1862,$L$11:$L$2636,0)+12)-1</f>
        <v>47203</v>
      </c>
    </row>
    <row r="1863" spans="2:17" ht="15" customHeight="1" x14ac:dyDescent="0.25">
      <c r="B1863" s="97">
        <v>47187</v>
      </c>
      <c r="C1863" s="98" t="str">
        <f t="shared" si="118"/>
        <v>Saturday</v>
      </c>
      <c r="D1863" s="99" t="str">
        <f t="shared" si="119"/>
        <v>W</v>
      </c>
      <c r="E1863" s="99" t="str">
        <f t="shared" si="119"/>
        <v>W</v>
      </c>
      <c r="F1863" s="99" t="str">
        <f t="shared" si="119"/>
        <v>W</v>
      </c>
      <c r="G1863" s="99" t="str">
        <f t="shared" si="119"/>
        <v>W</v>
      </c>
      <c r="H1863" s="99" t="str">
        <f t="shared" si="120"/>
        <v>W</v>
      </c>
      <c r="I1863" s="99">
        <f t="shared" si="121"/>
        <v>0</v>
      </c>
      <c r="J1863" s="109">
        <f>IF(H1863="B",0,MATCH("B",H1864:$H$3985,0))</f>
        <v>2</v>
      </c>
      <c r="K1863" s="84"/>
      <c r="L1863" s="112">
        <v>48143</v>
      </c>
      <c r="M1863" s="99" t="s">
        <v>69</v>
      </c>
      <c r="O1863" s="97">
        <v>47187</v>
      </c>
      <c r="P1863" s="97" cm="1">
        <f t="array" ref="P1863">INDEX($L$11:$L$2636,MATCH(B1863+J1863,$L$11:$L$2636,0)+30)</f>
        <v>47234</v>
      </c>
      <c r="Q1863" s="124" cm="1">
        <f t="array" ref="Q1863">INDEX($L$11:$L$2636,MATCH(B1863+J1863,$L$11:$L$2636,0)+12)-1</f>
        <v>47204</v>
      </c>
    </row>
    <row r="1864" spans="2:17" ht="15" customHeight="1" x14ac:dyDescent="0.25">
      <c r="B1864" s="97">
        <v>47188</v>
      </c>
      <c r="C1864" s="98" t="str">
        <f t="shared" si="118"/>
        <v>Sunday</v>
      </c>
      <c r="D1864" s="99" t="str">
        <f t="shared" si="119"/>
        <v>W</v>
      </c>
      <c r="E1864" s="99" t="str">
        <f t="shared" si="119"/>
        <v>W</v>
      </c>
      <c r="F1864" s="99" t="str">
        <f t="shared" si="119"/>
        <v>W</v>
      </c>
      <c r="G1864" s="99" t="str">
        <f t="shared" si="119"/>
        <v>W</v>
      </c>
      <c r="H1864" s="99" t="str">
        <f t="shared" si="120"/>
        <v>W</v>
      </c>
      <c r="I1864" s="99">
        <f t="shared" si="121"/>
        <v>0</v>
      </c>
      <c r="J1864" s="109">
        <f>IF(H1864="B",0,MATCH("B",H1865:$H$3985,0))</f>
        <v>1</v>
      </c>
      <c r="K1864" s="84"/>
      <c r="L1864" s="112">
        <v>48144</v>
      </c>
      <c r="M1864" s="99" t="s">
        <v>69</v>
      </c>
      <c r="O1864" s="97">
        <v>47188</v>
      </c>
      <c r="P1864" s="97" cm="1">
        <f t="array" ref="P1864">INDEX($L$11:$L$2636,MATCH(B1864+J1864,$L$11:$L$2636,0)+30)</f>
        <v>47234</v>
      </c>
      <c r="Q1864" s="124" cm="1">
        <f t="array" ref="Q1864">INDEX($L$11:$L$2636,MATCH(B1864+J1864,$L$11:$L$2636,0)+12)-1</f>
        <v>47204</v>
      </c>
    </row>
    <row r="1865" spans="2:17" ht="15" customHeight="1" x14ac:dyDescent="0.25">
      <c r="B1865" s="97">
        <v>47189</v>
      </c>
      <c r="C1865" s="98" t="str">
        <f t="shared" si="118"/>
        <v>Monday</v>
      </c>
      <c r="D1865" s="99" t="str">
        <f t="shared" si="119"/>
        <v>B</v>
      </c>
      <c r="E1865" s="99" t="str">
        <f t="shared" si="119"/>
        <v>B</v>
      </c>
      <c r="F1865" s="99" t="str">
        <f t="shared" si="119"/>
        <v>B</v>
      </c>
      <c r="G1865" s="99" t="str">
        <f t="shared" si="119"/>
        <v>B</v>
      </c>
      <c r="H1865" s="99" t="str">
        <f t="shared" si="120"/>
        <v>B</v>
      </c>
      <c r="I1865" s="99">
        <f t="shared" si="121"/>
        <v>1</v>
      </c>
      <c r="J1865" s="109">
        <f>IF(H1865="B",0,MATCH("B",H1866:$H$3985,0))</f>
        <v>0</v>
      </c>
      <c r="K1865" s="84"/>
      <c r="L1865" s="112">
        <v>48145</v>
      </c>
      <c r="M1865" s="99" t="s">
        <v>69</v>
      </c>
      <c r="O1865" s="97">
        <v>47189</v>
      </c>
      <c r="P1865" s="97" cm="1">
        <f t="array" ref="P1865">INDEX($L$11:$L$2636,MATCH(B1865+J1865,$L$11:$L$2636,0)+30)</f>
        <v>47234</v>
      </c>
      <c r="Q1865" s="124" cm="1">
        <f t="array" ref="Q1865">INDEX($L$11:$L$2636,MATCH(B1865+J1865,$L$11:$L$2636,0)+12)-1</f>
        <v>47204</v>
      </c>
    </row>
    <row r="1866" spans="2:17" ht="15" customHeight="1" x14ac:dyDescent="0.25">
      <c r="B1866" s="97">
        <v>47190</v>
      </c>
      <c r="C1866" s="98" t="str">
        <f t="shared" si="118"/>
        <v>Tuesday</v>
      </c>
      <c r="D1866" s="99" t="str">
        <f t="shared" si="119"/>
        <v>B</v>
      </c>
      <c r="E1866" s="99" t="str">
        <f t="shared" si="119"/>
        <v>B</v>
      </c>
      <c r="F1866" s="99" t="str">
        <f t="shared" si="119"/>
        <v>B</v>
      </c>
      <c r="G1866" s="99" t="str">
        <f t="shared" si="119"/>
        <v>B</v>
      </c>
      <c r="H1866" s="99" t="str">
        <f t="shared" si="120"/>
        <v>B</v>
      </c>
      <c r="I1866" s="99">
        <f t="shared" si="121"/>
        <v>1</v>
      </c>
      <c r="J1866" s="109">
        <f>IF(H1866="B",0,MATCH("B",H1867:$H$3985,0))</f>
        <v>0</v>
      </c>
      <c r="K1866" s="84"/>
      <c r="L1866" s="112">
        <v>48148</v>
      </c>
      <c r="M1866" s="99" t="s">
        <v>69</v>
      </c>
      <c r="O1866" s="97">
        <v>47190</v>
      </c>
      <c r="P1866" s="97" cm="1">
        <f t="array" ref="P1866">INDEX($L$11:$L$2636,MATCH(B1866+J1866,$L$11:$L$2636,0)+30)</f>
        <v>47235</v>
      </c>
      <c r="Q1866" s="124" cm="1">
        <f t="array" ref="Q1866">INDEX($L$11:$L$2636,MATCH(B1866+J1866,$L$11:$L$2636,0)+12)-1</f>
        <v>47210</v>
      </c>
    </row>
    <row r="1867" spans="2:17" ht="15" customHeight="1" x14ac:dyDescent="0.25">
      <c r="B1867" s="97">
        <v>47191</v>
      </c>
      <c r="C1867" s="98" t="str">
        <f t="shared" si="118"/>
        <v>Wednesday</v>
      </c>
      <c r="D1867" s="99" t="str">
        <f t="shared" si="119"/>
        <v>B</v>
      </c>
      <c r="E1867" s="99" t="str">
        <f t="shared" si="119"/>
        <v>B</v>
      </c>
      <c r="F1867" s="99" t="str">
        <f t="shared" si="119"/>
        <v>B</v>
      </c>
      <c r="G1867" s="99" t="str">
        <f t="shared" ref="G1867" si="122">IF(WEEKDAY($B1867,2)&lt;6,"B","W")</f>
        <v>B</v>
      </c>
      <c r="H1867" s="99" t="str">
        <f t="shared" si="120"/>
        <v>B</v>
      </c>
      <c r="I1867" s="99">
        <f t="shared" si="121"/>
        <v>1</v>
      </c>
      <c r="J1867" s="109">
        <f>IF(H1867="B",0,MATCH("B",H1868:$H$3985,0))</f>
        <v>0</v>
      </c>
      <c r="K1867" s="84"/>
      <c r="L1867" s="112">
        <v>48149</v>
      </c>
      <c r="M1867" s="99" t="s">
        <v>69</v>
      </c>
      <c r="O1867" s="97">
        <v>47191</v>
      </c>
      <c r="P1867" s="97" cm="1">
        <f t="array" ref="P1867">INDEX($L$11:$L$2636,MATCH(B1867+J1867,$L$11:$L$2636,0)+30)</f>
        <v>47238</v>
      </c>
      <c r="Q1867" s="124" cm="1">
        <f t="array" ref="Q1867">INDEX($L$11:$L$2636,MATCH(B1867+J1867,$L$11:$L$2636,0)+12)-1</f>
        <v>47211</v>
      </c>
    </row>
    <row r="1868" spans="2:17" ht="15" customHeight="1" x14ac:dyDescent="0.25">
      <c r="B1868" s="97">
        <v>47192</v>
      </c>
      <c r="C1868" s="98" t="str">
        <f t="shared" ref="C1868:C1931" si="123">TEXT(WEEKDAY(B1868),"dddd")</f>
        <v>Thursday</v>
      </c>
      <c r="D1868" s="99" t="str">
        <f t="shared" ref="D1868:G1931" si="124">IF(WEEKDAY($B1868,2)&lt;6,"B","W")</f>
        <v>B</v>
      </c>
      <c r="E1868" s="99" t="str">
        <f t="shared" si="124"/>
        <v>B</v>
      </c>
      <c r="F1868" s="99" t="str">
        <f t="shared" si="124"/>
        <v>B</v>
      </c>
      <c r="G1868" s="99" t="str">
        <f t="shared" si="124"/>
        <v>B</v>
      </c>
      <c r="H1868" s="99" t="str">
        <f t="shared" ref="H1868:H1931" si="125">IF(OR(D1868="P",E1868="P",F1868="P",G1868="P"),"P",D1868)</f>
        <v>B</v>
      </c>
      <c r="I1868" s="99">
        <f t="shared" ref="I1868:I1931" si="126">IF(H1868="B",1,0)</f>
        <v>1</v>
      </c>
      <c r="J1868" s="109">
        <f>IF(H1868="B",0,MATCH("B",H1869:$H$3985,0))</f>
        <v>0</v>
      </c>
      <c r="K1868" s="84"/>
      <c r="L1868" s="112">
        <v>48150</v>
      </c>
      <c r="M1868" s="99" t="s">
        <v>69</v>
      </c>
      <c r="O1868" s="97">
        <v>47192</v>
      </c>
      <c r="P1868" s="97" cm="1">
        <f t="array" ref="P1868">INDEX($L$11:$L$2636,MATCH(B1868+J1868,$L$11:$L$2636,0)+30)</f>
        <v>47241</v>
      </c>
      <c r="Q1868" s="124" cm="1">
        <f t="array" ref="Q1868">INDEX($L$11:$L$2636,MATCH(B1868+J1868,$L$11:$L$2636,0)+12)-1</f>
        <v>47212</v>
      </c>
    </row>
    <row r="1869" spans="2:17" ht="15" customHeight="1" x14ac:dyDescent="0.25">
      <c r="B1869" s="97">
        <v>47193</v>
      </c>
      <c r="C1869" s="98" t="str">
        <f t="shared" si="123"/>
        <v>Friday</v>
      </c>
      <c r="D1869" s="99" t="str">
        <f t="shared" si="124"/>
        <v>B</v>
      </c>
      <c r="E1869" s="99" t="str">
        <f t="shared" si="124"/>
        <v>B</v>
      </c>
      <c r="F1869" s="99" t="str">
        <f t="shared" si="124"/>
        <v>B</v>
      </c>
      <c r="G1869" s="99" t="str">
        <f t="shared" si="124"/>
        <v>B</v>
      </c>
      <c r="H1869" s="99" t="str">
        <f t="shared" si="125"/>
        <v>B</v>
      </c>
      <c r="I1869" s="99">
        <f t="shared" si="126"/>
        <v>1</v>
      </c>
      <c r="J1869" s="109">
        <f>IF(H1869="B",0,MATCH("B",H1870:$H$3985,0))</f>
        <v>0</v>
      </c>
      <c r="K1869" s="84"/>
      <c r="L1869" s="112">
        <v>48151</v>
      </c>
      <c r="M1869" s="99" t="s">
        <v>69</v>
      </c>
      <c r="O1869" s="97">
        <v>47193</v>
      </c>
      <c r="P1869" s="97" cm="1">
        <f t="array" ref="P1869">INDEX($L$11:$L$2636,MATCH(B1869+J1869,$L$11:$L$2636,0)+30)</f>
        <v>47242</v>
      </c>
      <c r="Q1869" s="124" cm="1">
        <f t="array" ref="Q1869">INDEX($L$11:$L$2636,MATCH(B1869+J1869,$L$11:$L$2636,0)+12)-1</f>
        <v>47213</v>
      </c>
    </row>
    <row r="1870" spans="2:17" ht="15" customHeight="1" x14ac:dyDescent="0.25">
      <c r="B1870" s="97">
        <v>47194</v>
      </c>
      <c r="C1870" s="98" t="str">
        <f t="shared" si="123"/>
        <v>Saturday</v>
      </c>
      <c r="D1870" s="99" t="str">
        <f t="shared" si="124"/>
        <v>W</v>
      </c>
      <c r="E1870" s="99" t="str">
        <f t="shared" si="124"/>
        <v>W</v>
      </c>
      <c r="F1870" s="99" t="str">
        <f t="shared" si="124"/>
        <v>W</v>
      </c>
      <c r="G1870" s="99" t="str">
        <f t="shared" si="124"/>
        <v>W</v>
      </c>
      <c r="H1870" s="99" t="str">
        <f t="shared" si="125"/>
        <v>W</v>
      </c>
      <c r="I1870" s="99">
        <f t="shared" si="126"/>
        <v>0</v>
      </c>
      <c r="J1870" s="109">
        <f>IF(H1870="B",0,MATCH("B",H1871:$H$3985,0))</f>
        <v>2</v>
      </c>
      <c r="K1870" s="84"/>
      <c r="L1870" s="112">
        <v>48152</v>
      </c>
      <c r="M1870" s="99" t="s">
        <v>69</v>
      </c>
      <c r="O1870" s="97">
        <v>47194</v>
      </c>
      <c r="P1870" s="97" cm="1">
        <f t="array" ref="P1870">INDEX($L$11:$L$2636,MATCH(B1870+J1870,$L$11:$L$2636,0)+30)</f>
        <v>47246</v>
      </c>
      <c r="Q1870" s="124" cm="1">
        <f t="array" ref="Q1870">INDEX($L$11:$L$2636,MATCH(B1870+J1870,$L$11:$L$2636,0)+12)-1</f>
        <v>47216</v>
      </c>
    </row>
    <row r="1871" spans="2:17" ht="15" customHeight="1" x14ac:dyDescent="0.25">
      <c r="B1871" s="97">
        <v>47195</v>
      </c>
      <c r="C1871" s="98" t="str">
        <f t="shared" si="123"/>
        <v>Sunday</v>
      </c>
      <c r="D1871" s="99" t="str">
        <f t="shared" si="124"/>
        <v>W</v>
      </c>
      <c r="E1871" s="99" t="str">
        <f t="shared" si="124"/>
        <v>W</v>
      </c>
      <c r="F1871" s="99" t="str">
        <f t="shared" si="124"/>
        <v>W</v>
      </c>
      <c r="G1871" s="99" t="str">
        <f t="shared" si="124"/>
        <v>W</v>
      </c>
      <c r="H1871" s="99" t="str">
        <f t="shared" si="125"/>
        <v>W</v>
      </c>
      <c r="I1871" s="99">
        <f t="shared" si="126"/>
        <v>0</v>
      </c>
      <c r="J1871" s="109">
        <f>IF(H1871="B",0,MATCH("B",H1872:$H$3985,0))</f>
        <v>1</v>
      </c>
      <c r="K1871" s="84"/>
      <c r="L1871" s="112">
        <v>48155</v>
      </c>
      <c r="M1871" s="99" t="s">
        <v>69</v>
      </c>
      <c r="O1871" s="97">
        <v>47195</v>
      </c>
      <c r="P1871" s="97" cm="1">
        <f t="array" ref="P1871">INDEX($L$11:$L$2636,MATCH(B1871+J1871,$L$11:$L$2636,0)+30)</f>
        <v>47246</v>
      </c>
      <c r="Q1871" s="124" cm="1">
        <f t="array" ref="Q1871">INDEX($L$11:$L$2636,MATCH(B1871+J1871,$L$11:$L$2636,0)+12)-1</f>
        <v>47216</v>
      </c>
    </row>
    <row r="1872" spans="2:17" ht="15" customHeight="1" x14ac:dyDescent="0.25">
      <c r="B1872" s="97">
        <v>47196</v>
      </c>
      <c r="C1872" s="98" t="str">
        <f t="shared" si="123"/>
        <v>Monday</v>
      </c>
      <c r="D1872" s="99" t="str">
        <f t="shared" si="124"/>
        <v>B</v>
      </c>
      <c r="E1872" s="99" t="str">
        <f t="shared" si="124"/>
        <v>B</v>
      </c>
      <c r="F1872" s="99" t="str">
        <f t="shared" si="124"/>
        <v>B</v>
      </c>
      <c r="G1872" s="99" t="str">
        <f t="shared" si="124"/>
        <v>B</v>
      </c>
      <c r="H1872" s="99" t="str">
        <f t="shared" si="125"/>
        <v>B</v>
      </c>
      <c r="I1872" s="99">
        <f t="shared" si="126"/>
        <v>1</v>
      </c>
      <c r="J1872" s="109">
        <f>IF(H1872="B",0,MATCH("B",H1873:$H$3985,0))</f>
        <v>0</v>
      </c>
      <c r="K1872" s="84"/>
      <c r="L1872" s="112">
        <v>48156</v>
      </c>
      <c r="M1872" s="99" t="s">
        <v>69</v>
      </c>
      <c r="O1872" s="97">
        <v>47196</v>
      </c>
      <c r="P1872" s="97" cm="1">
        <f t="array" ref="P1872">INDEX($L$11:$L$2636,MATCH(B1872+J1872,$L$11:$L$2636,0)+30)</f>
        <v>47246</v>
      </c>
      <c r="Q1872" s="124" cm="1">
        <f t="array" ref="Q1872">INDEX($L$11:$L$2636,MATCH(B1872+J1872,$L$11:$L$2636,0)+12)-1</f>
        <v>47216</v>
      </c>
    </row>
    <row r="1873" spans="2:17" ht="15" customHeight="1" x14ac:dyDescent="0.25">
      <c r="B1873" s="97">
        <v>47197</v>
      </c>
      <c r="C1873" s="98" t="str">
        <f t="shared" si="123"/>
        <v>Tuesday</v>
      </c>
      <c r="D1873" s="99" t="str">
        <f t="shared" si="124"/>
        <v>B</v>
      </c>
      <c r="E1873" s="99" t="str">
        <f t="shared" si="124"/>
        <v>B</v>
      </c>
      <c r="F1873" s="99" t="str">
        <f t="shared" si="124"/>
        <v>B</v>
      </c>
      <c r="G1873" s="99" t="str">
        <f t="shared" si="124"/>
        <v>B</v>
      </c>
      <c r="H1873" s="99" t="str">
        <f t="shared" si="125"/>
        <v>B</v>
      </c>
      <c r="I1873" s="99">
        <f t="shared" si="126"/>
        <v>1</v>
      </c>
      <c r="J1873" s="109">
        <f>IF(H1873="B",0,MATCH("B",H1874:$H$3985,0))</f>
        <v>0</v>
      </c>
      <c r="K1873" s="84"/>
      <c r="L1873" s="112">
        <v>48157</v>
      </c>
      <c r="M1873" s="99" t="s">
        <v>69</v>
      </c>
      <c r="O1873" s="97">
        <v>47197</v>
      </c>
      <c r="P1873" s="97" cm="1">
        <f t="array" ref="P1873">INDEX($L$11:$L$2636,MATCH(B1873+J1873,$L$11:$L$2636,0)+30)</f>
        <v>47247</v>
      </c>
      <c r="Q1873" s="124" cm="1">
        <f t="array" ref="Q1873">INDEX($L$11:$L$2636,MATCH(B1873+J1873,$L$11:$L$2636,0)+12)-1</f>
        <v>47217</v>
      </c>
    </row>
    <row r="1874" spans="2:17" ht="15" customHeight="1" x14ac:dyDescent="0.25">
      <c r="B1874" s="97">
        <v>47198</v>
      </c>
      <c r="C1874" s="98" t="str">
        <f t="shared" si="123"/>
        <v>Wednesday</v>
      </c>
      <c r="D1874" s="99" t="str">
        <f t="shared" si="124"/>
        <v>B</v>
      </c>
      <c r="E1874" s="99" t="str">
        <f t="shared" si="124"/>
        <v>B</v>
      </c>
      <c r="F1874" s="99" t="str">
        <f t="shared" si="124"/>
        <v>B</v>
      </c>
      <c r="G1874" s="99" t="str">
        <f t="shared" si="124"/>
        <v>B</v>
      </c>
      <c r="H1874" s="99" t="str">
        <f t="shared" si="125"/>
        <v>B</v>
      </c>
      <c r="I1874" s="99">
        <f t="shared" si="126"/>
        <v>1</v>
      </c>
      <c r="J1874" s="109">
        <f>IF(H1874="B",0,MATCH("B",H1875:$H$3985,0))</f>
        <v>0</v>
      </c>
      <c r="K1874" s="84"/>
      <c r="L1874" s="112">
        <v>48158</v>
      </c>
      <c r="M1874" s="99" t="s">
        <v>69</v>
      </c>
      <c r="O1874" s="97">
        <v>47198</v>
      </c>
      <c r="P1874" s="97" cm="1">
        <f t="array" ref="P1874">INDEX($L$11:$L$2636,MATCH(B1874+J1874,$L$11:$L$2636,0)+30)</f>
        <v>47248</v>
      </c>
      <c r="Q1874" s="124" cm="1">
        <f t="array" ref="Q1874">INDEX($L$11:$L$2636,MATCH(B1874+J1874,$L$11:$L$2636,0)+12)-1</f>
        <v>47218</v>
      </c>
    </row>
    <row r="1875" spans="2:17" ht="15" customHeight="1" x14ac:dyDescent="0.25">
      <c r="B1875" s="97">
        <v>47199</v>
      </c>
      <c r="C1875" s="98" t="str">
        <f t="shared" si="123"/>
        <v>Thursday</v>
      </c>
      <c r="D1875" s="99" t="str">
        <f t="shared" si="124"/>
        <v>B</v>
      </c>
      <c r="E1875" s="99" t="str">
        <f t="shared" si="124"/>
        <v>B</v>
      </c>
      <c r="F1875" s="99" t="str">
        <f t="shared" si="124"/>
        <v>B</v>
      </c>
      <c r="G1875" s="99" t="str">
        <f t="shared" si="124"/>
        <v>B</v>
      </c>
      <c r="H1875" s="99" t="str">
        <f t="shared" si="125"/>
        <v>B</v>
      </c>
      <c r="I1875" s="99">
        <f t="shared" si="126"/>
        <v>1</v>
      </c>
      <c r="J1875" s="109">
        <f>IF(H1875="B",0,MATCH("B",H1876:$H$3985,0))</f>
        <v>0</v>
      </c>
      <c r="K1875" s="84"/>
      <c r="L1875" s="112">
        <v>48159</v>
      </c>
      <c r="M1875" s="99" t="s">
        <v>69</v>
      </c>
      <c r="O1875" s="97">
        <v>47199</v>
      </c>
      <c r="P1875" s="97" cm="1">
        <f t="array" ref="P1875">INDEX($L$11:$L$2636,MATCH(B1875+J1875,$L$11:$L$2636,0)+30)</f>
        <v>47249</v>
      </c>
      <c r="Q1875" s="124" cm="1">
        <f t="array" ref="Q1875">INDEX($L$11:$L$2636,MATCH(B1875+J1875,$L$11:$L$2636,0)+12)-1</f>
        <v>47219</v>
      </c>
    </row>
    <row r="1876" spans="2:17" ht="15" customHeight="1" x14ac:dyDescent="0.25">
      <c r="B1876" s="97">
        <v>47200</v>
      </c>
      <c r="C1876" s="98" t="str">
        <f t="shared" si="123"/>
        <v>Friday</v>
      </c>
      <c r="D1876" s="99" t="str">
        <f t="shared" si="124"/>
        <v>B</v>
      </c>
      <c r="E1876" s="99" t="str">
        <f t="shared" si="124"/>
        <v>B</v>
      </c>
      <c r="F1876" s="99" t="str">
        <f t="shared" si="124"/>
        <v>B</v>
      </c>
      <c r="G1876" s="99" t="str">
        <f t="shared" si="124"/>
        <v>B</v>
      </c>
      <c r="H1876" s="99" t="str">
        <f t="shared" si="125"/>
        <v>B</v>
      </c>
      <c r="I1876" s="99">
        <f t="shared" si="126"/>
        <v>1</v>
      </c>
      <c r="J1876" s="109">
        <f>IF(H1876="B",0,MATCH("B",H1877:$H$3985,0))</f>
        <v>0</v>
      </c>
      <c r="K1876" s="84"/>
      <c r="L1876" s="112">
        <v>48162</v>
      </c>
      <c r="M1876" s="99" t="s">
        <v>69</v>
      </c>
      <c r="O1876" s="97">
        <v>47200</v>
      </c>
      <c r="P1876" s="97" cm="1">
        <f t="array" ref="P1876">INDEX($L$11:$L$2636,MATCH(B1876+J1876,$L$11:$L$2636,0)+30)</f>
        <v>47253</v>
      </c>
      <c r="Q1876" s="124" cm="1">
        <f t="array" ref="Q1876">INDEX($L$11:$L$2636,MATCH(B1876+J1876,$L$11:$L$2636,0)+12)-1</f>
        <v>47220</v>
      </c>
    </row>
    <row r="1877" spans="2:17" ht="15" customHeight="1" x14ac:dyDescent="0.25">
      <c r="B1877" s="97">
        <v>47201</v>
      </c>
      <c r="C1877" s="98" t="str">
        <f t="shared" si="123"/>
        <v>Saturday</v>
      </c>
      <c r="D1877" s="99" t="str">
        <f t="shared" si="124"/>
        <v>W</v>
      </c>
      <c r="E1877" s="99" t="str">
        <f t="shared" si="124"/>
        <v>W</v>
      </c>
      <c r="F1877" s="99" t="str">
        <f t="shared" si="124"/>
        <v>W</v>
      </c>
      <c r="G1877" s="99" t="str">
        <f t="shared" si="124"/>
        <v>W</v>
      </c>
      <c r="H1877" s="99" t="str">
        <f t="shared" si="125"/>
        <v>W</v>
      </c>
      <c r="I1877" s="99">
        <f t="shared" si="126"/>
        <v>0</v>
      </c>
      <c r="J1877" s="109">
        <f>IF(H1877="B",0,MATCH("B",H1878:$H$3985,0))</f>
        <v>2</v>
      </c>
      <c r="K1877" s="84"/>
      <c r="L1877" s="112">
        <v>48163</v>
      </c>
      <c r="M1877" s="99" t="s">
        <v>69</v>
      </c>
      <c r="O1877" s="97">
        <v>47201</v>
      </c>
      <c r="P1877" s="97" cm="1">
        <f t="array" ref="P1877">INDEX($L$11:$L$2636,MATCH(B1877+J1877,$L$11:$L$2636,0)+30)</f>
        <v>47254</v>
      </c>
      <c r="Q1877" s="124" cm="1">
        <f t="array" ref="Q1877">INDEX($L$11:$L$2636,MATCH(B1877+J1877,$L$11:$L$2636,0)+12)-1</f>
        <v>47223</v>
      </c>
    </row>
    <row r="1878" spans="2:17" ht="15" customHeight="1" x14ac:dyDescent="0.25">
      <c r="B1878" s="97">
        <v>47202</v>
      </c>
      <c r="C1878" s="98" t="str">
        <f t="shared" si="123"/>
        <v>Sunday</v>
      </c>
      <c r="D1878" s="99" t="str">
        <f t="shared" si="124"/>
        <v>W</v>
      </c>
      <c r="E1878" s="99" t="str">
        <f t="shared" si="124"/>
        <v>W</v>
      </c>
      <c r="F1878" s="99" t="str">
        <f t="shared" si="124"/>
        <v>W</v>
      </c>
      <c r="G1878" s="99" t="str">
        <f t="shared" si="124"/>
        <v>W</v>
      </c>
      <c r="H1878" s="99" t="str">
        <f t="shared" si="125"/>
        <v>W</v>
      </c>
      <c r="I1878" s="99">
        <f t="shared" si="126"/>
        <v>0</v>
      </c>
      <c r="J1878" s="109">
        <f>IF(H1878="B",0,MATCH("B",H1879:$H$3985,0))</f>
        <v>1</v>
      </c>
      <c r="K1878" s="84"/>
      <c r="L1878" s="112">
        <v>48164</v>
      </c>
      <c r="M1878" s="99" t="s">
        <v>69</v>
      </c>
      <c r="O1878" s="97">
        <v>47202</v>
      </c>
      <c r="P1878" s="97" cm="1">
        <f t="array" ref="P1878">INDEX($L$11:$L$2636,MATCH(B1878+J1878,$L$11:$L$2636,0)+30)</f>
        <v>47254</v>
      </c>
      <c r="Q1878" s="124" cm="1">
        <f t="array" ref="Q1878">INDEX($L$11:$L$2636,MATCH(B1878+J1878,$L$11:$L$2636,0)+12)-1</f>
        <v>47223</v>
      </c>
    </row>
    <row r="1879" spans="2:17" ht="15" customHeight="1" x14ac:dyDescent="0.25">
      <c r="B1879" s="97">
        <v>47203</v>
      </c>
      <c r="C1879" s="98" t="str">
        <f t="shared" si="123"/>
        <v>Monday</v>
      </c>
      <c r="D1879" s="99" t="str">
        <f t="shared" si="124"/>
        <v>B</v>
      </c>
      <c r="E1879" s="99" t="str">
        <f t="shared" si="124"/>
        <v>B</v>
      </c>
      <c r="F1879" s="99" t="str">
        <f t="shared" si="124"/>
        <v>B</v>
      </c>
      <c r="G1879" s="99" t="str">
        <f t="shared" si="124"/>
        <v>B</v>
      </c>
      <c r="H1879" s="99" t="str">
        <f t="shared" si="125"/>
        <v>B</v>
      </c>
      <c r="I1879" s="99">
        <f t="shared" si="126"/>
        <v>1</v>
      </c>
      <c r="J1879" s="109">
        <f>IF(H1879="B",0,MATCH("B",H1880:$H$3985,0))</f>
        <v>0</v>
      </c>
      <c r="K1879" s="84"/>
      <c r="L1879" s="112">
        <v>48165</v>
      </c>
      <c r="M1879" s="99" t="s">
        <v>69</v>
      </c>
      <c r="O1879" s="97">
        <v>47203</v>
      </c>
      <c r="P1879" s="97" cm="1">
        <f t="array" ref="P1879">INDEX($L$11:$L$2636,MATCH(B1879+J1879,$L$11:$L$2636,0)+30)</f>
        <v>47254</v>
      </c>
      <c r="Q1879" s="124" cm="1">
        <f t="array" ref="Q1879">INDEX($L$11:$L$2636,MATCH(B1879+J1879,$L$11:$L$2636,0)+12)-1</f>
        <v>47223</v>
      </c>
    </row>
    <row r="1880" spans="2:17" ht="15" customHeight="1" x14ac:dyDescent="0.25">
      <c r="B1880" s="97">
        <v>47204</v>
      </c>
      <c r="C1880" s="98" t="str">
        <f t="shared" si="123"/>
        <v>Tuesday</v>
      </c>
      <c r="D1880" s="99" t="str">
        <f t="shared" si="124"/>
        <v>B</v>
      </c>
      <c r="E1880" s="99" t="str">
        <f t="shared" si="124"/>
        <v>B</v>
      </c>
      <c r="F1880" s="99" t="str">
        <f t="shared" si="124"/>
        <v>B</v>
      </c>
      <c r="G1880" s="99" t="str">
        <f t="shared" si="124"/>
        <v>B</v>
      </c>
      <c r="H1880" s="99" t="str">
        <f t="shared" si="125"/>
        <v>B</v>
      </c>
      <c r="I1880" s="99">
        <f t="shared" si="126"/>
        <v>1</v>
      </c>
      <c r="J1880" s="109">
        <f>IF(H1880="B",0,MATCH("B",H1881:$H$3985,0))</f>
        <v>0</v>
      </c>
      <c r="K1880" s="84"/>
      <c r="L1880" s="112">
        <v>48166</v>
      </c>
      <c r="M1880" s="99" t="s">
        <v>69</v>
      </c>
      <c r="O1880" s="97">
        <v>47204</v>
      </c>
      <c r="P1880" s="97" cm="1">
        <f t="array" ref="P1880">INDEX($L$11:$L$2636,MATCH(B1880+J1880,$L$11:$L$2636,0)+30)</f>
        <v>47255</v>
      </c>
      <c r="Q1880" s="124" cm="1">
        <f t="array" ref="Q1880">INDEX($L$11:$L$2636,MATCH(B1880+J1880,$L$11:$L$2636,0)+12)-1</f>
        <v>47224</v>
      </c>
    </row>
    <row r="1881" spans="2:17" ht="15" customHeight="1" x14ac:dyDescent="0.25">
      <c r="B1881" s="97">
        <v>47205</v>
      </c>
      <c r="C1881" s="98" t="str">
        <f t="shared" si="123"/>
        <v>Wednesday</v>
      </c>
      <c r="D1881" s="99" t="str">
        <f t="shared" si="124"/>
        <v>B</v>
      </c>
      <c r="E1881" s="99" t="str">
        <f t="shared" si="124"/>
        <v>B</v>
      </c>
      <c r="F1881" s="99" t="str">
        <f t="shared" si="124"/>
        <v>B</v>
      </c>
      <c r="G1881" s="99" t="str">
        <f t="shared" si="124"/>
        <v>B</v>
      </c>
      <c r="H1881" s="99" t="str">
        <f t="shared" si="125"/>
        <v>B</v>
      </c>
      <c r="I1881" s="99">
        <f t="shared" si="126"/>
        <v>1</v>
      </c>
      <c r="J1881" s="109">
        <f>IF(H1881="B",0,MATCH("B",H1882:$H$3985,0))</f>
        <v>0</v>
      </c>
      <c r="K1881" s="84"/>
      <c r="L1881" s="112">
        <v>48169</v>
      </c>
      <c r="M1881" s="99" t="s">
        <v>69</v>
      </c>
      <c r="O1881" s="97">
        <v>47205</v>
      </c>
      <c r="P1881" s="97" cm="1">
        <f t="array" ref="P1881">INDEX($L$11:$L$2636,MATCH(B1881+J1881,$L$11:$L$2636,0)+30)</f>
        <v>47256</v>
      </c>
      <c r="Q1881" s="124" cm="1">
        <f t="array" ref="Q1881">INDEX($L$11:$L$2636,MATCH(B1881+J1881,$L$11:$L$2636,0)+12)-1</f>
        <v>47225</v>
      </c>
    </row>
    <row r="1882" spans="2:17" ht="15" customHeight="1" x14ac:dyDescent="0.25">
      <c r="B1882" s="97">
        <v>47206</v>
      </c>
      <c r="C1882" s="98" t="str">
        <f t="shared" si="123"/>
        <v>Thursday</v>
      </c>
      <c r="D1882" s="99" t="str">
        <f t="shared" si="124"/>
        <v>B</v>
      </c>
      <c r="E1882" s="99" t="str">
        <f t="shared" si="124"/>
        <v>B</v>
      </c>
      <c r="F1882" s="99" t="s">
        <v>71</v>
      </c>
      <c r="G1882" s="99" t="str">
        <f t="shared" si="124"/>
        <v>B</v>
      </c>
      <c r="H1882" s="99" t="str">
        <f t="shared" si="125"/>
        <v>P</v>
      </c>
      <c r="I1882" s="99">
        <f t="shared" si="126"/>
        <v>0</v>
      </c>
      <c r="J1882" s="109">
        <f>IF(H1882="B",0,MATCH("B",H1883:$H$3985,0))</f>
        <v>5</v>
      </c>
      <c r="K1882" s="84"/>
      <c r="L1882" s="112">
        <v>48170</v>
      </c>
      <c r="M1882" s="99" t="s">
        <v>69</v>
      </c>
      <c r="O1882" s="97">
        <v>47206</v>
      </c>
      <c r="P1882" s="97" cm="1">
        <f t="array" ref="P1882">INDEX($L$11:$L$2636,MATCH(B1882+J1882,$L$11:$L$2636,0)+30)</f>
        <v>47260</v>
      </c>
      <c r="Q1882" s="124" cm="1">
        <f t="array" ref="Q1882">INDEX($L$11:$L$2636,MATCH(B1882+J1882,$L$11:$L$2636,0)+12)-1</f>
        <v>47226</v>
      </c>
    </row>
    <row r="1883" spans="2:17" ht="15" customHeight="1" x14ac:dyDescent="0.25">
      <c r="B1883" s="97">
        <v>47207</v>
      </c>
      <c r="C1883" s="98" t="str">
        <f t="shared" si="123"/>
        <v>Friday</v>
      </c>
      <c r="D1883" s="99" t="s">
        <v>71</v>
      </c>
      <c r="E1883" s="99" t="s">
        <v>71</v>
      </c>
      <c r="F1883" s="99" t="s">
        <v>71</v>
      </c>
      <c r="G1883" s="99" t="str">
        <f t="shared" si="124"/>
        <v>B</v>
      </c>
      <c r="H1883" s="99" t="str">
        <f t="shared" si="125"/>
        <v>P</v>
      </c>
      <c r="I1883" s="99">
        <f t="shared" si="126"/>
        <v>0</v>
      </c>
      <c r="J1883" s="109">
        <f>IF(H1883="B",0,MATCH("B",H1884:$H$3985,0))</f>
        <v>4</v>
      </c>
      <c r="K1883" s="84"/>
      <c r="L1883" s="112">
        <v>48171</v>
      </c>
      <c r="M1883" s="99" t="s">
        <v>69</v>
      </c>
      <c r="O1883" s="97">
        <v>47207</v>
      </c>
      <c r="P1883" s="97" cm="1">
        <f t="array" ref="P1883">INDEX($L$11:$L$2636,MATCH(B1883+J1883,$L$11:$L$2636,0)+30)</f>
        <v>47260</v>
      </c>
      <c r="Q1883" s="124" cm="1">
        <f t="array" ref="Q1883">INDEX($L$11:$L$2636,MATCH(B1883+J1883,$L$11:$L$2636,0)+12)-1</f>
        <v>47226</v>
      </c>
    </row>
    <row r="1884" spans="2:17" ht="15" customHeight="1" x14ac:dyDescent="0.25">
      <c r="B1884" s="97">
        <v>47208</v>
      </c>
      <c r="C1884" s="98" t="str">
        <f t="shared" si="123"/>
        <v>Saturday</v>
      </c>
      <c r="D1884" s="99" t="str">
        <f t="shared" si="124"/>
        <v>W</v>
      </c>
      <c r="E1884" s="99" t="str">
        <f t="shared" si="124"/>
        <v>W</v>
      </c>
      <c r="F1884" s="99" t="str">
        <f t="shared" si="124"/>
        <v>W</v>
      </c>
      <c r="G1884" s="99" t="str">
        <f t="shared" si="124"/>
        <v>W</v>
      </c>
      <c r="H1884" s="99" t="str">
        <f t="shared" si="125"/>
        <v>W</v>
      </c>
      <c r="I1884" s="99">
        <f t="shared" si="126"/>
        <v>0</v>
      </c>
      <c r="J1884" s="109">
        <f>IF(H1884="B",0,MATCH("B",H1885:$H$3985,0))</f>
        <v>3</v>
      </c>
      <c r="K1884" s="84"/>
      <c r="L1884" s="112">
        <v>48172</v>
      </c>
      <c r="M1884" s="99" t="s">
        <v>69</v>
      </c>
      <c r="O1884" s="97">
        <v>47208</v>
      </c>
      <c r="P1884" s="97" cm="1">
        <f t="array" ref="P1884">INDEX($L$11:$L$2636,MATCH(B1884+J1884,$L$11:$L$2636,0)+30)</f>
        <v>47260</v>
      </c>
      <c r="Q1884" s="124" cm="1">
        <f t="array" ref="Q1884">INDEX($L$11:$L$2636,MATCH(B1884+J1884,$L$11:$L$2636,0)+12)-1</f>
        <v>47226</v>
      </c>
    </row>
    <row r="1885" spans="2:17" ht="15" customHeight="1" x14ac:dyDescent="0.25">
      <c r="B1885" s="97">
        <v>47209</v>
      </c>
      <c r="C1885" s="98" t="str">
        <f t="shared" si="123"/>
        <v>Sunday</v>
      </c>
      <c r="D1885" s="99" t="str">
        <f t="shared" si="124"/>
        <v>W</v>
      </c>
      <c r="E1885" s="99" t="str">
        <f t="shared" si="124"/>
        <v>W</v>
      </c>
      <c r="F1885" s="99" t="str">
        <f t="shared" si="124"/>
        <v>W</v>
      </c>
      <c r="G1885" s="99" t="str">
        <f t="shared" si="124"/>
        <v>W</v>
      </c>
      <c r="H1885" s="99" t="str">
        <f t="shared" si="125"/>
        <v>W</v>
      </c>
      <c r="I1885" s="99">
        <f t="shared" si="126"/>
        <v>0</v>
      </c>
      <c r="J1885" s="109">
        <f>IF(H1885="B",0,MATCH("B",H1886:$H$3985,0))</f>
        <v>2</v>
      </c>
      <c r="K1885" s="84"/>
      <c r="L1885" s="112">
        <v>48173</v>
      </c>
      <c r="M1885" s="99" t="s">
        <v>69</v>
      </c>
      <c r="O1885" s="97">
        <v>47209</v>
      </c>
      <c r="P1885" s="97" cm="1">
        <f t="array" ref="P1885">INDEX($L$11:$L$2636,MATCH(B1885+J1885,$L$11:$L$2636,0)+30)</f>
        <v>47260</v>
      </c>
      <c r="Q1885" s="124" cm="1">
        <f t="array" ref="Q1885">INDEX($L$11:$L$2636,MATCH(B1885+J1885,$L$11:$L$2636,0)+12)-1</f>
        <v>47226</v>
      </c>
    </row>
    <row r="1886" spans="2:17" ht="15" customHeight="1" x14ac:dyDescent="0.25">
      <c r="B1886" s="97">
        <v>47210</v>
      </c>
      <c r="C1886" s="98" t="str">
        <f t="shared" si="123"/>
        <v>Monday</v>
      </c>
      <c r="D1886" s="99" t="s">
        <v>71</v>
      </c>
      <c r="E1886" s="99" t="s">
        <v>71</v>
      </c>
      <c r="F1886" s="99" t="str">
        <f t="shared" si="124"/>
        <v>B</v>
      </c>
      <c r="G1886" s="99" t="str">
        <f t="shared" si="124"/>
        <v>B</v>
      </c>
      <c r="H1886" s="99" t="str">
        <f t="shared" si="125"/>
        <v>P</v>
      </c>
      <c r="I1886" s="99">
        <f t="shared" si="126"/>
        <v>0</v>
      </c>
      <c r="J1886" s="109">
        <f>IF(H1886="B",0,MATCH("B",H1887:$H$3985,0))</f>
        <v>1</v>
      </c>
      <c r="K1886" s="84"/>
      <c r="L1886" s="112">
        <v>48176</v>
      </c>
      <c r="M1886" s="99" t="s">
        <v>69</v>
      </c>
      <c r="O1886" s="97">
        <v>47210</v>
      </c>
      <c r="P1886" s="97" cm="1">
        <f t="array" ref="P1886">INDEX($L$11:$L$2636,MATCH(B1886+J1886,$L$11:$L$2636,0)+30)</f>
        <v>47260</v>
      </c>
      <c r="Q1886" s="124" cm="1">
        <f t="array" ref="Q1886">INDEX($L$11:$L$2636,MATCH(B1886+J1886,$L$11:$L$2636,0)+12)-1</f>
        <v>47226</v>
      </c>
    </row>
    <row r="1887" spans="2:17" ht="15" customHeight="1" x14ac:dyDescent="0.25">
      <c r="B1887" s="97">
        <v>47211</v>
      </c>
      <c r="C1887" s="98" t="str">
        <f t="shared" si="123"/>
        <v>Tuesday</v>
      </c>
      <c r="D1887" s="99" t="str">
        <f t="shared" si="124"/>
        <v>B</v>
      </c>
      <c r="E1887" s="99" t="str">
        <f t="shared" si="124"/>
        <v>B</v>
      </c>
      <c r="F1887" s="99" t="str">
        <f t="shared" si="124"/>
        <v>B</v>
      </c>
      <c r="G1887" s="99" t="str">
        <f t="shared" si="124"/>
        <v>B</v>
      </c>
      <c r="H1887" s="99" t="str">
        <f t="shared" si="125"/>
        <v>B</v>
      </c>
      <c r="I1887" s="99">
        <f t="shared" si="126"/>
        <v>1</v>
      </c>
      <c r="J1887" s="109">
        <f>IF(H1887="B",0,MATCH("B",H1888:$H$3985,0))</f>
        <v>0</v>
      </c>
      <c r="K1887" s="84"/>
      <c r="L1887" s="112">
        <v>48177</v>
      </c>
      <c r="M1887" s="99" t="s">
        <v>69</v>
      </c>
      <c r="O1887" s="97">
        <v>47211</v>
      </c>
      <c r="P1887" s="97" cm="1">
        <f t="array" ref="P1887">INDEX($L$11:$L$2636,MATCH(B1887+J1887,$L$11:$L$2636,0)+30)</f>
        <v>47260</v>
      </c>
      <c r="Q1887" s="124" cm="1">
        <f t="array" ref="Q1887">INDEX($L$11:$L$2636,MATCH(B1887+J1887,$L$11:$L$2636,0)+12)-1</f>
        <v>47226</v>
      </c>
    </row>
    <row r="1888" spans="2:17" ht="15" customHeight="1" x14ac:dyDescent="0.25">
      <c r="B1888" s="97">
        <v>47212</v>
      </c>
      <c r="C1888" s="98" t="str">
        <f t="shared" si="123"/>
        <v>Wednesday</v>
      </c>
      <c r="D1888" s="99" t="str">
        <f t="shared" si="124"/>
        <v>B</v>
      </c>
      <c r="E1888" s="99" t="str">
        <f t="shared" si="124"/>
        <v>B</v>
      </c>
      <c r="F1888" s="99" t="str">
        <f t="shared" si="124"/>
        <v>B</v>
      </c>
      <c r="G1888" s="99" t="str">
        <f t="shared" si="124"/>
        <v>B</v>
      </c>
      <c r="H1888" s="99" t="str">
        <f t="shared" si="125"/>
        <v>B</v>
      </c>
      <c r="I1888" s="99">
        <f t="shared" si="126"/>
        <v>1</v>
      </c>
      <c r="J1888" s="109">
        <f>IF(H1888="B",0,MATCH("B",H1889:$H$3985,0))</f>
        <v>0</v>
      </c>
      <c r="K1888" s="84"/>
      <c r="L1888" s="112">
        <v>48178</v>
      </c>
      <c r="M1888" s="99" t="s">
        <v>69</v>
      </c>
      <c r="O1888" s="97">
        <v>47212</v>
      </c>
      <c r="P1888" s="97" cm="1">
        <f t="array" ref="P1888">INDEX($L$11:$L$2636,MATCH(B1888+J1888,$L$11:$L$2636,0)+30)</f>
        <v>47261</v>
      </c>
      <c r="Q1888" s="124" cm="1">
        <f t="array" ref="Q1888">INDEX($L$11:$L$2636,MATCH(B1888+J1888,$L$11:$L$2636,0)+12)-1</f>
        <v>47227</v>
      </c>
    </row>
    <row r="1889" spans="2:17" ht="15" customHeight="1" x14ac:dyDescent="0.25">
      <c r="B1889" s="97">
        <v>47213</v>
      </c>
      <c r="C1889" s="98" t="str">
        <f t="shared" si="123"/>
        <v>Thursday</v>
      </c>
      <c r="D1889" s="99" t="str">
        <f t="shared" si="124"/>
        <v>B</v>
      </c>
      <c r="E1889" s="99" t="str">
        <f t="shared" si="124"/>
        <v>B</v>
      </c>
      <c r="F1889" s="99" t="str">
        <f t="shared" si="124"/>
        <v>B</v>
      </c>
      <c r="G1889" s="99" t="str">
        <f t="shared" si="124"/>
        <v>B</v>
      </c>
      <c r="H1889" s="99" t="str">
        <f t="shared" si="125"/>
        <v>B</v>
      </c>
      <c r="I1889" s="99">
        <f t="shared" si="126"/>
        <v>1</v>
      </c>
      <c r="J1889" s="109">
        <f>IF(H1889="B",0,MATCH("B",H1890:$H$3985,0))</f>
        <v>0</v>
      </c>
      <c r="K1889" s="84"/>
      <c r="L1889" s="112">
        <v>48179</v>
      </c>
      <c r="M1889" s="99" t="s">
        <v>69</v>
      </c>
      <c r="O1889" s="97">
        <v>47213</v>
      </c>
      <c r="P1889" s="97" cm="1">
        <f t="array" ref="P1889">INDEX($L$11:$L$2636,MATCH(B1889+J1889,$L$11:$L$2636,0)+30)</f>
        <v>47262</v>
      </c>
      <c r="Q1889" s="124" cm="1">
        <f t="array" ref="Q1889">INDEX($L$11:$L$2636,MATCH(B1889+J1889,$L$11:$L$2636,0)+12)-1</f>
        <v>47230</v>
      </c>
    </row>
    <row r="1890" spans="2:17" ht="15" customHeight="1" x14ac:dyDescent="0.25">
      <c r="B1890" s="97">
        <v>47214</v>
      </c>
      <c r="C1890" s="98" t="str">
        <f t="shared" si="123"/>
        <v>Friday</v>
      </c>
      <c r="D1890" s="99" t="str">
        <f t="shared" si="124"/>
        <v>B</v>
      </c>
      <c r="E1890" s="99" t="str">
        <f t="shared" si="124"/>
        <v>B</v>
      </c>
      <c r="F1890" s="99" t="str">
        <f t="shared" si="124"/>
        <v>B</v>
      </c>
      <c r="G1890" s="99" t="str">
        <f t="shared" si="124"/>
        <v>B</v>
      </c>
      <c r="H1890" s="99" t="str">
        <f t="shared" si="125"/>
        <v>B</v>
      </c>
      <c r="I1890" s="99">
        <f t="shared" si="126"/>
        <v>1</v>
      </c>
      <c r="J1890" s="109">
        <f>IF(H1890="B",0,MATCH("B",H1891:$H$3985,0))</f>
        <v>0</v>
      </c>
      <c r="K1890" s="84"/>
      <c r="L1890" s="112">
        <v>48180</v>
      </c>
      <c r="M1890" s="99" t="s">
        <v>69</v>
      </c>
      <c r="O1890" s="97">
        <v>47214</v>
      </c>
      <c r="P1890" s="97" cm="1">
        <f t="array" ref="P1890">INDEX($L$11:$L$2636,MATCH(B1890+J1890,$L$11:$L$2636,0)+30)</f>
        <v>47263</v>
      </c>
      <c r="Q1890" s="124" cm="1">
        <f t="array" ref="Q1890">INDEX($L$11:$L$2636,MATCH(B1890+J1890,$L$11:$L$2636,0)+12)-1</f>
        <v>47231</v>
      </c>
    </row>
    <row r="1891" spans="2:17" ht="15" customHeight="1" x14ac:dyDescent="0.25">
      <c r="B1891" s="97">
        <v>47215</v>
      </c>
      <c r="C1891" s="98" t="str">
        <f t="shared" si="123"/>
        <v>Saturday</v>
      </c>
      <c r="D1891" s="99" t="str">
        <f t="shared" si="124"/>
        <v>W</v>
      </c>
      <c r="E1891" s="99" t="str">
        <f t="shared" si="124"/>
        <v>W</v>
      </c>
      <c r="F1891" s="99" t="str">
        <f t="shared" si="124"/>
        <v>W</v>
      </c>
      <c r="G1891" s="99" t="str">
        <f t="shared" si="124"/>
        <v>W</v>
      </c>
      <c r="H1891" s="99" t="str">
        <f t="shared" si="125"/>
        <v>W</v>
      </c>
      <c r="I1891" s="99">
        <f t="shared" si="126"/>
        <v>0</v>
      </c>
      <c r="J1891" s="109">
        <f>IF(H1891="B",0,MATCH("B",H1892:$H$3985,0))</f>
        <v>2</v>
      </c>
      <c r="K1891" s="84"/>
      <c r="L1891" s="112">
        <v>48183</v>
      </c>
      <c r="M1891" s="99" t="s">
        <v>69</v>
      </c>
      <c r="O1891" s="97">
        <v>47215</v>
      </c>
      <c r="P1891" s="97" cm="1">
        <f t="array" ref="P1891">INDEX($L$11:$L$2636,MATCH(B1891+J1891,$L$11:$L$2636,0)+30)</f>
        <v>47267</v>
      </c>
      <c r="Q1891" s="124" cm="1">
        <f t="array" ref="Q1891">INDEX($L$11:$L$2636,MATCH(B1891+J1891,$L$11:$L$2636,0)+12)-1</f>
        <v>47232</v>
      </c>
    </row>
    <row r="1892" spans="2:17" ht="15" customHeight="1" x14ac:dyDescent="0.25">
      <c r="B1892" s="97">
        <v>47216</v>
      </c>
      <c r="C1892" s="98" t="str">
        <f t="shared" si="123"/>
        <v>Sunday</v>
      </c>
      <c r="D1892" s="99" t="str">
        <f t="shared" si="124"/>
        <v>W</v>
      </c>
      <c r="E1892" s="99" t="str">
        <f t="shared" si="124"/>
        <v>W</v>
      </c>
      <c r="F1892" s="99" t="str">
        <f t="shared" si="124"/>
        <v>W</v>
      </c>
      <c r="G1892" s="99" t="str">
        <f t="shared" si="124"/>
        <v>W</v>
      </c>
      <c r="H1892" s="99" t="str">
        <f t="shared" si="125"/>
        <v>W</v>
      </c>
      <c r="I1892" s="99">
        <f t="shared" si="126"/>
        <v>0</v>
      </c>
      <c r="J1892" s="109">
        <f>IF(H1892="B",0,MATCH("B",H1893:$H$3985,0))</f>
        <v>1</v>
      </c>
      <c r="K1892" s="84"/>
      <c r="L1892" s="112">
        <v>48184</v>
      </c>
      <c r="M1892" s="99" t="s">
        <v>69</v>
      </c>
      <c r="O1892" s="97">
        <v>47216</v>
      </c>
      <c r="P1892" s="97" cm="1">
        <f t="array" ref="P1892">INDEX($L$11:$L$2636,MATCH(B1892+J1892,$L$11:$L$2636,0)+30)</f>
        <v>47267</v>
      </c>
      <c r="Q1892" s="124" cm="1">
        <f t="array" ref="Q1892">INDEX($L$11:$L$2636,MATCH(B1892+J1892,$L$11:$L$2636,0)+12)-1</f>
        <v>47232</v>
      </c>
    </row>
    <row r="1893" spans="2:17" ht="15" customHeight="1" x14ac:dyDescent="0.25">
      <c r="B1893" s="97">
        <v>47217</v>
      </c>
      <c r="C1893" s="98" t="str">
        <f t="shared" si="123"/>
        <v>Monday</v>
      </c>
      <c r="D1893" s="99" t="str">
        <f t="shared" si="124"/>
        <v>B</v>
      </c>
      <c r="E1893" s="99" t="str">
        <f t="shared" si="124"/>
        <v>B</v>
      </c>
      <c r="F1893" s="99" t="str">
        <f t="shared" si="124"/>
        <v>B</v>
      </c>
      <c r="G1893" s="99" t="str">
        <f t="shared" si="124"/>
        <v>B</v>
      </c>
      <c r="H1893" s="99" t="str">
        <f t="shared" si="125"/>
        <v>B</v>
      </c>
      <c r="I1893" s="99">
        <f t="shared" si="126"/>
        <v>1</v>
      </c>
      <c r="J1893" s="109">
        <f>IF(H1893="B",0,MATCH("B",H1894:$H$3985,0))</f>
        <v>0</v>
      </c>
      <c r="K1893" s="84"/>
      <c r="L1893" s="112">
        <v>48185</v>
      </c>
      <c r="M1893" s="99" t="s">
        <v>69</v>
      </c>
      <c r="O1893" s="97">
        <v>47217</v>
      </c>
      <c r="P1893" s="97" cm="1">
        <f t="array" ref="P1893">INDEX($L$11:$L$2636,MATCH(B1893+J1893,$L$11:$L$2636,0)+30)</f>
        <v>47267</v>
      </c>
      <c r="Q1893" s="124" cm="1">
        <f t="array" ref="Q1893">INDEX($L$11:$L$2636,MATCH(B1893+J1893,$L$11:$L$2636,0)+12)-1</f>
        <v>47232</v>
      </c>
    </row>
    <row r="1894" spans="2:17" ht="15" customHeight="1" x14ac:dyDescent="0.25">
      <c r="B1894" s="97">
        <v>47218</v>
      </c>
      <c r="C1894" s="98" t="str">
        <f t="shared" si="123"/>
        <v>Tuesday</v>
      </c>
      <c r="D1894" s="99" t="str">
        <f t="shared" si="124"/>
        <v>B</v>
      </c>
      <c r="E1894" s="99" t="str">
        <f t="shared" si="124"/>
        <v>B</v>
      </c>
      <c r="F1894" s="99" t="str">
        <f t="shared" si="124"/>
        <v>B</v>
      </c>
      <c r="G1894" s="99" t="str">
        <f t="shared" si="124"/>
        <v>B</v>
      </c>
      <c r="H1894" s="99" t="str">
        <f t="shared" si="125"/>
        <v>B</v>
      </c>
      <c r="I1894" s="99">
        <f t="shared" si="126"/>
        <v>1</v>
      </c>
      <c r="J1894" s="109">
        <f>IF(H1894="B",0,MATCH("B",H1895:$H$3985,0))</f>
        <v>0</v>
      </c>
      <c r="K1894" s="84"/>
      <c r="L1894" s="112">
        <v>48186</v>
      </c>
      <c r="M1894" s="99" t="s">
        <v>69</v>
      </c>
      <c r="O1894" s="97">
        <v>47218</v>
      </c>
      <c r="P1894" s="97" cm="1">
        <f t="array" ref="P1894">INDEX($L$11:$L$2636,MATCH(B1894+J1894,$L$11:$L$2636,0)+30)</f>
        <v>47268</v>
      </c>
      <c r="Q1894" s="124" cm="1">
        <f t="array" ref="Q1894">INDEX($L$11:$L$2636,MATCH(B1894+J1894,$L$11:$L$2636,0)+12)-1</f>
        <v>47233</v>
      </c>
    </row>
    <row r="1895" spans="2:17" ht="15" customHeight="1" x14ac:dyDescent="0.25">
      <c r="B1895" s="97">
        <v>47219</v>
      </c>
      <c r="C1895" s="98" t="str">
        <f t="shared" si="123"/>
        <v>Wednesday</v>
      </c>
      <c r="D1895" s="99" t="str">
        <f t="shared" si="124"/>
        <v>B</v>
      </c>
      <c r="E1895" s="99" t="str">
        <f t="shared" si="124"/>
        <v>B</v>
      </c>
      <c r="F1895" s="99" t="str">
        <f t="shared" si="124"/>
        <v>B</v>
      </c>
      <c r="G1895" s="99" t="str">
        <f t="shared" si="124"/>
        <v>B</v>
      </c>
      <c r="H1895" s="99" t="str">
        <f t="shared" si="125"/>
        <v>B</v>
      </c>
      <c r="I1895" s="99">
        <f t="shared" si="126"/>
        <v>1</v>
      </c>
      <c r="J1895" s="109">
        <f>IF(H1895="B",0,MATCH("B",H1896:$H$3985,0))</f>
        <v>0</v>
      </c>
      <c r="K1895" s="84"/>
      <c r="L1895" s="112">
        <v>48187</v>
      </c>
      <c r="M1895" s="99" t="s">
        <v>69</v>
      </c>
      <c r="O1895" s="97">
        <v>47219</v>
      </c>
      <c r="P1895" s="97" cm="1">
        <f t="array" ref="P1895">INDEX($L$11:$L$2636,MATCH(B1895+J1895,$L$11:$L$2636,0)+30)</f>
        <v>47269</v>
      </c>
      <c r="Q1895" s="124" cm="1">
        <f t="array" ref="Q1895">INDEX($L$11:$L$2636,MATCH(B1895+J1895,$L$11:$L$2636,0)+12)-1</f>
        <v>47234</v>
      </c>
    </row>
    <row r="1896" spans="2:17" ht="15" customHeight="1" x14ac:dyDescent="0.25">
      <c r="B1896" s="97">
        <v>47220</v>
      </c>
      <c r="C1896" s="98" t="str">
        <f t="shared" si="123"/>
        <v>Thursday</v>
      </c>
      <c r="D1896" s="99" t="str">
        <f t="shared" si="124"/>
        <v>B</v>
      </c>
      <c r="E1896" s="99" t="str">
        <f t="shared" si="124"/>
        <v>B</v>
      </c>
      <c r="F1896" s="99" t="str">
        <f t="shared" si="124"/>
        <v>B</v>
      </c>
      <c r="G1896" s="99" t="str">
        <f t="shared" si="124"/>
        <v>B</v>
      </c>
      <c r="H1896" s="99" t="str">
        <f t="shared" si="125"/>
        <v>B</v>
      </c>
      <c r="I1896" s="99">
        <f t="shared" si="126"/>
        <v>1</v>
      </c>
      <c r="J1896" s="109">
        <f>IF(H1896="B",0,MATCH("B",H1897:$H$3985,0))</f>
        <v>0</v>
      </c>
      <c r="K1896" s="84"/>
      <c r="L1896" s="112">
        <v>48191</v>
      </c>
      <c r="M1896" s="99" t="s">
        <v>69</v>
      </c>
      <c r="O1896" s="97">
        <v>47220</v>
      </c>
      <c r="P1896" s="97" cm="1">
        <f t="array" ref="P1896">INDEX($L$11:$L$2636,MATCH(B1896+J1896,$L$11:$L$2636,0)+30)</f>
        <v>47270</v>
      </c>
      <c r="Q1896" s="124" cm="1">
        <f t="array" ref="Q1896">INDEX($L$11:$L$2636,MATCH(B1896+J1896,$L$11:$L$2636,0)+12)-1</f>
        <v>47237</v>
      </c>
    </row>
    <row r="1897" spans="2:17" ht="15" customHeight="1" x14ac:dyDescent="0.25">
      <c r="B1897" s="97">
        <v>47221</v>
      </c>
      <c r="C1897" s="98" t="str">
        <f t="shared" si="123"/>
        <v>Friday</v>
      </c>
      <c r="D1897" s="99" t="str">
        <f t="shared" si="124"/>
        <v>B</v>
      </c>
      <c r="E1897" s="99" t="str">
        <f t="shared" si="124"/>
        <v>B</v>
      </c>
      <c r="F1897" s="99" t="str">
        <f t="shared" si="124"/>
        <v>B</v>
      </c>
      <c r="G1897" s="99" t="str">
        <f t="shared" si="124"/>
        <v>B</v>
      </c>
      <c r="H1897" s="99" t="str">
        <f t="shared" si="125"/>
        <v>B</v>
      </c>
      <c r="I1897" s="99">
        <f t="shared" si="126"/>
        <v>1</v>
      </c>
      <c r="J1897" s="109">
        <f>IF(H1897="B",0,MATCH("B",H1898:$H$3985,0))</f>
        <v>0</v>
      </c>
      <c r="K1897" s="84"/>
      <c r="L1897" s="112">
        <v>48192</v>
      </c>
      <c r="M1897" s="99" t="s">
        <v>69</v>
      </c>
      <c r="O1897" s="97">
        <v>47221</v>
      </c>
      <c r="P1897" s="97" cm="1">
        <f t="array" ref="P1897">INDEX($L$11:$L$2636,MATCH(B1897+J1897,$L$11:$L$2636,0)+30)</f>
        <v>47273</v>
      </c>
      <c r="Q1897" s="124" cm="1">
        <f t="array" ref="Q1897">INDEX($L$11:$L$2636,MATCH(B1897+J1897,$L$11:$L$2636,0)+12)-1</f>
        <v>47240</v>
      </c>
    </row>
    <row r="1898" spans="2:17" ht="15" customHeight="1" x14ac:dyDescent="0.25">
      <c r="B1898" s="97">
        <v>47222</v>
      </c>
      <c r="C1898" s="98" t="str">
        <f t="shared" si="123"/>
        <v>Saturday</v>
      </c>
      <c r="D1898" s="99" t="str">
        <f t="shared" si="124"/>
        <v>W</v>
      </c>
      <c r="E1898" s="99" t="str">
        <f t="shared" si="124"/>
        <v>W</v>
      </c>
      <c r="F1898" s="99" t="str">
        <f t="shared" si="124"/>
        <v>W</v>
      </c>
      <c r="G1898" s="99" t="str">
        <f t="shared" si="124"/>
        <v>W</v>
      </c>
      <c r="H1898" s="99" t="str">
        <f t="shared" si="125"/>
        <v>W</v>
      </c>
      <c r="I1898" s="99">
        <f t="shared" si="126"/>
        <v>0</v>
      </c>
      <c r="J1898" s="109">
        <f>IF(H1898="B",0,MATCH("B",H1899:$H$3985,0))</f>
        <v>2</v>
      </c>
      <c r="K1898" s="84"/>
      <c r="L1898" s="112">
        <v>48193</v>
      </c>
      <c r="M1898" s="99" t="s">
        <v>69</v>
      </c>
      <c r="O1898" s="97">
        <v>47222</v>
      </c>
      <c r="P1898" s="97" cm="1">
        <f t="array" ref="P1898">INDEX($L$11:$L$2636,MATCH(B1898+J1898,$L$11:$L$2636,0)+30)</f>
        <v>47274</v>
      </c>
      <c r="Q1898" s="124" cm="1">
        <f t="array" ref="Q1898">INDEX($L$11:$L$2636,MATCH(B1898+J1898,$L$11:$L$2636,0)+12)-1</f>
        <v>47241</v>
      </c>
    </row>
    <row r="1899" spans="2:17" ht="15" customHeight="1" x14ac:dyDescent="0.25">
      <c r="B1899" s="97">
        <v>47223</v>
      </c>
      <c r="C1899" s="98" t="str">
        <f t="shared" si="123"/>
        <v>Sunday</v>
      </c>
      <c r="D1899" s="99" t="str">
        <f t="shared" si="124"/>
        <v>W</v>
      </c>
      <c r="E1899" s="99" t="str">
        <f t="shared" si="124"/>
        <v>W</v>
      </c>
      <c r="F1899" s="99" t="str">
        <f t="shared" si="124"/>
        <v>W</v>
      </c>
      <c r="G1899" s="99" t="str">
        <f t="shared" si="124"/>
        <v>W</v>
      </c>
      <c r="H1899" s="99" t="str">
        <f t="shared" si="125"/>
        <v>W</v>
      </c>
      <c r="I1899" s="99">
        <f t="shared" si="126"/>
        <v>0</v>
      </c>
      <c r="J1899" s="109">
        <f>IF(H1899="B",0,MATCH("B",H1900:$H$3985,0))</f>
        <v>1</v>
      </c>
      <c r="K1899" s="84"/>
      <c r="L1899" s="112">
        <v>48194</v>
      </c>
      <c r="M1899" s="99" t="s">
        <v>69</v>
      </c>
      <c r="O1899" s="97">
        <v>47223</v>
      </c>
      <c r="P1899" s="97" cm="1">
        <f t="array" ref="P1899">INDEX($L$11:$L$2636,MATCH(B1899+J1899,$L$11:$L$2636,0)+30)</f>
        <v>47274</v>
      </c>
      <c r="Q1899" s="124" cm="1">
        <f t="array" ref="Q1899">INDEX($L$11:$L$2636,MATCH(B1899+J1899,$L$11:$L$2636,0)+12)-1</f>
        <v>47241</v>
      </c>
    </row>
    <row r="1900" spans="2:17" ht="15" customHeight="1" x14ac:dyDescent="0.25">
      <c r="B1900" s="97">
        <v>47224</v>
      </c>
      <c r="C1900" s="98" t="str">
        <f t="shared" si="123"/>
        <v>Monday</v>
      </c>
      <c r="D1900" s="99" t="str">
        <f t="shared" si="124"/>
        <v>B</v>
      </c>
      <c r="E1900" s="99" t="str">
        <f t="shared" si="124"/>
        <v>B</v>
      </c>
      <c r="F1900" s="99" t="str">
        <f t="shared" si="124"/>
        <v>B</v>
      </c>
      <c r="G1900" s="99" t="str">
        <f t="shared" si="124"/>
        <v>B</v>
      </c>
      <c r="H1900" s="99" t="str">
        <f t="shared" si="125"/>
        <v>B</v>
      </c>
      <c r="I1900" s="99">
        <f t="shared" si="126"/>
        <v>1</v>
      </c>
      <c r="J1900" s="109">
        <f>IF(H1900="B",0,MATCH("B",H1901:$H$3985,0))</f>
        <v>0</v>
      </c>
      <c r="K1900" s="84"/>
      <c r="L1900" s="112">
        <v>48197</v>
      </c>
      <c r="M1900" s="99" t="s">
        <v>69</v>
      </c>
      <c r="O1900" s="97">
        <v>47224</v>
      </c>
      <c r="P1900" s="97" cm="1">
        <f t="array" ref="P1900">INDEX($L$11:$L$2636,MATCH(B1900+J1900,$L$11:$L$2636,0)+30)</f>
        <v>47274</v>
      </c>
      <c r="Q1900" s="124" cm="1">
        <f t="array" ref="Q1900">INDEX($L$11:$L$2636,MATCH(B1900+J1900,$L$11:$L$2636,0)+12)-1</f>
        <v>47241</v>
      </c>
    </row>
    <row r="1901" spans="2:17" ht="15" customHeight="1" x14ac:dyDescent="0.25">
      <c r="B1901" s="97">
        <v>47225</v>
      </c>
      <c r="C1901" s="98" t="str">
        <f t="shared" si="123"/>
        <v>Tuesday</v>
      </c>
      <c r="D1901" s="99" t="str">
        <f t="shared" si="124"/>
        <v>B</v>
      </c>
      <c r="E1901" s="99" t="str">
        <f t="shared" si="124"/>
        <v>B</v>
      </c>
      <c r="F1901" s="99" t="str">
        <f t="shared" si="124"/>
        <v>B</v>
      </c>
      <c r="G1901" s="99" t="str">
        <f t="shared" si="124"/>
        <v>B</v>
      </c>
      <c r="H1901" s="99" t="str">
        <f t="shared" si="125"/>
        <v>B</v>
      </c>
      <c r="I1901" s="99">
        <f t="shared" si="126"/>
        <v>1</v>
      </c>
      <c r="J1901" s="109">
        <f>IF(H1901="B",0,MATCH("B",H1902:$H$3985,0))</f>
        <v>0</v>
      </c>
      <c r="K1901" s="84"/>
      <c r="L1901" s="112">
        <v>48198</v>
      </c>
      <c r="M1901" s="99" t="s">
        <v>69</v>
      </c>
      <c r="O1901" s="97">
        <v>47225</v>
      </c>
      <c r="P1901" s="97" cm="1">
        <f t="array" ref="P1901">INDEX($L$11:$L$2636,MATCH(B1901+J1901,$L$11:$L$2636,0)+30)</f>
        <v>47275</v>
      </c>
      <c r="Q1901" s="124" cm="1">
        <f t="array" ref="Q1901">INDEX($L$11:$L$2636,MATCH(B1901+J1901,$L$11:$L$2636,0)+12)-1</f>
        <v>47245</v>
      </c>
    </row>
    <row r="1902" spans="2:17" ht="15" customHeight="1" x14ac:dyDescent="0.25">
      <c r="B1902" s="97">
        <v>47226</v>
      </c>
      <c r="C1902" s="98" t="str">
        <f t="shared" si="123"/>
        <v>Wednesday</v>
      </c>
      <c r="D1902" s="99" t="str">
        <f t="shared" si="124"/>
        <v>B</v>
      </c>
      <c r="E1902" s="99" t="str">
        <f t="shared" si="124"/>
        <v>B</v>
      </c>
      <c r="F1902" s="99" t="str">
        <f t="shared" si="124"/>
        <v>B</v>
      </c>
      <c r="G1902" s="99" t="str">
        <f t="shared" si="124"/>
        <v>B</v>
      </c>
      <c r="H1902" s="99" t="str">
        <f t="shared" si="125"/>
        <v>B</v>
      </c>
      <c r="I1902" s="99">
        <f t="shared" si="126"/>
        <v>1</v>
      </c>
      <c r="J1902" s="109">
        <f>IF(H1902="B",0,MATCH("B",H1903:$H$3985,0))</f>
        <v>0</v>
      </c>
      <c r="K1902" s="84"/>
      <c r="L1902" s="112">
        <v>48199</v>
      </c>
      <c r="M1902" s="99" t="s">
        <v>69</v>
      </c>
      <c r="O1902" s="97">
        <v>47226</v>
      </c>
      <c r="P1902" s="97" cm="1">
        <f t="array" ref="P1902">INDEX($L$11:$L$2636,MATCH(B1902+J1902,$L$11:$L$2636,0)+30)</f>
        <v>47276</v>
      </c>
      <c r="Q1902" s="124" cm="1">
        <f t="array" ref="Q1902">INDEX($L$11:$L$2636,MATCH(B1902+J1902,$L$11:$L$2636,0)+12)-1</f>
        <v>47246</v>
      </c>
    </row>
    <row r="1903" spans="2:17" ht="15" customHeight="1" x14ac:dyDescent="0.25">
      <c r="B1903" s="97">
        <v>47227</v>
      </c>
      <c r="C1903" s="98" t="str">
        <f t="shared" si="123"/>
        <v>Thursday</v>
      </c>
      <c r="D1903" s="99" t="str">
        <f t="shared" si="124"/>
        <v>B</v>
      </c>
      <c r="E1903" s="99" t="str">
        <f t="shared" si="124"/>
        <v>B</v>
      </c>
      <c r="F1903" s="99" t="str">
        <f t="shared" si="124"/>
        <v>B</v>
      </c>
      <c r="G1903" s="99" t="str">
        <f t="shared" si="124"/>
        <v>B</v>
      </c>
      <c r="H1903" s="99" t="str">
        <f t="shared" si="125"/>
        <v>B</v>
      </c>
      <c r="I1903" s="99">
        <f t="shared" si="126"/>
        <v>1</v>
      </c>
      <c r="J1903" s="109">
        <f>IF(H1903="B",0,MATCH("B",H1904:$H$3985,0))</f>
        <v>0</v>
      </c>
      <c r="K1903" s="84"/>
      <c r="L1903" s="112">
        <v>48200</v>
      </c>
      <c r="M1903" s="99" t="s">
        <v>69</v>
      </c>
      <c r="O1903" s="97">
        <v>47227</v>
      </c>
      <c r="P1903" s="97" cm="1">
        <f t="array" ref="P1903">INDEX($L$11:$L$2636,MATCH(B1903+J1903,$L$11:$L$2636,0)+30)</f>
        <v>47277</v>
      </c>
      <c r="Q1903" s="124" cm="1">
        <f t="array" ref="Q1903">INDEX($L$11:$L$2636,MATCH(B1903+J1903,$L$11:$L$2636,0)+12)-1</f>
        <v>47247</v>
      </c>
    </row>
    <row r="1904" spans="2:17" ht="15" customHeight="1" x14ac:dyDescent="0.25">
      <c r="B1904" s="97">
        <v>47228</v>
      </c>
      <c r="C1904" s="98" t="str">
        <f t="shared" si="123"/>
        <v>Friday</v>
      </c>
      <c r="D1904" s="99" t="str">
        <f t="shared" si="124"/>
        <v>B</v>
      </c>
      <c r="E1904" s="99" t="str">
        <f t="shared" si="124"/>
        <v>B</v>
      </c>
      <c r="F1904" s="99" t="str">
        <f t="shared" si="124"/>
        <v>B</v>
      </c>
      <c r="G1904" s="99" t="str">
        <f t="shared" si="124"/>
        <v>B</v>
      </c>
      <c r="H1904" s="99" t="str">
        <f t="shared" si="125"/>
        <v>B</v>
      </c>
      <c r="I1904" s="99">
        <f t="shared" si="126"/>
        <v>1</v>
      </c>
      <c r="J1904" s="109">
        <f>IF(H1904="B",0,MATCH("B",H1905:$H$3985,0))</f>
        <v>0</v>
      </c>
      <c r="K1904" s="84"/>
      <c r="L1904" s="112">
        <v>48201</v>
      </c>
      <c r="M1904" s="99" t="s">
        <v>69</v>
      </c>
      <c r="O1904" s="97">
        <v>47228</v>
      </c>
      <c r="P1904" s="97" cm="1">
        <f t="array" ref="P1904">INDEX($L$11:$L$2636,MATCH(B1904+J1904,$L$11:$L$2636,0)+30)</f>
        <v>47280</v>
      </c>
      <c r="Q1904" s="124" cm="1">
        <f t="array" ref="Q1904">INDEX($L$11:$L$2636,MATCH(B1904+J1904,$L$11:$L$2636,0)+12)-1</f>
        <v>47248</v>
      </c>
    </row>
    <row r="1905" spans="2:17" ht="15" customHeight="1" x14ac:dyDescent="0.25">
      <c r="B1905" s="97">
        <v>47229</v>
      </c>
      <c r="C1905" s="98" t="str">
        <f t="shared" si="123"/>
        <v>Saturday</v>
      </c>
      <c r="D1905" s="99" t="str">
        <f t="shared" si="124"/>
        <v>W</v>
      </c>
      <c r="E1905" s="99" t="str">
        <f t="shared" si="124"/>
        <v>W</v>
      </c>
      <c r="F1905" s="99" t="str">
        <f t="shared" si="124"/>
        <v>W</v>
      </c>
      <c r="G1905" s="99" t="str">
        <f t="shared" si="124"/>
        <v>W</v>
      </c>
      <c r="H1905" s="99" t="str">
        <f t="shared" si="125"/>
        <v>W</v>
      </c>
      <c r="I1905" s="99">
        <f t="shared" si="126"/>
        <v>0</v>
      </c>
      <c r="J1905" s="109">
        <f>IF(H1905="B",0,MATCH("B",H1906:$H$3985,0))</f>
        <v>2</v>
      </c>
      <c r="K1905" s="84"/>
      <c r="L1905" s="112">
        <v>48204</v>
      </c>
      <c r="M1905" s="99" t="s">
        <v>69</v>
      </c>
      <c r="O1905" s="97">
        <v>47229</v>
      </c>
      <c r="P1905" s="97" cm="1">
        <f t="array" ref="P1905">INDEX($L$11:$L$2636,MATCH(B1905+J1905,$L$11:$L$2636,0)+30)</f>
        <v>47281</v>
      </c>
      <c r="Q1905" s="124" cm="1">
        <f t="array" ref="Q1905">INDEX($L$11:$L$2636,MATCH(B1905+J1905,$L$11:$L$2636,0)+12)-1</f>
        <v>47252</v>
      </c>
    </row>
    <row r="1906" spans="2:17" ht="15" customHeight="1" x14ac:dyDescent="0.25">
      <c r="B1906" s="97">
        <v>47230</v>
      </c>
      <c r="C1906" s="98" t="str">
        <f t="shared" si="123"/>
        <v>Sunday</v>
      </c>
      <c r="D1906" s="99" t="str">
        <f t="shared" si="124"/>
        <v>W</v>
      </c>
      <c r="E1906" s="99" t="str">
        <f t="shared" si="124"/>
        <v>W</v>
      </c>
      <c r="F1906" s="99" t="str">
        <f t="shared" si="124"/>
        <v>W</v>
      </c>
      <c r="G1906" s="99" t="str">
        <f t="shared" si="124"/>
        <v>W</v>
      </c>
      <c r="H1906" s="99" t="str">
        <f t="shared" si="125"/>
        <v>W</v>
      </c>
      <c r="I1906" s="99">
        <f t="shared" si="126"/>
        <v>0</v>
      </c>
      <c r="J1906" s="109">
        <f>IF(H1906="B",0,MATCH("B",H1907:$H$3985,0))</f>
        <v>1</v>
      </c>
      <c r="K1906" s="84"/>
      <c r="L1906" s="112">
        <v>48205</v>
      </c>
      <c r="M1906" s="99" t="s">
        <v>69</v>
      </c>
      <c r="O1906" s="97">
        <v>47230</v>
      </c>
      <c r="P1906" s="97" cm="1">
        <f t="array" ref="P1906">INDEX($L$11:$L$2636,MATCH(B1906+J1906,$L$11:$L$2636,0)+30)</f>
        <v>47281</v>
      </c>
      <c r="Q1906" s="124" cm="1">
        <f t="array" ref="Q1906">INDEX($L$11:$L$2636,MATCH(B1906+J1906,$L$11:$L$2636,0)+12)-1</f>
        <v>47252</v>
      </c>
    </row>
    <row r="1907" spans="2:17" ht="15" customHeight="1" x14ac:dyDescent="0.25">
      <c r="B1907" s="97">
        <v>47231</v>
      </c>
      <c r="C1907" s="98" t="str">
        <f t="shared" si="123"/>
        <v>Monday</v>
      </c>
      <c r="D1907" s="99" t="str">
        <f t="shared" si="124"/>
        <v>B</v>
      </c>
      <c r="E1907" s="99" t="str">
        <f t="shared" si="124"/>
        <v>B</v>
      </c>
      <c r="F1907" s="99" t="str">
        <f t="shared" si="124"/>
        <v>B</v>
      </c>
      <c r="G1907" s="99" t="str">
        <f t="shared" si="124"/>
        <v>B</v>
      </c>
      <c r="H1907" s="99" t="str">
        <f t="shared" si="125"/>
        <v>B</v>
      </c>
      <c r="I1907" s="99">
        <f t="shared" si="126"/>
        <v>1</v>
      </c>
      <c r="J1907" s="109">
        <f>IF(H1907="B",0,MATCH("B",H1908:$H$3985,0))</f>
        <v>0</v>
      </c>
      <c r="K1907" s="84"/>
      <c r="L1907" s="112">
        <v>48206</v>
      </c>
      <c r="M1907" s="99" t="s">
        <v>69</v>
      </c>
      <c r="O1907" s="97">
        <v>47231</v>
      </c>
      <c r="P1907" s="97" cm="1">
        <f t="array" ref="P1907">INDEX($L$11:$L$2636,MATCH(B1907+J1907,$L$11:$L$2636,0)+30)</f>
        <v>47281</v>
      </c>
      <c r="Q1907" s="124" cm="1">
        <f t="array" ref="Q1907">INDEX($L$11:$L$2636,MATCH(B1907+J1907,$L$11:$L$2636,0)+12)-1</f>
        <v>47252</v>
      </c>
    </row>
    <row r="1908" spans="2:17" ht="15" customHeight="1" x14ac:dyDescent="0.25">
      <c r="B1908" s="97">
        <v>47232</v>
      </c>
      <c r="C1908" s="98" t="str">
        <f t="shared" si="123"/>
        <v>Tuesday</v>
      </c>
      <c r="D1908" s="99" t="str">
        <f t="shared" si="124"/>
        <v>B</v>
      </c>
      <c r="E1908" s="99" t="str">
        <f t="shared" si="124"/>
        <v>B</v>
      </c>
      <c r="F1908" s="99" t="str">
        <f t="shared" si="124"/>
        <v>B</v>
      </c>
      <c r="G1908" s="99" t="str">
        <f t="shared" si="124"/>
        <v>B</v>
      </c>
      <c r="H1908" s="99" t="str">
        <f t="shared" si="125"/>
        <v>B</v>
      </c>
      <c r="I1908" s="99">
        <f t="shared" si="126"/>
        <v>1</v>
      </c>
      <c r="J1908" s="109">
        <f>IF(H1908="B",0,MATCH("B",H1909:$H$3985,0))</f>
        <v>0</v>
      </c>
      <c r="K1908" s="84"/>
      <c r="L1908" s="112">
        <v>48211</v>
      </c>
      <c r="M1908" s="99" t="s">
        <v>69</v>
      </c>
      <c r="O1908" s="97">
        <v>47232</v>
      </c>
      <c r="P1908" s="97" cm="1">
        <f t="array" ref="P1908">INDEX($L$11:$L$2636,MATCH(B1908+J1908,$L$11:$L$2636,0)+30)</f>
        <v>47282</v>
      </c>
      <c r="Q1908" s="124" cm="1">
        <f t="array" ref="Q1908">INDEX($L$11:$L$2636,MATCH(B1908+J1908,$L$11:$L$2636,0)+12)-1</f>
        <v>47253</v>
      </c>
    </row>
    <row r="1909" spans="2:17" ht="15" customHeight="1" x14ac:dyDescent="0.25">
      <c r="B1909" s="97">
        <v>47233</v>
      </c>
      <c r="C1909" s="98" t="str">
        <f t="shared" si="123"/>
        <v>Wednesday</v>
      </c>
      <c r="D1909" s="99" t="str">
        <f t="shared" si="124"/>
        <v>B</v>
      </c>
      <c r="E1909" s="99" t="str">
        <f t="shared" si="124"/>
        <v>B</v>
      </c>
      <c r="F1909" s="99" t="str">
        <f t="shared" si="124"/>
        <v>B</v>
      </c>
      <c r="G1909" s="99" t="str">
        <f t="shared" si="124"/>
        <v>B</v>
      </c>
      <c r="H1909" s="99" t="str">
        <f t="shared" si="125"/>
        <v>B</v>
      </c>
      <c r="I1909" s="99">
        <f t="shared" si="126"/>
        <v>1</v>
      </c>
      <c r="J1909" s="109">
        <f>IF(H1909="B",0,MATCH("B",H1910:$H$3985,0))</f>
        <v>0</v>
      </c>
      <c r="K1909" s="84"/>
      <c r="L1909" s="112">
        <v>48212</v>
      </c>
      <c r="M1909" s="99" t="s">
        <v>69</v>
      </c>
      <c r="O1909" s="97">
        <v>47233</v>
      </c>
      <c r="P1909" s="97" cm="1">
        <f t="array" ref="P1909">INDEX($L$11:$L$2636,MATCH(B1909+J1909,$L$11:$L$2636,0)+30)</f>
        <v>47283</v>
      </c>
      <c r="Q1909" s="124" cm="1">
        <f t="array" ref="Q1909">INDEX($L$11:$L$2636,MATCH(B1909+J1909,$L$11:$L$2636,0)+12)-1</f>
        <v>47254</v>
      </c>
    </row>
    <row r="1910" spans="2:17" ht="15" customHeight="1" x14ac:dyDescent="0.25">
      <c r="B1910" s="97">
        <v>47234</v>
      </c>
      <c r="C1910" s="98" t="str">
        <f t="shared" si="123"/>
        <v>Thursday</v>
      </c>
      <c r="D1910" s="99" t="str">
        <f t="shared" si="124"/>
        <v>B</v>
      </c>
      <c r="E1910" s="99" t="str">
        <f t="shared" si="124"/>
        <v>B</v>
      </c>
      <c r="F1910" s="99" t="str">
        <f t="shared" si="124"/>
        <v>B</v>
      </c>
      <c r="G1910" s="99" t="str">
        <f t="shared" si="124"/>
        <v>B</v>
      </c>
      <c r="H1910" s="99" t="str">
        <f t="shared" si="125"/>
        <v>B</v>
      </c>
      <c r="I1910" s="99">
        <f t="shared" si="126"/>
        <v>1</v>
      </c>
      <c r="J1910" s="109">
        <f>IF(H1910="B",0,MATCH("B",H1911:$H$3985,0))</f>
        <v>0</v>
      </c>
      <c r="K1910" s="84"/>
      <c r="L1910" s="112">
        <v>48213</v>
      </c>
      <c r="M1910" s="99" t="s">
        <v>69</v>
      </c>
      <c r="O1910" s="97">
        <v>47234</v>
      </c>
      <c r="P1910" s="97" cm="1">
        <f t="array" ref="P1910">INDEX($L$11:$L$2636,MATCH(B1910+J1910,$L$11:$L$2636,0)+30)</f>
        <v>47284</v>
      </c>
      <c r="Q1910" s="124" cm="1">
        <f t="array" ref="Q1910">INDEX($L$11:$L$2636,MATCH(B1910+J1910,$L$11:$L$2636,0)+12)-1</f>
        <v>47255</v>
      </c>
    </row>
    <row r="1911" spans="2:17" ht="15" customHeight="1" x14ac:dyDescent="0.25">
      <c r="B1911" s="97">
        <v>47235</v>
      </c>
      <c r="C1911" s="98" t="str">
        <f t="shared" si="123"/>
        <v>Friday</v>
      </c>
      <c r="D1911" s="99" t="str">
        <f t="shared" si="124"/>
        <v>B</v>
      </c>
      <c r="E1911" s="99" t="str">
        <f t="shared" si="124"/>
        <v>B</v>
      </c>
      <c r="F1911" s="99" t="str">
        <f t="shared" si="124"/>
        <v>B</v>
      </c>
      <c r="G1911" s="99" t="str">
        <f t="shared" si="124"/>
        <v>B</v>
      </c>
      <c r="H1911" s="99" t="str">
        <f t="shared" si="125"/>
        <v>B</v>
      </c>
      <c r="I1911" s="99">
        <f t="shared" si="126"/>
        <v>1</v>
      </c>
      <c r="J1911" s="109">
        <f>IF(H1911="B",0,MATCH("B",H1912:$H$3985,0))</f>
        <v>0</v>
      </c>
      <c r="K1911" s="84"/>
      <c r="L1911" s="112">
        <v>48215</v>
      </c>
      <c r="M1911" s="99" t="s">
        <v>69</v>
      </c>
      <c r="O1911" s="97">
        <v>47235</v>
      </c>
      <c r="P1911" s="97" cm="1">
        <f t="array" ref="P1911">INDEX($L$11:$L$2636,MATCH(B1911+J1911,$L$11:$L$2636,0)+30)</f>
        <v>47287</v>
      </c>
      <c r="Q1911" s="124" cm="1">
        <f t="array" ref="Q1911">INDEX($L$11:$L$2636,MATCH(B1911+J1911,$L$11:$L$2636,0)+12)-1</f>
        <v>47259</v>
      </c>
    </row>
    <row r="1912" spans="2:17" ht="15" customHeight="1" x14ac:dyDescent="0.25">
      <c r="B1912" s="97">
        <v>47236</v>
      </c>
      <c r="C1912" s="98" t="str">
        <f t="shared" si="123"/>
        <v>Saturday</v>
      </c>
      <c r="D1912" s="99" t="str">
        <f t="shared" si="124"/>
        <v>W</v>
      </c>
      <c r="E1912" s="99" t="str">
        <f t="shared" si="124"/>
        <v>W</v>
      </c>
      <c r="F1912" s="99" t="str">
        <f t="shared" si="124"/>
        <v>W</v>
      </c>
      <c r="G1912" s="99" t="str">
        <f t="shared" si="124"/>
        <v>W</v>
      </c>
      <c r="H1912" s="99" t="str">
        <f t="shared" si="125"/>
        <v>W</v>
      </c>
      <c r="I1912" s="99">
        <f t="shared" si="126"/>
        <v>0</v>
      </c>
      <c r="J1912" s="109">
        <f>IF(H1912="B",0,MATCH("B",H1913:$H$3985,0))</f>
        <v>2</v>
      </c>
      <c r="K1912" s="84"/>
      <c r="L1912" s="112">
        <v>48218</v>
      </c>
      <c r="M1912" s="99" t="s">
        <v>69</v>
      </c>
      <c r="O1912" s="97">
        <v>47236</v>
      </c>
      <c r="P1912" s="97" cm="1">
        <f t="array" ref="P1912">INDEX($L$11:$L$2636,MATCH(B1912+J1912,$L$11:$L$2636,0)+30)</f>
        <v>47288</v>
      </c>
      <c r="Q1912" s="124" cm="1">
        <f t="array" ref="Q1912">INDEX($L$11:$L$2636,MATCH(B1912+J1912,$L$11:$L$2636,0)+12)-1</f>
        <v>47260</v>
      </c>
    </row>
    <row r="1913" spans="2:17" ht="15" customHeight="1" x14ac:dyDescent="0.25">
      <c r="B1913" s="97">
        <v>47237</v>
      </c>
      <c r="C1913" s="98" t="str">
        <f t="shared" si="123"/>
        <v>Sunday</v>
      </c>
      <c r="D1913" s="99" t="str">
        <f t="shared" si="124"/>
        <v>W</v>
      </c>
      <c r="E1913" s="99" t="str">
        <f t="shared" si="124"/>
        <v>W</v>
      </c>
      <c r="F1913" s="99" t="str">
        <f t="shared" si="124"/>
        <v>W</v>
      </c>
      <c r="G1913" s="99" t="str">
        <f t="shared" si="124"/>
        <v>W</v>
      </c>
      <c r="H1913" s="99" t="str">
        <f t="shared" si="125"/>
        <v>W</v>
      </c>
      <c r="I1913" s="99">
        <f t="shared" si="126"/>
        <v>0</v>
      </c>
      <c r="J1913" s="109">
        <f>IF(H1913="B",0,MATCH("B",H1914:$H$3985,0))</f>
        <v>1</v>
      </c>
      <c r="K1913" s="84"/>
      <c r="L1913" s="112">
        <v>48220</v>
      </c>
      <c r="M1913" s="99" t="s">
        <v>69</v>
      </c>
      <c r="O1913" s="97">
        <v>47237</v>
      </c>
      <c r="P1913" s="97" cm="1">
        <f t="array" ref="P1913">INDEX($L$11:$L$2636,MATCH(B1913+J1913,$L$11:$L$2636,0)+30)</f>
        <v>47288</v>
      </c>
      <c r="Q1913" s="124" cm="1">
        <f t="array" ref="Q1913">INDEX($L$11:$L$2636,MATCH(B1913+J1913,$L$11:$L$2636,0)+12)-1</f>
        <v>47260</v>
      </c>
    </row>
    <row r="1914" spans="2:17" ht="15" customHeight="1" x14ac:dyDescent="0.25">
      <c r="B1914" s="97">
        <v>47238</v>
      </c>
      <c r="C1914" s="98" t="str">
        <f t="shared" si="123"/>
        <v>Monday</v>
      </c>
      <c r="D1914" s="99" t="str">
        <f t="shared" si="124"/>
        <v>B</v>
      </c>
      <c r="E1914" s="99" t="str">
        <f t="shared" si="124"/>
        <v>B</v>
      </c>
      <c r="F1914" s="99" t="str">
        <f t="shared" si="124"/>
        <v>B</v>
      </c>
      <c r="G1914" s="99" t="str">
        <f t="shared" si="124"/>
        <v>B</v>
      </c>
      <c r="H1914" s="99" t="str">
        <f t="shared" si="125"/>
        <v>B</v>
      </c>
      <c r="I1914" s="99">
        <f t="shared" si="126"/>
        <v>1</v>
      </c>
      <c r="J1914" s="109">
        <f>IF(H1914="B",0,MATCH("B",H1915:$H$3985,0))</f>
        <v>0</v>
      </c>
      <c r="K1914" s="84"/>
      <c r="L1914" s="112">
        <v>48221</v>
      </c>
      <c r="M1914" s="99" t="s">
        <v>69</v>
      </c>
      <c r="O1914" s="97">
        <v>47238</v>
      </c>
      <c r="P1914" s="97" cm="1">
        <f t="array" ref="P1914">INDEX($L$11:$L$2636,MATCH(B1914+J1914,$L$11:$L$2636,0)+30)</f>
        <v>47288</v>
      </c>
      <c r="Q1914" s="124" cm="1">
        <f t="array" ref="Q1914">INDEX($L$11:$L$2636,MATCH(B1914+J1914,$L$11:$L$2636,0)+12)-1</f>
        <v>47260</v>
      </c>
    </row>
    <row r="1915" spans="2:17" ht="15" customHeight="1" x14ac:dyDescent="0.25">
      <c r="B1915" s="97">
        <v>47239</v>
      </c>
      <c r="C1915" s="98" t="str">
        <f t="shared" si="123"/>
        <v>Tuesday</v>
      </c>
      <c r="D1915" s="99" t="str">
        <f t="shared" si="124"/>
        <v>B</v>
      </c>
      <c r="E1915" s="99" t="s">
        <v>71</v>
      </c>
      <c r="F1915" s="99" t="s">
        <v>71</v>
      </c>
      <c r="G1915" s="99" t="str">
        <f t="shared" si="124"/>
        <v>B</v>
      </c>
      <c r="H1915" s="99" t="str">
        <f t="shared" si="125"/>
        <v>P</v>
      </c>
      <c r="I1915" s="99">
        <f t="shared" si="126"/>
        <v>0</v>
      </c>
      <c r="J1915" s="109">
        <f>IF(H1915="B",0,MATCH("B",H1916:$H$3985,0))</f>
        <v>2</v>
      </c>
      <c r="K1915" s="84"/>
      <c r="L1915" s="112">
        <v>48222</v>
      </c>
      <c r="M1915" s="99" t="s">
        <v>69</v>
      </c>
      <c r="O1915" s="97">
        <v>47239</v>
      </c>
      <c r="P1915" s="97" cm="1">
        <f t="array" ref="P1915">INDEX($L$11:$L$2636,MATCH(B1915+J1915,$L$11:$L$2636,0)+30)</f>
        <v>47289</v>
      </c>
      <c r="Q1915" s="124" cm="1">
        <f t="array" ref="Q1915">INDEX($L$11:$L$2636,MATCH(B1915+J1915,$L$11:$L$2636,0)+12)-1</f>
        <v>47261</v>
      </c>
    </row>
    <row r="1916" spans="2:17" ht="15" customHeight="1" x14ac:dyDescent="0.25">
      <c r="B1916" s="97">
        <v>47240</v>
      </c>
      <c r="C1916" s="98" t="str">
        <f t="shared" si="123"/>
        <v>Wednesday</v>
      </c>
      <c r="D1916" s="99" t="str">
        <f t="shared" si="124"/>
        <v>B</v>
      </c>
      <c r="E1916" s="99" t="str">
        <f t="shared" si="124"/>
        <v>B</v>
      </c>
      <c r="F1916" s="99" t="s">
        <v>71</v>
      </c>
      <c r="G1916" s="99" t="str">
        <f t="shared" si="124"/>
        <v>B</v>
      </c>
      <c r="H1916" s="99" t="str">
        <f t="shared" si="125"/>
        <v>P</v>
      </c>
      <c r="I1916" s="99">
        <f t="shared" si="126"/>
        <v>0</v>
      </c>
      <c r="J1916" s="109">
        <f>IF(H1916="B",0,MATCH("B",H1917:$H$3985,0))</f>
        <v>1</v>
      </c>
      <c r="K1916" s="84"/>
      <c r="L1916" s="112">
        <v>48225</v>
      </c>
      <c r="M1916" s="99" t="s">
        <v>69</v>
      </c>
      <c r="O1916" s="97">
        <v>47240</v>
      </c>
      <c r="P1916" s="97" cm="1">
        <f t="array" ref="P1916">INDEX($L$11:$L$2636,MATCH(B1916+J1916,$L$11:$L$2636,0)+30)</f>
        <v>47289</v>
      </c>
      <c r="Q1916" s="124" cm="1">
        <f t="array" ref="Q1916">INDEX($L$11:$L$2636,MATCH(B1916+J1916,$L$11:$L$2636,0)+12)-1</f>
        <v>47261</v>
      </c>
    </row>
    <row r="1917" spans="2:17" ht="15" customHeight="1" x14ac:dyDescent="0.25">
      <c r="B1917" s="97">
        <v>47241</v>
      </c>
      <c r="C1917" s="98" t="str">
        <f t="shared" si="123"/>
        <v>Thursday</v>
      </c>
      <c r="D1917" s="99" t="str">
        <f t="shared" si="124"/>
        <v>B</v>
      </c>
      <c r="E1917" s="99" t="str">
        <f t="shared" si="124"/>
        <v>B</v>
      </c>
      <c r="F1917" s="99" t="str">
        <f t="shared" si="124"/>
        <v>B</v>
      </c>
      <c r="G1917" s="99" t="str">
        <f t="shared" si="124"/>
        <v>B</v>
      </c>
      <c r="H1917" s="99" t="str">
        <f t="shared" si="125"/>
        <v>B</v>
      </c>
      <c r="I1917" s="99">
        <f t="shared" si="126"/>
        <v>1</v>
      </c>
      <c r="J1917" s="109">
        <f>IF(H1917="B",0,MATCH("B",H1918:$H$3985,0))</f>
        <v>0</v>
      </c>
      <c r="K1917" s="84"/>
      <c r="L1917" s="112">
        <v>48226</v>
      </c>
      <c r="M1917" s="99" t="s">
        <v>69</v>
      </c>
      <c r="O1917" s="97">
        <v>47241</v>
      </c>
      <c r="P1917" s="97" cm="1">
        <f t="array" ref="P1917">INDEX($L$11:$L$2636,MATCH(B1917+J1917,$L$11:$L$2636,0)+30)</f>
        <v>47289</v>
      </c>
      <c r="Q1917" s="124" cm="1">
        <f t="array" ref="Q1917">INDEX($L$11:$L$2636,MATCH(B1917+J1917,$L$11:$L$2636,0)+12)-1</f>
        <v>47261</v>
      </c>
    </row>
    <row r="1918" spans="2:17" ht="15" customHeight="1" x14ac:dyDescent="0.25">
      <c r="B1918" s="97">
        <v>47242</v>
      </c>
      <c r="C1918" s="98" t="str">
        <f t="shared" si="123"/>
        <v>Friday</v>
      </c>
      <c r="D1918" s="99" t="str">
        <f t="shared" si="124"/>
        <v>B</v>
      </c>
      <c r="E1918" s="99" t="str">
        <f t="shared" si="124"/>
        <v>B</v>
      </c>
      <c r="F1918" s="99" t="str">
        <f t="shared" si="124"/>
        <v>B</v>
      </c>
      <c r="G1918" s="99" t="str">
        <f t="shared" si="124"/>
        <v>B</v>
      </c>
      <c r="H1918" s="99" t="str">
        <f t="shared" si="125"/>
        <v>B</v>
      </c>
      <c r="I1918" s="99">
        <f t="shared" si="126"/>
        <v>1</v>
      </c>
      <c r="J1918" s="109">
        <f>IF(H1918="B",0,MATCH("B",H1919:$H$3985,0))</f>
        <v>0</v>
      </c>
      <c r="K1918" s="84"/>
      <c r="L1918" s="112">
        <v>48227</v>
      </c>
      <c r="M1918" s="99" t="s">
        <v>69</v>
      </c>
      <c r="O1918" s="97">
        <v>47242</v>
      </c>
      <c r="P1918" s="97" cm="1">
        <f t="array" ref="P1918">INDEX($L$11:$L$2636,MATCH(B1918+J1918,$L$11:$L$2636,0)+30)</f>
        <v>47290</v>
      </c>
      <c r="Q1918" s="124" cm="1">
        <f t="array" ref="Q1918">INDEX($L$11:$L$2636,MATCH(B1918+J1918,$L$11:$L$2636,0)+12)-1</f>
        <v>47262</v>
      </c>
    </row>
    <row r="1919" spans="2:17" ht="15" customHeight="1" x14ac:dyDescent="0.25">
      <c r="B1919" s="97">
        <v>47243</v>
      </c>
      <c r="C1919" s="98" t="str">
        <f t="shared" si="123"/>
        <v>Saturday</v>
      </c>
      <c r="D1919" s="99" t="str">
        <f t="shared" si="124"/>
        <v>W</v>
      </c>
      <c r="E1919" s="99" t="str">
        <f t="shared" si="124"/>
        <v>W</v>
      </c>
      <c r="F1919" s="99" t="str">
        <f t="shared" si="124"/>
        <v>W</v>
      </c>
      <c r="G1919" s="99" t="str">
        <f t="shared" si="124"/>
        <v>W</v>
      </c>
      <c r="H1919" s="99" t="str">
        <f t="shared" si="125"/>
        <v>W</v>
      </c>
      <c r="I1919" s="99">
        <f t="shared" si="126"/>
        <v>0</v>
      </c>
      <c r="J1919" s="109">
        <f>IF(H1919="B",0,MATCH("B",H1920:$H$3985,0))</f>
        <v>3</v>
      </c>
      <c r="K1919" s="84"/>
      <c r="L1919" s="112">
        <v>48228</v>
      </c>
      <c r="M1919" s="99" t="s">
        <v>69</v>
      </c>
      <c r="O1919" s="97">
        <v>47243</v>
      </c>
      <c r="P1919" s="97" cm="1">
        <f t="array" ref="P1919">INDEX($L$11:$L$2636,MATCH(B1919+J1919,$L$11:$L$2636,0)+30)</f>
        <v>47291</v>
      </c>
      <c r="Q1919" s="124" cm="1">
        <f t="array" ref="Q1919">INDEX($L$11:$L$2636,MATCH(B1919+J1919,$L$11:$L$2636,0)+12)-1</f>
        <v>47266</v>
      </c>
    </row>
    <row r="1920" spans="2:17" ht="15" customHeight="1" x14ac:dyDescent="0.25">
      <c r="B1920" s="97">
        <v>47244</v>
      </c>
      <c r="C1920" s="98" t="str">
        <f t="shared" si="123"/>
        <v>Sunday</v>
      </c>
      <c r="D1920" s="99" t="str">
        <f t="shared" si="124"/>
        <v>W</v>
      </c>
      <c r="E1920" s="99" t="str">
        <f t="shared" si="124"/>
        <v>W</v>
      </c>
      <c r="F1920" s="99" t="str">
        <f t="shared" si="124"/>
        <v>W</v>
      </c>
      <c r="G1920" s="99" t="str">
        <f t="shared" si="124"/>
        <v>W</v>
      </c>
      <c r="H1920" s="99" t="str">
        <f t="shared" si="125"/>
        <v>W</v>
      </c>
      <c r="I1920" s="99">
        <f t="shared" si="126"/>
        <v>0</v>
      </c>
      <c r="J1920" s="109">
        <f>IF(H1920="B",0,MATCH("B",H1921:$H$3985,0))</f>
        <v>2</v>
      </c>
      <c r="K1920" s="84"/>
      <c r="L1920" s="112">
        <v>48229</v>
      </c>
      <c r="M1920" s="99" t="s">
        <v>69</v>
      </c>
      <c r="O1920" s="97">
        <v>47244</v>
      </c>
      <c r="P1920" s="97" cm="1">
        <f t="array" ref="P1920">INDEX($L$11:$L$2636,MATCH(B1920+J1920,$L$11:$L$2636,0)+30)</f>
        <v>47291</v>
      </c>
      <c r="Q1920" s="124" cm="1">
        <f t="array" ref="Q1920">INDEX($L$11:$L$2636,MATCH(B1920+J1920,$L$11:$L$2636,0)+12)-1</f>
        <v>47266</v>
      </c>
    </row>
    <row r="1921" spans="2:17" ht="15" customHeight="1" x14ac:dyDescent="0.25">
      <c r="B1921" s="97">
        <v>47245</v>
      </c>
      <c r="C1921" s="98" t="str">
        <f t="shared" si="123"/>
        <v>Monday</v>
      </c>
      <c r="D1921" s="99" t="s">
        <v>71</v>
      </c>
      <c r="E1921" s="99" t="str">
        <f t="shared" si="124"/>
        <v>B</v>
      </c>
      <c r="F1921" s="99" t="str">
        <f t="shared" si="124"/>
        <v>B</v>
      </c>
      <c r="G1921" s="99" t="str">
        <f t="shared" si="124"/>
        <v>B</v>
      </c>
      <c r="H1921" s="99" t="str">
        <f t="shared" si="125"/>
        <v>P</v>
      </c>
      <c r="I1921" s="99">
        <f t="shared" si="126"/>
        <v>0</v>
      </c>
      <c r="J1921" s="109">
        <f>IF(H1921="B",0,MATCH("B",H1922:$H$3985,0))</f>
        <v>1</v>
      </c>
      <c r="K1921" s="84"/>
      <c r="L1921" s="112">
        <v>48232</v>
      </c>
      <c r="M1921" s="99" t="s">
        <v>69</v>
      </c>
      <c r="O1921" s="97">
        <v>47245</v>
      </c>
      <c r="P1921" s="97" cm="1">
        <f t="array" ref="P1921">INDEX($L$11:$L$2636,MATCH(B1921+J1921,$L$11:$L$2636,0)+30)</f>
        <v>47291</v>
      </c>
      <c r="Q1921" s="124" cm="1">
        <f t="array" ref="Q1921">INDEX($L$11:$L$2636,MATCH(B1921+J1921,$L$11:$L$2636,0)+12)-1</f>
        <v>47266</v>
      </c>
    </row>
    <row r="1922" spans="2:17" ht="15" customHeight="1" x14ac:dyDescent="0.25">
      <c r="B1922" s="97">
        <v>47246</v>
      </c>
      <c r="C1922" s="98" t="str">
        <f t="shared" si="123"/>
        <v>Tuesday</v>
      </c>
      <c r="D1922" s="99" t="str">
        <f t="shared" si="124"/>
        <v>B</v>
      </c>
      <c r="E1922" s="99" t="str">
        <f t="shared" si="124"/>
        <v>B</v>
      </c>
      <c r="F1922" s="99" t="str">
        <f t="shared" si="124"/>
        <v>B</v>
      </c>
      <c r="G1922" s="99" t="str">
        <f t="shared" si="124"/>
        <v>B</v>
      </c>
      <c r="H1922" s="99" t="str">
        <f t="shared" si="125"/>
        <v>B</v>
      </c>
      <c r="I1922" s="99">
        <f t="shared" si="126"/>
        <v>1</v>
      </c>
      <c r="J1922" s="109">
        <f>IF(H1922="B",0,MATCH("B",H1923:$H$3985,0))</f>
        <v>0</v>
      </c>
      <c r="K1922" s="84"/>
      <c r="L1922" s="112">
        <v>48233</v>
      </c>
      <c r="M1922" s="99" t="s">
        <v>69</v>
      </c>
      <c r="O1922" s="97">
        <v>47246</v>
      </c>
      <c r="P1922" s="97" cm="1">
        <f t="array" ref="P1922">INDEX($L$11:$L$2636,MATCH(B1922+J1922,$L$11:$L$2636,0)+30)</f>
        <v>47291</v>
      </c>
      <c r="Q1922" s="124" cm="1">
        <f t="array" ref="Q1922">INDEX($L$11:$L$2636,MATCH(B1922+J1922,$L$11:$L$2636,0)+12)-1</f>
        <v>47266</v>
      </c>
    </row>
    <row r="1923" spans="2:17" ht="15" customHeight="1" x14ac:dyDescent="0.25">
      <c r="B1923" s="97">
        <v>47247</v>
      </c>
      <c r="C1923" s="98" t="str">
        <f t="shared" si="123"/>
        <v>Wednesday</v>
      </c>
      <c r="D1923" s="99" t="str">
        <f t="shared" si="124"/>
        <v>B</v>
      </c>
      <c r="E1923" s="99" t="str">
        <f t="shared" si="124"/>
        <v>B</v>
      </c>
      <c r="F1923" s="99" t="str">
        <f t="shared" si="124"/>
        <v>B</v>
      </c>
      <c r="G1923" s="99" t="str">
        <f t="shared" si="124"/>
        <v>B</v>
      </c>
      <c r="H1923" s="99" t="str">
        <f t="shared" si="125"/>
        <v>B</v>
      </c>
      <c r="I1923" s="99">
        <f t="shared" si="126"/>
        <v>1</v>
      </c>
      <c r="J1923" s="109">
        <f>IF(H1923="B",0,MATCH("B",H1924:$H$3985,0))</f>
        <v>0</v>
      </c>
      <c r="K1923" s="84"/>
      <c r="L1923" s="112">
        <v>48234</v>
      </c>
      <c r="M1923" s="99" t="s">
        <v>69</v>
      </c>
      <c r="O1923" s="97">
        <v>47247</v>
      </c>
      <c r="P1923" s="97" cm="1">
        <f t="array" ref="P1923">INDEX($L$11:$L$2636,MATCH(B1923+J1923,$L$11:$L$2636,0)+30)</f>
        <v>47294</v>
      </c>
      <c r="Q1923" s="124" cm="1">
        <f t="array" ref="Q1923">INDEX($L$11:$L$2636,MATCH(B1923+J1923,$L$11:$L$2636,0)+12)-1</f>
        <v>47267</v>
      </c>
    </row>
    <row r="1924" spans="2:17" ht="15" customHeight="1" x14ac:dyDescent="0.25">
      <c r="B1924" s="97">
        <v>47248</v>
      </c>
      <c r="C1924" s="98" t="str">
        <f t="shared" si="123"/>
        <v>Thursday</v>
      </c>
      <c r="D1924" s="99" t="str">
        <f t="shared" si="124"/>
        <v>B</v>
      </c>
      <c r="E1924" s="99" t="str">
        <f t="shared" si="124"/>
        <v>B</v>
      </c>
      <c r="F1924" s="99" t="str">
        <f t="shared" si="124"/>
        <v>B</v>
      </c>
      <c r="G1924" s="99" t="str">
        <f t="shared" si="124"/>
        <v>B</v>
      </c>
      <c r="H1924" s="99" t="str">
        <f t="shared" si="125"/>
        <v>B</v>
      </c>
      <c r="I1924" s="99">
        <f t="shared" si="126"/>
        <v>1</v>
      </c>
      <c r="J1924" s="109">
        <f>IF(H1924="B",0,MATCH("B",H1925:$H$3985,0))</f>
        <v>0</v>
      </c>
      <c r="K1924" s="84"/>
      <c r="L1924" s="112">
        <v>48235</v>
      </c>
      <c r="M1924" s="99" t="s">
        <v>69</v>
      </c>
      <c r="O1924" s="97">
        <v>47248</v>
      </c>
      <c r="P1924" s="97" cm="1">
        <f t="array" ref="P1924">INDEX($L$11:$L$2636,MATCH(B1924+J1924,$L$11:$L$2636,0)+30)</f>
        <v>47295</v>
      </c>
      <c r="Q1924" s="124" cm="1">
        <f t="array" ref="Q1924">INDEX($L$11:$L$2636,MATCH(B1924+J1924,$L$11:$L$2636,0)+12)-1</f>
        <v>47268</v>
      </c>
    </row>
    <row r="1925" spans="2:17" ht="15" customHeight="1" x14ac:dyDescent="0.25">
      <c r="B1925" s="97">
        <v>47249</v>
      </c>
      <c r="C1925" s="98" t="str">
        <f t="shared" si="123"/>
        <v>Friday</v>
      </c>
      <c r="D1925" s="99" t="str">
        <f t="shared" si="124"/>
        <v>B</v>
      </c>
      <c r="E1925" s="99" t="str">
        <f t="shared" si="124"/>
        <v>B</v>
      </c>
      <c r="F1925" s="99" t="str">
        <f t="shared" si="124"/>
        <v>B</v>
      </c>
      <c r="G1925" s="99" t="str">
        <f t="shared" si="124"/>
        <v>B</v>
      </c>
      <c r="H1925" s="99" t="str">
        <f t="shared" si="125"/>
        <v>B</v>
      </c>
      <c r="I1925" s="99">
        <f t="shared" si="126"/>
        <v>1</v>
      </c>
      <c r="J1925" s="109">
        <f>IF(H1925="B",0,MATCH("B",H1926:$H$3985,0))</f>
        <v>0</v>
      </c>
      <c r="K1925" s="84"/>
      <c r="L1925" s="112">
        <v>48236</v>
      </c>
      <c r="M1925" s="99" t="s">
        <v>69</v>
      </c>
      <c r="O1925" s="97">
        <v>47249</v>
      </c>
      <c r="P1925" s="97" cm="1">
        <f t="array" ref="P1925">INDEX($L$11:$L$2636,MATCH(B1925+J1925,$L$11:$L$2636,0)+30)</f>
        <v>47296</v>
      </c>
      <c r="Q1925" s="124" cm="1">
        <f t="array" ref="Q1925">INDEX($L$11:$L$2636,MATCH(B1925+J1925,$L$11:$L$2636,0)+12)-1</f>
        <v>47269</v>
      </c>
    </row>
    <row r="1926" spans="2:17" ht="15" customHeight="1" x14ac:dyDescent="0.25">
      <c r="B1926" s="97">
        <v>47250</v>
      </c>
      <c r="C1926" s="98" t="str">
        <f t="shared" si="123"/>
        <v>Saturday</v>
      </c>
      <c r="D1926" s="99" t="str">
        <f t="shared" si="124"/>
        <v>W</v>
      </c>
      <c r="E1926" s="99" t="str">
        <f t="shared" si="124"/>
        <v>W</v>
      </c>
      <c r="F1926" s="99" t="str">
        <f t="shared" si="124"/>
        <v>W</v>
      </c>
      <c r="G1926" s="99" t="str">
        <f t="shared" si="124"/>
        <v>W</v>
      </c>
      <c r="H1926" s="99" t="str">
        <f t="shared" si="125"/>
        <v>W</v>
      </c>
      <c r="I1926" s="99">
        <f t="shared" si="126"/>
        <v>0</v>
      </c>
      <c r="J1926" s="109">
        <f>IF(H1926="B",0,MATCH("B",H1927:$H$3985,0))</f>
        <v>3</v>
      </c>
      <c r="K1926" s="84"/>
      <c r="L1926" s="112">
        <v>48239</v>
      </c>
      <c r="M1926" s="99" t="s">
        <v>69</v>
      </c>
      <c r="O1926" s="97">
        <v>47250</v>
      </c>
      <c r="P1926" s="97" cm="1">
        <f t="array" ref="P1926">INDEX($L$11:$L$2636,MATCH(B1926+J1926,$L$11:$L$2636,0)+30)</f>
        <v>47297</v>
      </c>
      <c r="Q1926" s="124" cm="1">
        <f t="array" ref="Q1926">INDEX($L$11:$L$2636,MATCH(B1926+J1926,$L$11:$L$2636,0)+12)-1</f>
        <v>47272</v>
      </c>
    </row>
    <row r="1927" spans="2:17" ht="15" customHeight="1" x14ac:dyDescent="0.25">
      <c r="B1927" s="97">
        <v>47251</v>
      </c>
      <c r="C1927" s="98" t="str">
        <f t="shared" si="123"/>
        <v>Sunday</v>
      </c>
      <c r="D1927" s="99" t="str">
        <f t="shared" si="124"/>
        <v>W</v>
      </c>
      <c r="E1927" s="99" t="str">
        <f t="shared" si="124"/>
        <v>W</v>
      </c>
      <c r="F1927" s="99" t="str">
        <f t="shared" si="124"/>
        <v>W</v>
      </c>
      <c r="G1927" s="99" t="str">
        <f t="shared" si="124"/>
        <v>W</v>
      </c>
      <c r="H1927" s="99" t="str">
        <f t="shared" si="125"/>
        <v>W</v>
      </c>
      <c r="I1927" s="99">
        <f t="shared" si="126"/>
        <v>0</v>
      </c>
      <c r="J1927" s="109">
        <f>IF(H1927="B",0,MATCH("B",H1928:$H$3985,0))</f>
        <v>2</v>
      </c>
      <c r="K1927" s="84"/>
      <c r="L1927" s="112">
        <v>48240</v>
      </c>
      <c r="M1927" s="99" t="s">
        <v>69</v>
      </c>
      <c r="O1927" s="97">
        <v>47251</v>
      </c>
      <c r="P1927" s="97" cm="1">
        <f t="array" ref="P1927">INDEX($L$11:$L$2636,MATCH(B1927+J1927,$L$11:$L$2636,0)+30)</f>
        <v>47297</v>
      </c>
      <c r="Q1927" s="124" cm="1">
        <f t="array" ref="Q1927">INDEX($L$11:$L$2636,MATCH(B1927+J1927,$L$11:$L$2636,0)+12)-1</f>
        <v>47272</v>
      </c>
    </row>
    <row r="1928" spans="2:17" ht="15" customHeight="1" x14ac:dyDescent="0.25">
      <c r="B1928" s="97">
        <v>47252</v>
      </c>
      <c r="C1928" s="98" t="str">
        <f t="shared" si="123"/>
        <v>Monday</v>
      </c>
      <c r="D1928" s="99" t="str">
        <f t="shared" si="124"/>
        <v>B</v>
      </c>
      <c r="E1928" s="99" t="str">
        <f t="shared" si="124"/>
        <v>B</v>
      </c>
      <c r="F1928" s="99" t="s">
        <v>71</v>
      </c>
      <c r="G1928" s="99" t="str">
        <f t="shared" si="124"/>
        <v>B</v>
      </c>
      <c r="H1928" s="99" t="str">
        <f t="shared" si="125"/>
        <v>P</v>
      </c>
      <c r="I1928" s="99">
        <f t="shared" si="126"/>
        <v>0</v>
      </c>
      <c r="J1928" s="109">
        <f>IF(H1928="B",0,MATCH("B",H1929:$H$3985,0))</f>
        <v>1</v>
      </c>
      <c r="K1928" s="84"/>
      <c r="L1928" s="112">
        <v>48241</v>
      </c>
      <c r="M1928" s="99" t="s">
        <v>69</v>
      </c>
      <c r="O1928" s="97">
        <v>47252</v>
      </c>
      <c r="P1928" s="97" cm="1">
        <f t="array" ref="P1928">INDEX($L$11:$L$2636,MATCH(B1928+J1928,$L$11:$L$2636,0)+30)</f>
        <v>47297</v>
      </c>
      <c r="Q1928" s="124" cm="1">
        <f t="array" ref="Q1928">INDEX($L$11:$L$2636,MATCH(B1928+J1928,$L$11:$L$2636,0)+12)-1</f>
        <v>47272</v>
      </c>
    </row>
    <row r="1929" spans="2:17" ht="15" customHeight="1" x14ac:dyDescent="0.25">
      <c r="B1929" s="97">
        <v>47253</v>
      </c>
      <c r="C1929" s="98" t="str">
        <f t="shared" si="123"/>
        <v>Tuesday</v>
      </c>
      <c r="D1929" s="99" t="str">
        <f t="shared" si="124"/>
        <v>B</v>
      </c>
      <c r="E1929" s="99" t="str">
        <f t="shared" si="124"/>
        <v>B</v>
      </c>
      <c r="F1929" s="99" t="str">
        <f t="shared" si="124"/>
        <v>B</v>
      </c>
      <c r="G1929" s="99" t="str">
        <f t="shared" si="124"/>
        <v>B</v>
      </c>
      <c r="H1929" s="99" t="str">
        <f t="shared" si="125"/>
        <v>B</v>
      </c>
      <c r="I1929" s="99">
        <f t="shared" si="126"/>
        <v>1</v>
      </c>
      <c r="J1929" s="109">
        <f>IF(H1929="B",0,MATCH("B",H1930:$H$3985,0))</f>
        <v>0</v>
      </c>
      <c r="K1929" s="84"/>
      <c r="L1929" s="112">
        <v>48242</v>
      </c>
      <c r="M1929" s="99" t="s">
        <v>69</v>
      </c>
      <c r="O1929" s="97">
        <v>47253</v>
      </c>
      <c r="P1929" s="97" cm="1">
        <f t="array" ref="P1929">INDEX($L$11:$L$2636,MATCH(B1929+J1929,$L$11:$L$2636,0)+30)</f>
        <v>47297</v>
      </c>
      <c r="Q1929" s="124" cm="1">
        <f t="array" ref="Q1929">INDEX($L$11:$L$2636,MATCH(B1929+J1929,$L$11:$L$2636,0)+12)-1</f>
        <v>47272</v>
      </c>
    </row>
    <row r="1930" spans="2:17" ht="15" customHeight="1" x14ac:dyDescent="0.25">
      <c r="B1930" s="97">
        <v>47254</v>
      </c>
      <c r="C1930" s="98" t="str">
        <f t="shared" si="123"/>
        <v>Wednesday</v>
      </c>
      <c r="D1930" s="99" t="str">
        <f t="shared" si="124"/>
        <v>B</v>
      </c>
      <c r="E1930" s="99" t="str">
        <f t="shared" si="124"/>
        <v>B</v>
      </c>
      <c r="F1930" s="99" t="str">
        <f t="shared" si="124"/>
        <v>B</v>
      </c>
      <c r="G1930" s="99" t="str">
        <f t="shared" si="124"/>
        <v>B</v>
      </c>
      <c r="H1930" s="99" t="str">
        <f t="shared" si="125"/>
        <v>B</v>
      </c>
      <c r="I1930" s="99">
        <f t="shared" si="126"/>
        <v>1</v>
      </c>
      <c r="J1930" s="109">
        <f>IF(H1930="B",0,MATCH("B",H1931:$H$3985,0))</f>
        <v>0</v>
      </c>
      <c r="K1930" s="84"/>
      <c r="L1930" s="112">
        <v>48243</v>
      </c>
      <c r="M1930" s="99" t="s">
        <v>69</v>
      </c>
      <c r="O1930" s="97">
        <v>47254</v>
      </c>
      <c r="P1930" s="97" cm="1">
        <f t="array" ref="P1930">INDEX($L$11:$L$2636,MATCH(B1930+J1930,$L$11:$L$2636,0)+30)</f>
        <v>47298</v>
      </c>
      <c r="Q1930" s="124" cm="1">
        <f t="array" ref="Q1930">INDEX($L$11:$L$2636,MATCH(B1930+J1930,$L$11:$L$2636,0)+12)-1</f>
        <v>47273</v>
      </c>
    </row>
    <row r="1931" spans="2:17" ht="15" customHeight="1" x14ac:dyDescent="0.25">
      <c r="B1931" s="97">
        <v>47255</v>
      </c>
      <c r="C1931" s="98" t="str">
        <f t="shared" si="123"/>
        <v>Thursday</v>
      </c>
      <c r="D1931" s="99" t="str">
        <f t="shared" si="124"/>
        <v>B</v>
      </c>
      <c r="E1931" s="99" t="str">
        <f t="shared" si="124"/>
        <v>B</v>
      </c>
      <c r="F1931" s="99" t="str">
        <f t="shared" si="124"/>
        <v>B</v>
      </c>
      <c r="G1931" s="99" t="str">
        <f t="shared" si="124"/>
        <v>B</v>
      </c>
      <c r="H1931" s="99" t="str">
        <f t="shared" si="125"/>
        <v>B</v>
      </c>
      <c r="I1931" s="99">
        <f t="shared" si="126"/>
        <v>1</v>
      </c>
      <c r="J1931" s="109">
        <f>IF(H1931="B",0,MATCH("B",H1932:$H$3985,0))</f>
        <v>0</v>
      </c>
      <c r="K1931" s="84"/>
      <c r="L1931" s="112">
        <v>48246</v>
      </c>
      <c r="M1931" s="99" t="s">
        <v>69</v>
      </c>
      <c r="O1931" s="97">
        <v>47255</v>
      </c>
      <c r="P1931" s="97" cm="1">
        <f t="array" ref="P1931">INDEX($L$11:$L$2636,MATCH(B1931+J1931,$L$11:$L$2636,0)+30)</f>
        <v>47301</v>
      </c>
      <c r="Q1931" s="124" cm="1">
        <f t="array" ref="Q1931">INDEX($L$11:$L$2636,MATCH(B1931+J1931,$L$11:$L$2636,0)+12)-1</f>
        <v>47274</v>
      </c>
    </row>
    <row r="1932" spans="2:17" ht="15" customHeight="1" x14ac:dyDescent="0.25">
      <c r="B1932" s="97">
        <v>47256</v>
      </c>
      <c r="C1932" s="98" t="str">
        <f t="shared" ref="C1932:C1995" si="127">TEXT(WEEKDAY(B1932),"dddd")</f>
        <v>Friday</v>
      </c>
      <c r="D1932" s="99" t="str">
        <f t="shared" ref="D1932:G1995" si="128">IF(WEEKDAY($B1932,2)&lt;6,"B","W")</f>
        <v>B</v>
      </c>
      <c r="E1932" s="99" t="str">
        <f t="shared" si="128"/>
        <v>B</v>
      </c>
      <c r="F1932" s="99" t="str">
        <f t="shared" si="128"/>
        <v>B</v>
      </c>
      <c r="G1932" s="99" t="str">
        <f t="shared" si="128"/>
        <v>B</v>
      </c>
      <c r="H1932" s="99" t="str">
        <f t="shared" ref="H1932:H1995" si="129">IF(OR(D1932="P",E1932="P",F1932="P",G1932="P"),"P",D1932)</f>
        <v>B</v>
      </c>
      <c r="I1932" s="99">
        <f t="shared" ref="I1932:I1995" si="130">IF(H1932="B",1,0)</f>
        <v>1</v>
      </c>
      <c r="J1932" s="109">
        <f>IF(H1932="B",0,MATCH("B",H1933:$H$3985,0))</f>
        <v>0</v>
      </c>
      <c r="K1932" s="84"/>
      <c r="L1932" s="112">
        <v>48247</v>
      </c>
      <c r="M1932" s="99" t="s">
        <v>69</v>
      </c>
      <c r="O1932" s="97">
        <v>47256</v>
      </c>
      <c r="P1932" s="97" cm="1">
        <f t="array" ref="P1932">INDEX($L$11:$L$2636,MATCH(B1932+J1932,$L$11:$L$2636,0)+30)</f>
        <v>47302</v>
      </c>
      <c r="Q1932" s="124" cm="1">
        <f t="array" ref="Q1932">INDEX($L$11:$L$2636,MATCH(B1932+J1932,$L$11:$L$2636,0)+12)-1</f>
        <v>47275</v>
      </c>
    </row>
    <row r="1933" spans="2:17" ht="15" customHeight="1" x14ac:dyDescent="0.25">
      <c r="B1933" s="97">
        <v>47257</v>
      </c>
      <c r="C1933" s="98" t="str">
        <f t="shared" si="127"/>
        <v>Saturday</v>
      </c>
      <c r="D1933" s="99" t="str">
        <f t="shared" si="128"/>
        <v>W</v>
      </c>
      <c r="E1933" s="99" t="str">
        <f t="shared" si="128"/>
        <v>W</v>
      </c>
      <c r="F1933" s="99" t="str">
        <f t="shared" si="128"/>
        <v>W</v>
      </c>
      <c r="G1933" s="99" t="str">
        <f t="shared" si="128"/>
        <v>W</v>
      </c>
      <c r="H1933" s="99" t="str">
        <f t="shared" si="129"/>
        <v>W</v>
      </c>
      <c r="I1933" s="99">
        <f t="shared" si="130"/>
        <v>0</v>
      </c>
      <c r="J1933" s="109">
        <f>IF(H1933="B",0,MATCH("B",H1934:$H$3985,0))</f>
        <v>3</v>
      </c>
      <c r="K1933" s="84"/>
      <c r="L1933" s="112">
        <v>48248</v>
      </c>
      <c r="M1933" s="99" t="s">
        <v>69</v>
      </c>
      <c r="O1933" s="97">
        <v>47257</v>
      </c>
      <c r="P1933" s="97" cm="1">
        <f t="array" ref="P1933">INDEX($L$11:$L$2636,MATCH(B1933+J1933,$L$11:$L$2636,0)+30)</f>
        <v>47303</v>
      </c>
      <c r="Q1933" s="124" cm="1">
        <f t="array" ref="Q1933">INDEX($L$11:$L$2636,MATCH(B1933+J1933,$L$11:$L$2636,0)+12)-1</f>
        <v>47276</v>
      </c>
    </row>
    <row r="1934" spans="2:17" ht="15" customHeight="1" x14ac:dyDescent="0.25">
      <c r="B1934" s="97">
        <v>47258</v>
      </c>
      <c r="C1934" s="98" t="str">
        <f t="shared" si="127"/>
        <v>Sunday</v>
      </c>
      <c r="D1934" s="99" t="str">
        <f t="shared" si="128"/>
        <v>W</v>
      </c>
      <c r="E1934" s="99" t="str">
        <f t="shared" si="128"/>
        <v>W</v>
      </c>
      <c r="F1934" s="99" t="str">
        <f t="shared" si="128"/>
        <v>W</v>
      </c>
      <c r="G1934" s="99" t="str">
        <f t="shared" si="128"/>
        <v>W</v>
      </c>
      <c r="H1934" s="99" t="str">
        <f t="shared" si="129"/>
        <v>W</v>
      </c>
      <c r="I1934" s="99">
        <f t="shared" si="130"/>
        <v>0</v>
      </c>
      <c r="J1934" s="109">
        <f>IF(H1934="B",0,MATCH("B",H1935:$H$3985,0))</f>
        <v>2</v>
      </c>
      <c r="K1934" s="84"/>
      <c r="L1934" s="112">
        <v>48249</v>
      </c>
      <c r="M1934" s="99" t="s">
        <v>69</v>
      </c>
      <c r="O1934" s="97">
        <v>47258</v>
      </c>
      <c r="P1934" s="97" cm="1">
        <f t="array" ref="P1934">INDEX($L$11:$L$2636,MATCH(B1934+J1934,$L$11:$L$2636,0)+30)</f>
        <v>47303</v>
      </c>
      <c r="Q1934" s="124" cm="1">
        <f t="array" ref="Q1934">INDEX($L$11:$L$2636,MATCH(B1934+J1934,$L$11:$L$2636,0)+12)-1</f>
        <v>47276</v>
      </c>
    </row>
    <row r="1935" spans="2:17" ht="15" customHeight="1" x14ac:dyDescent="0.25">
      <c r="B1935" s="97">
        <v>47259</v>
      </c>
      <c r="C1935" s="98" t="str">
        <f t="shared" si="127"/>
        <v>Monday</v>
      </c>
      <c r="D1935" s="99" t="str">
        <f t="shared" si="128"/>
        <v>B</v>
      </c>
      <c r="E1935" s="99" t="s">
        <v>71</v>
      </c>
      <c r="F1935" s="99" t="str">
        <f t="shared" si="128"/>
        <v>B</v>
      </c>
      <c r="G1935" s="99" t="str">
        <f t="shared" si="128"/>
        <v>B</v>
      </c>
      <c r="H1935" s="99" t="str">
        <f t="shared" si="129"/>
        <v>P</v>
      </c>
      <c r="I1935" s="99">
        <f t="shared" si="130"/>
        <v>0</v>
      </c>
      <c r="J1935" s="109">
        <f>IF(H1935="B",0,MATCH("B",H1936:$H$3985,0))</f>
        <v>1</v>
      </c>
      <c r="K1935" s="84"/>
      <c r="L1935" s="112">
        <v>48250</v>
      </c>
      <c r="M1935" s="99" t="s">
        <v>69</v>
      </c>
      <c r="O1935" s="97">
        <v>47259</v>
      </c>
      <c r="P1935" s="97" cm="1">
        <f t="array" ref="P1935">INDEX($L$11:$L$2636,MATCH(B1935+J1935,$L$11:$L$2636,0)+30)</f>
        <v>47303</v>
      </c>
      <c r="Q1935" s="124" cm="1">
        <f t="array" ref="Q1935">INDEX($L$11:$L$2636,MATCH(B1935+J1935,$L$11:$L$2636,0)+12)-1</f>
        <v>47276</v>
      </c>
    </row>
    <row r="1936" spans="2:17" ht="15" customHeight="1" x14ac:dyDescent="0.25">
      <c r="B1936" s="97">
        <v>47260</v>
      </c>
      <c r="C1936" s="98" t="str">
        <f t="shared" si="127"/>
        <v>Tuesday</v>
      </c>
      <c r="D1936" s="99" t="str">
        <f t="shared" si="128"/>
        <v>B</v>
      </c>
      <c r="E1936" s="99" t="str">
        <f t="shared" si="128"/>
        <v>B</v>
      </c>
      <c r="F1936" s="99" t="str">
        <f t="shared" si="128"/>
        <v>B</v>
      </c>
      <c r="G1936" s="99" t="str">
        <f t="shared" si="128"/>
        <v>B</v>
      </c>
      <c r="H1936" s="99" t="str">
        <f t="shared" si="129"/>
        <v>B</v>
      </c>
      <c r="I1936" s="99">
        <f t="shared" si="130"/>
        <v>1</v>
      </c>
      <c r="J1936" s="109">
        <f>IF(H1936="B",0,MATCH("B",H1937:$H$3985,0))</f>
        <v>0</v>
      </c>
      <c r="K1936" s="84"/>
      <c r="L1936" s="112">
        <v>48253</v>
      </c>
      <c r="M1936" s="99" t="s">
        <v>69</v>
      </c>
      <c r="O1936" s="97">
        <v>47260</v>
      </c>
      <c r="P1936" s="97" cm="1">
        <f t="array" ref="P1936">INDEX($L$11:$L$2636,MATCH(B1936+J1936,$L$11:$L$2636,0)+30)</f>
        <v>47303</v>
      </c>
      <c r="Q1936" s="124" cm="1">
        <f t="array" ref="Q1936">INDEX($L$11:$L$2636,MATCH(B1936+J1936,$L$11:$L$2636,0)+12)-1</f>
        <v>47276</v>
      </c>
    </row>
    <row r="1937" spans="2:17" ht="15" customHeight="1" x14ac:dyDescent="0.25">
      <c r="B1937" s="97">
        <v>47261</v>
      </c>
      <c r="C1937" s="98" t="str">
        <f t="shared" si="127"/>
        <v>Wednesday</v>
      </c>
      <c r="D1937" s="99" t="str">
        <f t="shared" si="128"/>
        <v>B</v>
      </c>
      <c r="E1937" s="99" t="str">
        <f t="shared" si="128"/>
        <v>B</v>
      </c>
      <c r="F1937" s="99" t="str">
        <f t="shared" si="128"/>
        <v>B</v>
      </c>
      <c r="G1937" s="99" t="str">
        <f t="shared" si="128"/>
        <v>B</v>
      </c>
      <c r="H1937" s="99" t="str">
        <f t="shared" si="129"/>
        <v>B</v>
      </c>
      <c r="I1937" s="99">
        <f t="shared" si="130"/>
        <v>1</v>
      </c>
      <c r="J1937" s="109">
        <f>IF(H1937="B",0,MATCH("B",H1938:$H$3985,0))</f>
        <v>0</v>
      </c>
      <c r="K1937" s="84"/>
      <c r="L1937" s="112">
        <v>48254</v>
      </c>
      <c r="M1937" s="99" t="s">
        <v>69</v>
      </c>
      <c r="O1937" s="97">
        <v>47261</v>
      </c>
      <c r="P1937" s="97" cm="1">
        <f t="array" ref="P1937">INDEX($L$11:$L$2636,MATCH(B1937+J1937,$L$11:$L$2636,0)+30)</f>
        <v>47304</v>
      </c>
      <c r="Q1937" s="124" cm="1">
        <f t="array" ref="Q1937">INDEX($L$11:$L$2636,MATCH(B1937+J1937,$L$11:$L$2636,0)+12)-1</f>
        <v>47279</v>
      </c>
    </row>
    <row r="1938" spans="2:17" ht="15" customHeight="1" x14ac:dyDescent="0.25">
      <c r="B1938" s="97">
        <v>47262</v>
      </c>
      <c r="C1938" s="98" t="str">
        <f t="shared" si="127"/>
        <v>Thursday</v>
      </c>
      <c r="D1938" s="99" t="str">
        <f t="shared" si="128"/>
        <v>B</v>
      </c>
      <c r="E1938" s="99" t="str">
        <f t="shared" si="128"/>
        <v>B</v>
      </c>
      <c r="F1938" s="99" t="str">
        <f t="shared" si="128"/>
        <v>B</v>
      </c>
      <c r="G1938" s="99" t="str">
        <f t="shared" si="128"/>
        <v>B</v>
      </c>
      <c r="H1938" s="99" t="str">
        <f t="shared" si="129"/>
        <v>B</v>
      </c>
      <c r="I1938" s="99">
        <f t="shared" si="130"/>
        <v>1</v>
      </c>
      <c r="J1938" s="109">
        <f>IF(H1938="B",0,MATCH("B",H1939:$H$3985,0))</f>
        <v>0</v>
      </c>
      <c r="K1938" s="84"/>
      <c r="L1938" s="112">
        <v>48255</v>
      </c>
      <c r="M1938" s="99" t="s">
        <v>69</v>
      </c>
      <c r="O1938" s="97">
        <v>47262</v>
      </c>
      <c r="P1938" s="97" cm="1">
        <f t="array" ref="P1938">INDEX($L$11:$L$2636,MATCH(B1938+J1938,$L$11:$L$2636,0)+30)</f>
        <v>47305</v>
      </c>
      <c r="Q1938" s="124" cm="1">
        <f t="array" ref="Q1938">INDEX($L$11:$L$2636,MATCH(B1938+J1938,$L$11:$L$2636,0)+12)-1</f>
        <v>47280</v>
      </c>
    </row>
    <row r="1939" spans="2:17" ht="15" customHeight="1" x14ac:dyDescent="0.25">
      <c r="B1939" s="97">
        <v>47263</v>
      </c>
      <c r="C1939" s="98" t="str">
        <f t="shared" si="127"/>
        <v>Friday</v>
      </c>
      <c r="D1939" s="99" t="str">
        <f t="shared" si="128"/>
        <v>B</v>
      </c>
      <c r="E1939" s="99" t="str">
        <f t="shared" si="128"/>
        <v>B</v>
      </c>
      <c r="F1939" s="99" t="str">
        <f t="shared" si="128"/>
        <v>B</v>
      </c>
      <c r="G1939" s="99" t="str">
        <f t="shared" si="128"/>
        <v>B</v>
      </c>
      <c r="H1939" s="99" t="str">
        <f t="shared" si="129"/>
        <v>B</v>
      </c>
      <c r="I1939" s="99">
        <f t="shared" si="130"/>
        <v>1</v>
      </c>
      <c r="J1939" s="109">
        <f>IF(H1939="B",0,MATCH("B",H1940:$H$3985,0))</f>
        <v>0</v>
      </c>
      <c r="K1939" s="84"/>
      <c r="L1939" s="112">
        <v>48256</v>
      </c>
      <c r="M1939" s="99" t="s">
        <v>69</v>
      </c>
      <c r="O1939" s="97">
        <v>47263</v>
      </c>
      <c r="P1939" s="97" cm="1">
        <f t="array" ref="P1939">INDEX($L$11:$L$2636,MATCH(B1939+J1939,$L$11:$L$2636,0)+30)</f>
        <v>47308</v>
      </c>
      <c r="Q1939" s="124" cm="1">
        <f t="array" ref="Q1939">INDEX($L$11:$L$2636,MATCH(B1939+J1939,$L$11:$L$2636,0)+12)-1</f>
        <v>47281</v>
      </c>
    </row>
    <row r="1940" spans="2:17" ht="15" customHeight="1" x14ac:dyDescent="0.25">
      <c r="B1940" s="97">
        <v>47264</v>
      </c>
      <c r="C1940" s="98" t="str">
        <f t="shared" si="127"/>
        <v>Saturday</v>
      </c>
      <c r="D1940" s="99" t="str">
        <f t="shared" si="128"/>
        <v>W</v>
      </c>
      <c r="E1940" s="99" t="str">
        <f t="shared" si="128"/>
        <v>W</v>
      </c>
      <c r="F1940" s="99" t="str">
        <f t="shared" si="128"/>
        <v>W</v>
      </c>
      <c r="G1940" s="99" t="str">
        <f t="shared" si="128"/>
        <v>W</v>
      </c>
      <c r="H1940" s="99" t="str">
        <f t="shared" si="129"/>
        <v>W</v>
      </c>
      <c r="I1940" s="99">
        <f t="shared" si="130"/>
        <v>0</v>
      </c>
      <c r="J1940" s="109">
        <f>IF(H1940="B",0,MATCH("B",H1941:$H$3985,0))</f>
        <v>3</v>
      </c>
      <c r="K1940" s="84"/>
      <c r="L1940" s="112">
        <v>48257</v>
      </c>
      <c r="M1940" s="99" t="s">
        <v>69</v>
      </c>
      <c r="O1940" s="97">
        <v>47264</v>
      </c>
      <c r="P1940" s="97" cm="1">
        <f t="array" ref="P1940">INDEX($L$11:$L$2636,MATCH(B1940+J1940,$L$11:$L$2636,0)+30)</f>
        <v>47309</v>
      </c>
      <c r="Q1940" s="124" cm="1">
        <f t="array" ref="Q1940">INDEX($L$11:$L$2636,MATCH(B1940+J1940,$L$11:$L$2636,0)+12)-1</f>
        <v>47282</v>
      </c>
    </row>
    <row r="1941" spans="2:17" ht="15" customHeight="1" x14ac:dyDescent="0.25">
      <c r="B1941" s="97">
        <v>47265</v>
      </c>
      <c r="C1941" s="98" t="str">
        <f t="shared" si="127"/>
        <v>Sunday</v>
      </c>
      <c r="D1941" s="99" t="str">
        <f t="shared" si="128"/>
        <v>W</v>
      </c>
      <c r="E1941" s="99" t="str">
        <f t="shared" si="128"/>
        <v>W</v>
      </c>
      <c r="F1941" s="99" t="str">
        <f t="shared" si="128"/>
        <v>W</v>
      </c>
      <c r="G1941" s="99" t="str">
        <f t="shared" si="128"/>
        <v>W</v>
      </c>
      <c r="H1941" s="99" t="str">
        <f t="shared" si="129"/>
        <v>W</v>
      </c>
      <c r="I1941" s="99">
        <f t="shared" si="130"/>
        <v>0</v>
      </c>
      <c r="J1941" s="109">
        <f>IF(H1941="B",0,MATCH("B",H1942:$H$3985,0))</f>
        <v>2</v>
      </c>
      <c r="K1941" s="84"/>
      <c r="L1941" s="112">
        <v>48260</v>
      </c>
      <c r="M1941" s="99" t="s">
        <v>69</v>
      </c>
      <c r="O1941" s="97">
        <v>47265</v>
      </c>
      <c r="P1941" s="97" cm="1">
        <f t="array" ref="P1941">INDEX($L$11:$L$2636,MATCH(B1941+J1941,$L$11:$L$2636,0)+30)</f>
        <v>47309</v>
      </c>
      <c r="Q1941" s="124" cm="1">
        <f t="array" ref="Q1941">INDEX($L$11:$L$2636,MATCH(B1941+J1941,$L$11:$L$2636,0)+12)-1</f>
        <v>47282</v>
      </c>
    </row>
    <row r="1942" spans="2:17" ht="15" customHeight="1" x14ac:dyDescent="0.25">
      <c r="B1942" s="97">
        <v>47266</v>
      </c>
      <c r="C1942" s="98" t="str">
        <f t="shared" si="127"/>
        <v>Monday</v>
      </c>
      <c r="D1942" s="99" t="s">
        <v>71</v>
      </c>
      <c r="E1942" s="99" t="str">
        <f t="shared" si="128"/>
        <v>B</v>
      </c>
      <c r="F1942" s="99" t="str">
        <f t="shared" si="128"/>
        <v>B</v>
      </c>
      <c r="G1942" s="99" t="str">
        <f t="shared" si="128"/>
        <v>B</v>
      </c>
      <c r="H1942" s="99" t="str">
        <f t="shared" si="129"/>
        <v>P</v>
      </c>
      <c r="I1942" s="99">
        <f t="shared" si="130"/>
        <v>0</v>
      </c>
      <c r="J1942" s="109">
        <f>IF(H1942="B",0,MATCH("B",H1943:$H$3985,0))</f>
        <v>1</v>
      </c>
      <c r="K1942" s="84"/>
      <c r="L1942" s="112">
        <v>48261</v>
      </c>
      <c r="M1942" s="99" t="s">
        <v>69</v>
      </c>
      <c r="O1942" s="97">
        <v>47266</v>
      </c>
      <c r="P1942" s="97" cm="1">
        <f t="array" ref="P1942">INDEX($L$11:$L$2636,MATCH(B1942+J1942,$L$11:$L$2636,0)+30)</f>
        <v>47309</v>
      </c>
      <c r="Q1942" s="124" cm="1">
        <f t="array" ref="Q1942">INDEX($L$11:$L$2636,MATCH(B1942+J1942,$L$11:$L$2636,0)+12)-1</f>
        <v>47282</v>
      </c>
    </row>
    <row r="1943" spans="2:17" ht="15" customHeight="1" x14ac:dyDescent="0.25">
      <c r="B1943" s="97">
        <v>47267</v>
      </c>
      <c r="C1943" s="98" t="str">
        <f t="shared" si="127"/>
        <v>Tuesday</v>
      </c>
      <c r="D1943" s="99" t="str">
        <f t="shared" si="128"/>
        <v>B</v>
      </c>
      <c r="E1943" s="99" t="str">
        <f t="shared" si="128"/>
        <v>B</v>
      </c>
      <c r="F1943" s="99" t="str">
        <f t="shared" si="128"/>
        <v>B</v>
      </c>
      <c r="G1943" s="99" t="str">
        <f t="shared" si="128"/>
        <v>B</v>
      </c>
      <c r="H1943" s="99" t="str">
        <f t="shared" si="129"/>
        <v>B</v>
      </c>
      <c r="I1943" s="99">
        <f t="shared" si="130"/>
        <v>1</v>
      </c>
      <c r="J1943" s="109">
        <f>IF(H1943="B",0,MATCH("B",H1944:$H$3985,0))</f>
        <v>0</v>
      </c>
      <c r="K1943" s="84"/>
      <c r="L1943" s="112">
        <v>48262</v>
      </c>
      <c r="M1943" s="99" t="s">
        <v>69</v>
      </c>
      <c r="O1943" s="97">
        <v>47267</v>
      </c>
      <c r="P1943" s="97" cm="1">
        <f t="array" ref="P1943">INDEX($L$11:$L$2636,MATCH(B1943+J1943,$L$11:$L$2636,0)+30)</f>
        <v>47309</v>
      </c>
      <c r="Q1943" s="124" cm="1">
        <f t="array" ref="Q1943">INDEX($L$11:$L$2636,MATCH(B1943+J1943,$L$11:$L$2636,0)+12)-1</f>
        <v>47282</v>
      </c>
    </row>
    <row r="1944" spans="2:17" ht="15" customHeight="1" x14ac:dyDescent="0.25">
      <c r="B1944" s="97">
        <v>47268</v>
      </c>
      <c r="C1944" s="98" t="str">
        <f t="shared" si="127"/>
        <v>Wednesday</v>
      </c>
      <c r="D1944" s="99" t="str">
        <f t="shared" si="128"/>
        <v>B</v>
      </c>
      <c r="E1944" s="99" t="str">
        <f t="shared" si="128"/>
        <v>B</v>
      </c>
      <c r="F1944" s="99" t="str">
        <f t="shared" si="128"/>
        <v>B</v>
      </c>
      <c r="G1944" s="99" t="str">
        <f t="shared" si="128"/>
        <v>B</v>
      </c>
      <c r="H1944" s="99" t="str">
        <f t="shared" si="129"/>
        <v>B</v>
      </c>
      <c r="I1944" s="99">
        <f t="shared" si="130"/>
        <v>1</v>
      </c>
      <c r="J1944" s="109">
        <f>IF(H1944="B",0,MATCH("B",H1945:$H$3985,0))</f>
        <v>0</v>
      </c>
      <c r="K1944" s="84"/>
      <c r="L1944" s="112">
        <v>48263</v>
      </c>
      <c r="M1944" s="99" t="s">
        <v>69</v>
      </c>
      <c r="O1944" s="97">
        <v>47268</v>
      </c>
      <c r="P1944" s="97" cm="1">
        <f t="array" ref="P1944">INDEX($L$11:$L$2636,MATCH(B1944+J1944,$L$11:$L$2636,0)+30)</f>
        <v>47310</v>
      </c>
      <c r="Q1944" s="124" cm="1">
        <f t="array" ref="Q1944">INDEX($L$11:$L$2636,MATCH(B1944+J1944,$L$11:$L$2636,0)+12)-1</f>
        <v>47283</v>
      </c>
    </row>
    <row r="1945" spans="2:17" ht="15" customHeight="1" x14ac:dyDescent="0.25">
      <c r="B1945" s="97">
        <v>47269</v>
      </c>
      <c r="C1945" s="98" t="str">
        <f t="shared" si="127"/>
        <v>Thursday</v>
      </c>
      <c r="D1945" s="99" t="str">
        <f t="shared" si="128"/>
        <v>B</v>
      </c>
      <c r="E1945" s="99" t="str">
        <f t="shared" si="128"/>
        <v>B</v>
      </c>
      <c r="F1945" s="99" t="str">
        <f t="shared" si="128"/>
        <v>B</v>
      </c>
      <c r="G1945" s="99" t="str">
        <f t="shared" si="128"/>
        <v>B</v>
      </c>
      <c r="H1945" s="99" t="str">
        <f t="shared" si="129"/>
        <v>B</v>
      </c>
      <c r="I1945" s="99">
        <f t="shared" si="130"/>
        <v>1</v>
      </c>
      <c r="J1945" s="109">
        <f>IF(H1945="B",0,MATCH("B",H1946:$H$3985,0))</f>
        <v>0</v>
      </c>
      <c r="K1945" s="84"/>
      <c r="L1945" s="112">
        <v>48264</v>
      </c>
      <c r="M1945" s="99" t="s">
        <v>69</v>
      </c>
      <c r="O1945" s="97">
        <v>47269</v>
      </c>
      <c r="P1945" s="97" cm="1">
        <f t="array" ref="P1945">INDEX($L$11:$L$2636,MATCH(B1945+J1945,$L$11:$L$2636,0)+30)</f>
        <v>47311</v>
      </c>
      <c r="Q1945" s="124" cm="1">
        <f t="array" ref="Q1945">INDEX($L$11:$L$2636,MATCH(B1945+J1945,$L$11:$L$2636,0)+12)-1</f>
        <v>47286</v>
      </c>
    </row>
    <row r="1946" spans="2:17" ht="15" customHeight="1" x14ac:dyDescent="0.25">
      <c r="B1946" s="97">
        <v>47270</v>
      </c>
      <c r="C1946" s="98" t="str">
        <f t="shared" si="127"/>
        <v>Friday</v>
      </c>
      <c r="D1946" s="99" t="str">
        <f t="shared" si="128"/>
        <v>B</v>
      </c>
      <c r="E1946" s="99" t="str">
        <f t="shared" si="128"/>
        <v>B</v>
      </c>
      <c r="F1946" s="99" t="str">
        <f t="shared" si="128"/>
        <v>B</v>
      </c>
      <c r="G1946" s="99" t="str">
        <f t="shared" si="128"/>
        <v>B</v>
      </c>
      <c r="H1946" s="99" t="str">
        <f t="shared" si="129"/>
        <v>B</v>
      </c>
      <c r="I1946" s="99">
        <f t="shared" si="130"/>
        <v>1</v>
      </c>
      <c r="J1946" s="109">
        <f>IF(H1946="B",0,MATCH("B",H1947:$H$3985,0))</f>
        <v>0</v>
      </c>
      <c r="K1946" s="84"/>
      <c r="L1946" s="112">
        <v>48267</v>
      </c>
      <c r="M1946" s="99" t="s">
        <v>69</v>
      </c>
      <c r="O1946" s="97">
        <v>47270</v>
      </c>
      <c r="P1946" s="97" cm="1">
        <f t="array" ref="P1946">INDEX($L$11:$L$2636,MATCH(B1946+J1946,$L$11:$L$2636,0)+30)</f>
        <v>47312</v>
      </c>
      <c r="Q1946" s="124" cm="1">
        <f t="array" ref="Q1946">INDEX($L$11:$L$2636,MATCH(B1946+J1946,$L$11:$L$2636,0)+12)-1</f>
        <v>47287</v>
      </c>
    </row>
    <row r="1947" spans="2:17" ht="15" customHeight="1" x14ac:dyDescent="0.25">
      <c r="B1947" s="97">
        <v>47271</v>
      </c>
      <c r="C1947" s="98" t="str">
        <f t="shared" si="127"/>
        <v>Saturday</v>
      </c>
      <c r="D1947" s="99" t="str">
        <f t="shared" si="128"/>
        <v>W</v>
      </c>
      <c r="E1947" s="99" t="str">
        <f t="shared" si="128"/>
        <v>W</v>
      </c>
      <c r="F1947" s="99" t="str">
        <f t="shared" si="128"/>
        <v>W</v>
      </c>
      <c r="G1947" s="99" t="str">
        <f t="shared" si="128"/>
        <v>W</v>
      </c>
      <c r="H1947" s="99" t="str">
        <f t="shared" si="129"/>
        <v>W</v>
      </c>
      <c r="I1947" s="99">
        <f t="shared" si="130"/>
        <v>0</v>
      </c>
      <c r="J1947" s="109">
        <f>IF(H1947="B",0,MATCH("B",H1948:$H$3985,0))</f>
        <v>2</v>
      </c>
      <c r="K1947" s="84"/>
      <c r="L1947" s="112">
        <v>48268</v>
      </c>
      <c r="M1947" s="99" t="s">
        <v>69</v>
      </c>
      <c r="O1947" s="97">
        <v>47271</v>
      </c>
      <c r="P1947" s="97" cm="1">
        <f t="array" ref="P1947">INDEX($L$11:$L$2636,MATCH(B1947+J1947,$L$11:$L$2636,0)+30)</f>
        <v>47315</v>
      </c>
      <c r="Q1947" s="124" cm="1">
        <f t="array" ref="Q1947">INDEX($L$11:$L$2636,MATCH(B1947+J1947,$L$11:$L$2636,0)+12)-1</f>
        <v>47288</v>
      </c>
    </row>
    <row r="1948" spans="2:17" ht="15" customHeight="1" x14ac:dyDescent="0.25">
      <c r="B1948" s="97">
        <v>47272</v>
      </c>
      <c r="C1948" s="98" t="str">
        <f t="shared" si="127"/>
        <v>Sunday</v>
      </c>
      <c r="D1948" s="99" t="str">
        <f t="shared" si="128"/>
        <v>W</v>
      </c>
      <c r="E1948" s="99" t="str">
        <f t="shared" si="128"/>
        <v>W</v>
      </c>
      <c r="F1948" s="99" t="str">
        <f t="shared" si="128"/>
        <v>W</v>
      </c>
      <c r="G1948" s="99" t="str">
        <f t="shared" si="128"/>
        <v>W</v>
      </c>
      <c r="H1948" s="99" t="str">
        <f t="shared" si="129"/>
        <v>W</v>
      </c>
      <c r="I1948" s="99">
        <f t="shared" si="130"/>
        <v>0</v>
      </c>
      <c r="J1948" s="109">
        <f>IF(H1948="B",0,MATCH("B",H1949:$H$3985,0))</f>
        <v>1</v>
      </c>
      <c r="K1948" s="84"/>
      <c r="L1948" s="112">
        <v>48269</v>
      </c>
      <c r="M1948" s="99" t="s">
        <v>69</v>
      </c>
      <c r="O1948" s="97">
        <v>47272</v>
      </c>
      <c r="P1948" s="97" cm="1">
        <f t="array" ref="P1948">INDEX($L$11:$L$2636,MATCH(B1948+J1948,$L$11:$L$2636,0)+30)</f>
        <v>47315</v>
      </c>
      <c r="Q1948" s="124" cm="1">
        <f t="array" ref="Q1948">INDEX($L$11:$L$2636,MATCH(B1948+J1948,$L$11:$L$2636,0)+12)-1</f>
        <v>47288</v>
      </c>
    </row>
    <row r="1949" spans="2:17" ht="15" customHeight="1" x14ac:dyDescent="0.25">
      <c r="B1949" s="97">
        <v>47273</v>
      </c>
      <c r="C1949" s="98" t="str">
        <f t="shared" si="127"/>
        <v>Monday</v>
      </c>
      <c r="D1949" s="99" t="str">
        <f t="shared" si="128"/>
        <v>B</v>
      </c>
      <c r="E1949" s="99" t="str">
        <f t="shared" si="128"/>
        <v>B</v>
      </c>
      <c r="F1949" s="99" t="str">
        <f t="shared" si="128"/>
        <v>B</v>
      </c>
      <c r="G1949" s="99" t="str">
        <f t="shared" si="128"/>
        <v>B</v>
      </c>
      <c r="H1949" s="99" t="str">
        <f t="shared" si="129"/>
        <v>B</v>
      </c>
      <c r="I1949" s="99">
        <f t="shared" si="130"/>
        <v>1</v>
      </c>
      <c r="J1949" s="109">
        <f>IF(H1949="B",0,MATCH("B",H1950:$H$3985,0))</f>
        <v>0</v>
      </c>
      <c r="K1949" s="84"/>
      <c r="L1949" s="112">
        <v>48270</v>
      </c>
      <c r="M1949" s="99" t="s">
        <v>69</v>
      </c>
      <c r="O1949" s="97">
        <v>47273</v>
      </c>
      <c r="P1949" s="97" cm="1">
        <f t="array" ref="P1949">INDEX($L$11:$L$2636,MATCH(B1949+J1949,$L$11:$L$2636,0)+30)</f>
        <v>47315</v>
      </c>
      <c r="Q1949" s="124" cm="1">
        <f t="array" ref="Q1949">INDEX($L$11:$L$2636,MATCH(B1949+J1949,$L$11:$L$2636,0)+12)-1</f>
        <v>47288</v>
      </c>
    </row>
    <row r="1950" spans="2:17" ht="15" customHeight="1" x14ac:dyDescent="0.25">
      <c r="B1950" s="97">
        <v>47274</v>
      </c>
      <c r="C1950" s="98" t="str">
        <f t="shared" si="127"/>
        <v>Tuesday</v>
      </c>
      <c r="D1950" s="99" t="str">
        <f t="shared" si="128"/>
        <v>B</v>
      </c>
      <c r="E1950" s="99" t="str">
        <f t="shared" si="128"/>
        <v>B</v>
      </c>
      <c r="F1950" s="99" t="str">
        <f t="shared" si="128"/>
        <v>B</v>
      </c>
      <c r="G1950" s="99" t="str">
        <f t="shared" si="128"/>
        <v>B</v>
      </c>
      <c r="H1950" s="99" t="str">
        <f t="shared" si="129"/>
        <v>B</v>
      </c>
      <c r="I1950" s="99">
        <f t="shared" si="130"/>
        <v>1</v>
      </c>
      <c r="J1950" s="109">
        <f>IF(H1950="B",0,MATCH("B",H1951:$H$3985,0))</f>
        <v>0</v>
      </c>
      <c r="K1950" s="84"/>
      <c r="L1950" s="112">
        <v>48271</v>
      </c>
      <c r="M1950" s="99" t="s">
        <v>69</v>
      </c>
      <c r="O1950" s="97">
        <v>47274</v>
      </c>
      <c r="P1950" s="97" cm="1">
        <f t="array" ref="P1950">INDEX($L$11:$L$2636,MATCH(B1950+J1950,$L$11:$L$2636,0)+30)</f>
        <v>47316</v>
      </c>
      <c r="Q1950" s="124" cm="1">
        <f t="array" ref="Q1950">INDEX($L$11:$L$2636,MATCH(B1950+J1950,$L$11:$L$2636,0)+12)-1</f>
        <v>47289</v>
      </c>
    </row>
    <row r="1951" spans="2:17" ht="15" customHeight="1" x14ac:dyDescent="0.25">
      <c r="B1951" s="97">
        <v>47275</v>
      </c>
      <c r="C1951" s="98" t="str">
        <f t="shared" si="127"/>
        <v>Wednesday</v>
      </c>
      <c r="D1951" s="99" t="str">
        <f t="shared" si="128"/>
        <v>B</v>
      </c>
      <c r="E1951" s="99" t="str">
        <f t="shared" si="128"/>
        <v>B</v>
      </c>
      <c r="F1951" s="99" t="str">
        <f t="shared" si="128"/>
        <v>B</v>
      </c>
      <c r="G1951" s="99" t="str">
        <f t="shared" si="128"/>
        <v>B</v>
      </c>
      <c r="H1951" s="99" t="str">
        <f t="shared" si="129"/>
        <v>B</v>
      </c>
      <c r="I1951" s="99">
        <f t="shared" si="130"/>
        <v>1</v>
      </c>
      <c r="J1951" s="109">
        <f>IF(H1951="B",0,MATCH("B",H1952:$H$3985,0))</f>
        <v>0</v>
      </c>
      <c r="K1951" s="84"/>
      <c r="L1951" s="112">
        <v>48274</v>
      </c>
      <c r="M1951" s="99" t="s">
        <v>69</v>
      </c>
      <c r="O1951" s="97">
        <v>47275</v>
      </c>
      <c r="P1951" s="97" cm="1">
        <f t="array" ref="P1951">INDEX($L$11:$L$2636,MATCH(B1951+J1951,$L$11:$L$2636,0)+30)</f>
        <v>47317</v>
      </c>
      <c r="Q1951" s="124" cm="1">
        <f t="array" ref="Q1951">INDEX($L$11:$L$2636,MATCH(B1951+J1951,$L$11:$L$2636,0)+12)-1</f>
        <v>47290</v>
      </c>
    </row>
    <row r="1952" spans="2:17" ht="15" customHeight="1" x14ac:dyDescent="0.25">
      <c r="B1952" s="97">
        <v>47276</v>
      </c>
      <c r="C1952" s="98" t="str">
        <f t="shared" si="127"/>
        <v>Thursday</v>
      </c>
      <c r="D1952" s="99" t="str">
        <f t="shared" si="128"/>
        <v>B</v>
      </c>
      <c r="E1952" s="99" t="str">
        <f t="shared" si="128"/>
        <v>B</v>
      </c>
      <c r="F1952" s="99" t="str">
        <f t="shared" si="128"/>
        <v>B</v>
      </c>
      <c r="G1952" s="99" t="str">
        <f t="shared" si="128"/>
        <v>B</v>
      </c>
      <c r="H1952" s="99" t="str">
        <f t="shared" si="129"/>
        <v>B</v>
      </c>
      <c r="I1952" s="99">
        <f t="shared" si="130"/>
        <v>1</v>
      </c>
      <c r="J1952" s="109">
        <f>IF(H1952="B",0,MATCH("B",H1953:$H$3985,0))</f>
        <v>0</v>
      </c>
      <c r="K1952" s="84"/>
      <c r="L1952" s="112">
        <v>48275</v>
      </c>
      <c r="M1952" s="99" t="s">
        <v>69</v>
      </c>
      <c r="O1952" s="97">
        <v>47276</v>
      </c>
      <c r="P1952" s="97" cm="1">
        <f t="array" ref="P1952">INDEX($L$11:$L$2636,MATCH(B1952+J1952,$L$11:$L$2636,0)+30)</f>
        <v>47318</v>
      </c>
      <c r="Q1952" s="124" cm="1">
        <f t="array" ref="Q1952">INDEX($L$11:$L$2636,MATCH(B1952+J1952,$L$11:$L$2636,0)+12)-1</f>
        <v>47293</v>
      </c>
    </row>
    <row r="1953" spans="2:17" ht="15" customHeight="1" x14ac:dyDescent="0.25">
      <c r="B1953" s="97">
        <v>47277</v>
      </c>
      <c r="C1953" s="98" t="str">
        <f t="shared" si="127"/>
        <v>Friday</v>
      </c>
      <c r="D1953" s="99" t="str">
        <f t="shared" si="128"/>
        <v>B</v>
      </c>
      <c r="E1953" s="99" t="str">
        <f t="shared" si="128"/>
        <v>B</v>
      </c>
      <c r="F1953" s="99" t="str">
        <f t="shared" si="128"/>
        <v>B</v>
      </c>
      <c r="G1953" s="99" t="str">
        <f t="shared" si="128"/>
        <v>B</v>
      </c>
      <c r="H1953" s="99" t="str">
        <f t="shared" si="129"/>
        <v>B</v>
      </c>
      <c r="I1953" s="99">
        <f t="shared" si="130"/>
        <v>1</v>
      </c>
      <c r="J1953" s="109">
        <f>IF(H1953="B",0,MATCH("B",H1954:$H$3985,0))</f>
        <v>0</v>
      </c>
      <c r="K1953" s="84"/>
      <c r="L1953" s="112">
        <v>48276</v>
      </c>
      <c r="M1953" s="99" t="s">
        <v>69</v>
      </c>
      <c r="O1953" s="97">
        <v>47277</v>
      </c>
      <c r="P1953" s="97" cm="1">
        <f t="array" ref="P1953">INDEX($L$11:$L$2636,MATCH(B1953+J1953,$L$11:$L$2636,0)+30)</f>
        <v>47319</v>
      </c>
      <c r="Q1953" s="124" cm="1">
        <f t="array" ref="Q1953">INDEX($L$11:$L$2636,MATCH(B1953+J1953,$L$11:$L$2636,0)+12)-1</f>
        <v>47294</v>
      </c>
    </row>
    <row r="1954" spans="2:17" ht="15" customHeight="1" x14ac:dyDescent="0.25">
      <c r="B1954" s="97">
        <v>47278</v>
      </c>
      <c r="C1954" s="98" t="str">
        <f t="shared" si="127"/>
        <v>Saturday</v>
      </c>
      <c r="D1954" s="99" t="str">
        <f t="shared" si="128"/>
        <v>W</v>
      </c>
      <c r="E1954" s="99" t="str">
        <f t="shared" si="128"/>
        <v>W</v>
      </c>
      <c r="F1954" s="99" t="str">
        <f t="shared" si="128"/>
        <v>W</v>
      </c>
      <c r="G1954" s="99" t="str">
        <f t="shared" si="128"/>
        <v>W</v>
      </c>
      <c r="H1954" s="99" t="str">
        <f t="shared" si="129"/>
        <v>W</v>
      </c>
      <c r="I1954" s="99">
        <f t="shared" si="130"/>
        <v>0</v>
      </c>
      <c r="J1954" s="109">
        <f>IF(H1954="B",0,MATCH("B",H1955:$H$3985,0))</f>
        <v>2</v>
      </c>
      <c r="K1954" s="84"/>
      <c r="L1954" s="112">
        <v>48277</v>
      </c>
      <c r="M1954" s="99" t="s">
        <v>69</v>
      </c>
      <c r="O1954" s="97">
        <v>47278</v>
      </c>
      <c r="P1954" s="97" cm="1">
        <f t="array" ref="P1954">INDEX($L$11:$L$2636,MATCH(B1954+J1954,$L$11:$L$2636,0)+30)</f>
        <v>47322</v>
      </c>
      <c r="Q1954" s="124" cm="1">
        <f t="array" ref="Q1954">INDEX($L$11:$L$2636,MATCH(B1954+J1954,$L$11:$L$2636,0)+12)-1</f>
        <v>47295</v>
      </c>
    </row>
    <row r="1955" spans="2:17" ht="15" customHeight="1" x14ac:dyDescent="0.25">
      <c r="B1955" s="97">
        <v>47279</v>
      </c>
      <c r="C1955" s="98" t="str">
        <f t="shared" si="127"/>
        <v>Sunday</v>
      </c>
      <c r="D1955" s="99" t="str">
        <f t="shared" si="128"/>
        <v>W</v>
      </c>
      <c r="E1955" s="99" t="str">
        <f t="shared" si="128"/>
        <v>W</v>
      </c>
      <c r="F1955" s="99" t="str">
        <f t="shared" si="128"/>
        <v>W</v>
      </c>
      <c r="G1955" s="99" t="str">
        <f t="shared" si="128"/>
        <v>W</v>
      </c>
      <c r="H1955" s="99" t="str">
        <f t="shared" si="129"/>
        <v>W</v>
      </c>
      <c r="I1955" s="99">
        <f t="shared" si="130"/>
        <v>0</v>
      </c>
      <c r="J1955" s="109">
        <f>IF(H1955="B",0,MATCH("B",H1956:$H$3985,0))</f>
        <v>1</v>
      </c>
      <c r="K1955" s="84"/>
      <c r="L1955" s="112">
        <v>48278</v>
      </c>
      <c r="M1955" s="99" t="s">
        <v>69</v>
      </c>
      <c r="O1955" s="97">
        <v>47279</v>
      </c>
      <c r="P1955" s="97" cm="1">
        <f t="array" ref="P1955">INDEX($L$11:$L$2636,MATCH(B1955+J1955,$L$11:$L$2636,0)+30)</f>
        <v>47322</v>
      </c>
      <c r="Q1955" s="124" cm="1">
        <f t="array" ref="Q1955">INDEX($L$11:$L$2636,MATCH(B1955+J1955,$L$11:$L$2636,0)+12)-1</f>
        <v>47295</v>
      </c>
    </row>
    <row r="1956" spans="2:17" ht="15" customHeight="1" x14ac:dyDescent="0.25">
      <c r="B1956" s="97">
        <v>47280</v>
      </c>
      <c r="C1956" s="98" t="str">
        <f t="shared" si="127"/>
        <v>Monday</v>
      </c>
      <c r="D1956" s="99" t="str">
        <f t="shared" si="128"/>
        <v>B</v>
      </c>
      <c r="E1956" s="99" t="str">
        <f t="shared" si="128"/>
        <v>B</v>
      </c>
      <c r="F1956" s="99" t="str">
        <f t="shared" si="128"/>
        <v>B</v>
      </c>
      <c r="G1956" s="99" t="str">
        <f t="shared" si="128"/>
        <v>B</v>
      </c>
      <c r="H1956" s="99" t="str">
        <f t="shared" si="129"/>
        <v>B</v>
      </c>
      <c r="I1956" s="99">
        <f t="shared" si="130"/>
        <v>1</v>
      </c>
      <c r="J1956" s="109">
        <f>IF(H1956="B",0,MATCH("B",H1957:$H$3985,0))</f>
        <v>0</v>
      </c>
      <c r="K1956" s="84"/>
      <c r="L1956" s="112">
        <v>48281</v>
      </c>
      <c r="M1956" s="99" t="s">
        <v>69</v>
      </c>
      <c r="O1956" s="97">
        <v>47280</v>
      </c>
      <c r="P1956" s="97" cm="1">
        <f t="array" ref="P1956">INDEX($L$11:$L$2636,MATCH(B1956+J1956,$L$11:$L$2636,0)+30)</f>
        <v>47322</v>
      </c>
      <c r="Q1956" s="124" cm="1">
        <f t="array" ref="Q1956">INDEX($L$11:$L$2636,MATCH(B1956+J1956,$L$11:$L$2636,0)+12)-1</f>
        <v>47295</v>
      </c>
    </row>
    <row r="1957" spans="2:17" ht="15" customHeight="1" x14ac:dyDescent="0.25">
      <c r="B1957" s="97">
        <v>47281</v>
      </c>
      <c r="C1957" s="98" t="str">
        <f t="shared" si="127"/>
        <v>Tuesday</v>
      </c>
      <c r="D1957" s="99" t="str">
        <f t="shared" si="128"/>
        <v>B</v>
      </c>
      <c r="E1957" s="99" t="str">
        <f t="shared" si="128"/>
        <v>B</v>
      </c>
      <c r="F1957" s="99" t="str">
        <f t="shared" si="128"/>
        <v>B</v>
      </c>
      <c r="G1957" s="99" t="str">
        <f t="shared" si="128"/>
        <v>B</v>
      </c>
      <c r="H1957" s="99" t="str">
        <f t="shared" si="129"/>
        <v>B</v>
      </c>
      <c r="I1957" s="99">
        <f t="shared" si="130"/>
        <v>1</v>
      </c>
      <c r="J1957" s="109">
        <f>IF(H1957="B",0,MATCH("B",H1958:$H$3985,0))</f>
        <v>0</v>
      </c>
      <c r="K1957" s="84"/>
      <c r="L1957" s="112">
        <v>48282</v>
      </c>
      <c r="M1957" s="99" t="s">
        <v>69</v>
      </c>
      <c r="O1957" s="97">
        <v>47281</v>
      </c>
      <c r="P1957" s="97" cm="1">
        <f t="array" ref="P1957">INDEX($L$11:$L$2636,MATCH(B1957+J1957,$L$11:$L$2636,0)+30)</f>
        <v>47323</v>
      </c>
      <c r="Q1957" s="124" cm="1">
        <f t="array" ref="Q1957">INDEX($L$11:$L$2636,MATCH(B1957+J1957,$L$11:$L$2636,0)+12)-1</f>
        <v>47296</v>
      </c>
    </row>
    <row r="1958" spans="2:17" ht="15" customHeight="1" x14ac:dyDescent="0.25">
      <c r="B1958" s="97">
        <v>47282</v>
      </c>
      <c r="C1958" s="98" t="str">
        <f t="shared" si="127"/>
        <v>Wednesday</v>
      </c>
      <c r="D1958" s="99" t="str">
        <f t="shared" si="128"/>
        <v>B</v>
      </c>
      <c r="E1958" s="99" t="str">
        <f t="shared" si="128"/>
        <v>B</v>
      </c>
      <c r="F1958" s="99" t="str">
        <f t="shared" si="128"/>
        <v>B</v>
      </c>
      <c r="G1958" s="99" t="str">
        <f t="shared" si="128"/>
        <v>B</v>
      </c>
      <c r="H1958" s="99" t="str">
        <f t="shared" si="129"/>
        <v>B</v>
      </c>
      <c r="I1958" s="99">
        <f t="shared" si="130"/>
        <v>1</v>
      </c>
      <c r="J1958" s="109">
        <f>IF(H1958="B",0,MATCH("B",H1959:$H$3985,0))</f>
        <v>0</v>
      </c>
      <c r="K1958" s="84"/>
      <c r="L1958" s="112">
        <v>48283</v>
      </c>
      <c r="M1958" s="99" t="s">
        <v>69</v>
      </c>
      <c r="O1958" s="97">
        <v>47282</v>
      </c>
      <c r="P1958" s="97" cm="1">
        <f t="array" ref="P1958">INDEX($L$11:$L$2636,MATCH(B1958+J1958,$L$11:$L$2636,0)+30)</f>
        <v>47325</v>
      </c>
      <c r="Q1958" s="124" cm="1">
        <f t="array" ref="Q1958">INDEX($L$11:$L$2636,MATCH(B1958+J1958,$L$11:$L$2636,0)+12)-1</f>
        <v>47297</v>
      </c>
    </row>
    <row r="1959" spans="2:17" ht="15" customHeight="1" x14ac:dyDescent="0.25">
      <c r="B1959" s="97">
        <v>47283</v>
      </c>
      <c r="C1959" s="98" t="str">
        <f t="shared" si="127"/>
        <v>Thursday</v>
      </c>
      <c r="D1959" s="99" t="str">
        <f t="shared" si="128"/>
        <v>B</v>
      </c>
      <c r="E1959" s="99" t="str">
        <f t="shared" si="128"/>
        <v>B</v>
      </c>
      <c r="F1959" s="99" t="str">
        <f t="shared" si="128"/>
        <v>B</v>
      </c>
      <c r="G1959" s="99" t="str">
        <f t="shared" si="128"/>
        <v>B</v>
      </c>
      <c r="H1959" s="99" t="str">
        <f t="shared" si="129"/>
        <v>B</v>
      </c>
      <c r="I1959" s="99">
        <f t="shared" si="130"/>
        <v>1</v>
      </c>
      <c r="J1959" s="109">
        <f>IF(H1959="B",0,MATCH("B",H1960:$H$3985,0))</f>
        <v>0</v>
      </c>
      <c r="K1959" s="84"/>
      <c r="L1959" s="112">
        <v>48284</v>
      </c>
      <c r="M1959" s="99" t="s">
        <v>69</v>
      </c>
      <c r="O1959" s="97">
        <v>47283</v>
      </c>
      <c r="P1959" s="97" cm="1">
        <f t="array" ref="P1959">INDEX($L$11:$L$2636,MATCH(B1959+J1959,$L$11:$L$2636,0)+30)</f>
        <v>47326</v>
      </c>
      <c r="Q1959" s="124" cm="1">
        <f t="array" ref="Q1959">INDEX($L$11:$L$2636,MATCH(B1959+J1959,$L$11:$L$2636,0)+12)-1</f>
        <v>47300</v>
      </c>
    </row>
    <row r="1960" spans="2:17" ht="15" customHeight="1" x14ac:dyDescent="0.25">
      <c r="B1960" s="97">
        <v>47284</v>
      </c>
      <c r="C1960" s="98" t="str">
        <f t="shared" si="127"/>
        <v>Friday</v>
      </c>
      <c r="D1960" s="99" t="str">
        <f t="shared" si="128"/>
        <v>B</v>
      </c>
      <c r="E1960" s="99" t="str">
        <f t="shared" si="128"/>
        <v>B</v>
      </c>
      <c r="F1960" s="99" t="str">
        <f t="shared" si="128"/>
        <v>B</v>
      </c>
      <c r="G1960" s="99" t="str">
        <f t="shared" si="128"/>
        <v>B</v>
      </c>
      <c r="H1960" s="99" t="str">
        <f t="shared" si="129"/>
        <v>B</v>
      </c>
      <c r="I1960" s="99">
        <f t="shared" si="130"/>
        <v>1</v>
      </c>
      <c r="J1960" s="109">
        <f>IF(H1960="B",0,MATCH("B",H1961:$H$3985,0))</f>
        <v>0</v>
      </c>
      <c r="K1960" s="84"/>
      <c r="L1960" s="112">
        <v>48285</v>
      </c>
      <c r="M1960" s="99" t="s">
        <v>69</v>
      </c>
      <c r="O1960" s="97">
        <v>47284</v>
      </c>
      <c r="P1960" s="97" cm="1">
        <f t="array" ref="P1960">INDEX($L$11:$L$2636,MATCH(B1960+J1960,$L$11:$L$2636,0)+30)</f>
        <v>47329</v>
      </c>
      <c r="Q1960" s="124" cm="1">
        <f t="array" ref="Q1960">INDEX($L$11:$L$2636,MATCH(B1960+J1960,$L$11:$L$2636,0)+12)-1</f>
        <v>47301</v>
      </c>
    </row>
    <row r="1961" spans="2:17" ht="15" customHeight="1" x14ac:dyDescent="0.25">
      <c r="B1961" s="97">
        <v>47285</v>
      </c>
      <c r="C1961" s="98" t="str">
        <f t="shared" si="127"/>
        <v>Saturday</v>
      </c>
      <c r="D1961" s="99" t="str">
        <f t="shared" si="128"/>
        <v>W</v>
      </c>
      <c r="E1961" s="99" t="str">
        <f t="shared" si="128"/>
        <v>W</v>
      </c>
      <c r="F1961" s="99" t="str">
        <f t="shared" si="128"/>
        <v>W</v>
      </c>
      <c r="G1961" s="99" t="str">
        <f t="shared" si="128"/>
        <v>W</v>
      </c>
      <c r="H1961" s="99" t="str">
        <f t="shared" si="129"/>
        <v>W</v>
      </c>
      <c r="I1961" s="99">
        <f t="shared" si="130"/>
        <v>0</v>
      </c>
      <c r="J1961" s="109">
        <f>IF(H1961="B",0,MATCH("B",H1962:$H$3985,0))</f>
        <v>2</v>
      </c>
      <c r="K1961" s="84"/>
      <c r="L1961" s="112">
        <v>48288</v>
      </c>
      <c r="M1961" s="99" t="s">
        <v>69</v>
      </c>
      <c r="O1961" s="97">
        <v>47285</v>
      </c>
      <c r="P1961" s="97" cm="1">
        <f t="array" ref="P1961">INDEX($L$11:$L$2636,MATCH(B1961+J1961,$L$11:$L$2636,0)+30)</f>
        <v>47330</v>
      </c>
      <c r="Q1961" s="124" cm="1">
        <f t="array" ref="Q1961">INDEX($L$11:$L$2636,MATCH(B1961+J1961,$L$11:$L$2636,0)+12)-1</f>
        <v>47302</v>
      </c>
    </row>
    <row r="1962" spans="2:17" ht="15" customHeight="1" x14ac:dyDescent="0.25">
      <c r="B1962" s="97">
        <v>47286</v>
      </c>
      <c r="C1962" s="98" t="str">
        <f t="shared" si="127"/>
        <v>Sunday</v>
      </c>
      <c r="D1962" s="99" t="str">
        <f t="shared" si="128"/>
        <v>W</v>
      </c>
      <c r="E1962" s="99" t="str">
        <f t="shared" si="128"/>
        <v>W</v>
      </c>
      <c r="F1962" s="99" t="str">
        <f t="shared" si="128"/>
        <v>W</v>
      </c>
      <c r="G1962" s="99" t="str">
        <f t="shared" si="128"/>
        <v>W</v>
      </c>
      <c r="H1962" s="99" t="str">
        <f t="shared" si="129"/>
        <v>W</v>
      </c>
      <c r="I1962" s="99">
        <f t="shared" si="130"/>
        <v>0</v>
      </c>
      <c r="J1962" s="109">
        <f>IF(H1962="B",0,MATCH("B",H1963:$H$3985,0))</f>
        <v>1</v>
      </c>
      <c r="K1962" s="84"/>
      <c r="L1962" s="112">
        <v>48289</v>
      </c>
      <c r="M1962" s="99" t="s">
        <v>69</v>
      </c>
      <c r="O1962" s="97">
        <v>47286</v>
      </c>
      <c r="P1962" s="97" cm="1">
        <f t="array" ref="P1962">INDEX($L$11:$L$2636,MATCH(B1962+J1962,$L$11:$L$2636,0)+30)</f>
        <v>47330</v>
      </c>
      <c r="Q1962" s="124" cm="1">
        <f t="array" ref="Q1962">INDEX($L$11:$L$2636,MATCH(B1962+J1962,$L$11:$L$2636,0)+12)-1</f>
        <v>47302</v>
      </c>
    </row>
    <row r="1963" spans="2:17" ht="15" customHeight="1" x14ac:dyDescent="0.25">
      <c r="B1963" s="97">
        <v>47287</v>
      </c>
      <c r="C1963" s="98" t="str">
        <f t="shared" si="127"/>
        <v>Monday</v>
      </c>
      <c r="D1963" s="99" t="str">
        <f t="shared" si="128"/>
        <v>B</v>
      </c>
      <c r="E1963" s="99" t="str">
        <f t="shared" si="128"/>
        <v>B</v>
      </c>
      <c r="F1963" s="99" t="str">
        <f t="shared" si="128"/>
        <v>B</v>
      </c>
      <c r="G1963" s="99" t="str">
        <f t="shared" si="128"/>
        <v>B</v>
      </c>
      <c r="H1963" s="99" t="str">
        <f t="shared" si="129"/>
        <v>B</v>
      </c>
      <c r="I1963" s="99">
        <f t="shared" si="130"/>
        <v>1</v>
      </c>
      <c r="J1963" s="109">
        <f>IF(H1963="B",0,MATCH("B",H1964:$H$3985,0))</f>
        <v>0</v>
      </c>
      <c r="K1963" s="84"/>
      <c r="L1963" s="112">
        <v>48290</v>
      </c>
      <c r="M1963" s="99" t="s">
        <v>69</v>
      </c>
      <c r="O1963" s="97">
        <v>47287</v>
      </c>
      <c r="P1963" s="97" cm="1">
        <f t="array" ref="P1963">INDEX($L$11:$L$2636,MATCH(B1963+J1963,$L$11:$L$2636,0)+30)</f>
        <v>47330</v>
      </c>
      <c r="Q1963" s="124" cm="1">
        <f t="array" ref="Q1963">INDEX($L$11:$L$2636,MATCH(B1963+J1963,$L$11:$L$2636,0)+12)-1</f>
        <v>47302</v>
      </c>
    </row>
    <row r="1964" spans="2:17" ht="15" customHeight="1" x14ac:dyDescent="0.25">
      <c r="B1964" s="97">
        <v>47288</v>
      </c>
      <c r="C1964" s="98" t="str">
        <f t="shared" si="127"/>
        <v>Tuesday</v>
      </c>
      <c r="D1964" s="99" t="str">
        <f t="shared" si="128"/>
        <v>B</v>
      </c>
      <c r="E1964" s="99" t="str">
        <f t="shared" si="128"/>
        <v>B</v>
      </c>
      <c r="F1964" s="99" t="str">
        <f t="shared" si="128"/>
        <v>B</v>
      </c>
      <c r="G1964" s="99" t="str">
        <f t="shared" si="128"/>
        <v>B</v>
      </c>
      <c r="H1964" s="99" t="str">
        <f t="shared" si="129"/>
        <v>B</v>
      </c>
      <c r="I1964" s="99">
        <f t="shared" si="130"/>
        <v>1</v>
      </c>
      <c r="J1964" s="109">
        <f>IF(H1964="B",0,MATCH("B",H1965:$H$3985,0))</f>
        <v>0</v>
      </c>
      <c r="K1964" s="84"/>
      <c r="L1964" s="112">
        <v>48291</v>
      </c>
      <c r="M1964" s="99" t="s">
        <v>69</v>
      </c>
      <c r="O1964" s="97">
        <v>47288</v>
      </c>
      <c r="P1964" s="97" cm="1">
        <f t="array" ref="P1964">INDEX($L$11:$L$2636,MATCH(B1964+J1964,$L$11:$L$2636,0)+30)</f>
        <v>47331</v>
      </c>
      <c r="Q1964" s="124" cm="1">
        <f t="array" ref="Q1964">INDEX($L$11:$L$2636,MATCH(B1964+J1964,$L$11:$L$2636,0)+12)-1</f>
        <v>47303</v>
      </c>
    </row>
    <row r="1965" spans="2:17" ht="15" customHeight="1" x14ac:dyDescent="0.25">
      <c r="B1965" s="97">
        <v>47289</v>
      </c>
      <c r="C1965" s="98" t="str">
        <f t="shared" si="127"/>
        <v>Wednesday</v>
      </c>
      <c r="D1965" s="99" t="str">
        <f t="shared" si="128"/>
        <v>B</v>
      </c>
      <c r="E1965" s="99" t="str">
        <f t="shared" si="128"/>
        <v>B</v>
      </c>
      <c r="F1965" s="99" t="str">
        <f t="shared" si="128"/>
        <v>B</v>
      </c>
      <c r="G1965" s="99" t="str">
        <f t="shared" si="128"/>
        <v>B</v>
      </c>
      <c r="H1965" s="99" t="str">
        <f t="shared" si="129"/>
        <v>B</v>
      </c>
      <c r="I1965" s="99">
        <f t="shared" si="130"/>
        <v>1</v>
      </c>
      <c r="J1965" s="109">
        <f>IF(H1965="B",0,MATCH("B",H1966:$H$3985,0))</f>
        <v>0</v>
      </c>
      <c r="K1965" s="84"/>
      <c r="L1965" s="112">
        <v>48292</v>
      </c>
      <c r="M1965" s="99" t="s">
        <v>69</v>
      </c>
      <c r="O1965" s="97">
        <v>47289</v>
      </c>
      <c r="P1965" s="97" cm="1">
        <f t="array" ref="P1965">INDEX($L$11:$L$2636,MATCH(B1965+J1965,$L$11:$L$2636,0)+30)</f>
        <v>47332</v>
      </c>
      <c r="Q1965" s="124" cm="1">
        <f t="array" ref="Q1965">INDEX($L$11:$L$2636,MATCH(B1965+J1965,$L$11:$L$2636,0)+12)-1</f>
        <v>47304</v>
      </c>
    </row>
    <row r="1966" spans="2:17" ht="15" customHeight="1" x14ac:dyDescent="0.25">
      <c r="B1966" s="97">
        <v>47290</v>
      </c>
      <c r="C1966" s="98" t="str">
        <f t="shared" si="127"/>
        <v>Thursday</v>
      </c>
      <c r="D1966" s="99" t="str">
        <f t="shared" si="128"/>
        <v>B</v>
      </c>
      <c r="E1966" s="99" t="str">
        <f t="shared" si="128"/>
        <v>B</v>
      </c>
      <c r="F1966" s="99" t="str">
        <f t="shared" si="128"/>
        <v>B</v>
      </c>
      <c r="G1966" s="99" t="str">
        <f t="shared" si="128"/>
        <v>B</v>
      </c>
      <c r="H1966" s="99" t="str">
        <f t="shared" si="129"/>
        <v>B</v>
      </c>
      <c r="I1966" s="99">
        <f t="shared" si="130"/>
        <v>1</v>
      </c>
      <c r="J1966" s="109">
        <f>IF(H1966="B",0,MATCH("B",H1967:$H$3985,0))</f>
        <v>0</v>
      </c>
      <c r="K1966" s="84"/>
      <c r="L1966" s="112">
        <v>48295</v>
      </c>
      <c r="M1966" s="99" t="s">
        <v>69</v>
      </c>
      <c r="O1966" s="97">
        <v>47290</v>
      </c>
      <c r="P1966" s="97" cm="1">
        <f t="array" ref="P1966">INDEX($L$11:$L$2636,MATCH(B1966+J1966,$L$11:$L$2636,0)+30)</f>
        <v>47333</v>
      </c>
      <c r="Q1966" s="124" cm="1">
        <f t="array" ref="Q1966">INDEX($L$11:$L$2636,MATCH(B1966+J1966,$L$11:$L$2636,0)+12)-1</f>
        <v>47307</v>
      </c>
    </row>
    <row r="1967" spans="2:17" ht="15" customHeight="1" x14ac:dyDescent="0.25">
      <c r="B1967" s="97">
        <v>47291</v>
      </c>
      <c r="C1967" s="98" t="str">
        <f t="shared" si="127"/>
        <v>Friday</v>
      </c>
      <c r="D1967" s="99" t="str">
        <f t="shared" si="128"/>
        <v>B</v>
      </c>
      <c r="E1967" s="99" t="str">
        <f t="shared" si="128"/>
        <v>B</v>
      </c>
      <c r="F1967" s="99" t="str">
        <f t="shared" si="128"/>
        <v>B</v>
      </c>
      <c r="G1967" s="99" t="str">
        <f t="shared" si="128"/>
        <v>B</v>
      </c>
      <c r="H1967" s="99" t="str">
        <f t="shared" si="129"/>
        <v>B</v>
      </c>
      <c r="I1967" s="99">
        <f t="shared" si="130"/>
        <v>1</v>
      </c>
      <c r="J1967" s="109">
        <f>IF(H1967="B",0,MATCH("B",H1968:$H$3985,0))</f>
        <v>0</v>
      </c>
      <c r="K1967" s="84"/>
      <c r="L1967" s="112">
        <v>48296</v>
      </c>
      <c r="M1967" s="99" t="s">
        <v>69</v>
      </c>
      <c r="O1967" s="97">
        <v>47291</v>
      </c>
      <c r="P1967" s="97" cm="1">
        <f t="array" ref="P1967">INDEX($L$11:$L$2636,MATCH(B1967+J1967,$L$11:$L$2636,0)+30)</f>
        <v>47336</v>
      </c>
      <c r="Q1967" s="124" cm="1">
        <f t="array" ref="Q1967">INDEX($L$11:$L$2636,MATCH(B1967+J1967,$L$11:$L$2636,0)+12)-1</f>
        <v>47308</v>
      </c>
    </row>
    <row r="1968" spans="2:17" ht="15" customHeight="1" x14ac:dyDescent="0.25">
      <c r="B1968" s="97">
        <v>47292</v>
      </c>
      <c r="C1968" s="98" t="str">
        <f t="shared" si="127"/>
        <v>Saturday</v>
      </c>
      <c r="D1968" s="99" t="str">
        <f t="shared" si="128"/>
        <v>W</v>
      </c>
      <c r="E1968" s="99" t="str">
        <f t="shared" si="128"/>
        <v>W</v>
      </c>
      <c r="F1968" s="99" t="str">
        <f t="shared" si="128"/>
        <v>W</v>
      </c>
      <c r="G1968" s="99" t="str">
        <f t="shared" si="128"/>
        <v>W</v>
      </c>
      <c r="H1968" s="99" t="str">
        <f t="shared" si="129"/>
        <v>W</v>
      </c>
      <c r="I1968" s="99">
        <f t="shared" si="130"/>
        <v>0</v>
      </c>
      <c r="J1968" s="109">
        <f>IF(H1968="B",0,MATCH("B",H1969:$H$3985,0))</f>
        <v>2</v>
      </c>
      <c r="K1968" s="84"/>
      <c r="L1968" s="112">
        <v>48297</v>
      </c>
      <c r="M1968" s="99" t="s">
        <v>69</v>
      </c>
      <c r="O1968" s="97">
        <v>47292</v>
      </c>
      <c r="P1968" s="97" cm="1">
        <f t="array" ref="P1968">INDEX($L$11:$L$2636,MATCH(B1968+J1968,$L$11:$L$2636,0)+30)</f>
        <v>47337</v>
      </c>
      <c r="Q1968" s="124" cm="1">
        <f t="array" ref="Q1968">INDEX($L$11:$L$2636,MATCH(B1968+J1968,$L$11:$L$2636,0)+12)-1</f>
        <v>47309</v>
      </c>
    </row>
    <row r="1969" spans="2:17" ht="15" customHeight="1" x14ac:dyDescent="0.25">
      <c r="B1969" s="97">
        <v>47293</v>
      </c>
      <c r="C1969" s="98" t="str">
        <f t="shared" si="127"/>
        <v>Sunday</v>
      </c>
      <c r="D1969" s="99" t="str">
        <f t="shared" si="128"/>
        <v>W</v>
      </c>
      <c r="E1969" s="99" t="s">
        <v>71</v>
      </c>
      <c r="F1969" s="99" t="str">
        <f t="shared" si="128"/>
        <v>W</v>
      </c>
      <c r="G1969" s="99" t="str">
        <f t="shared" si="128"/>
        <v>W</v>
      </c>
      <c r="H1969" s="99" t="str">
        <f t="shared" si="129"/>
        <v>P</v>
      </c>
      <c r="I1969" s="99">
        <f t="shared" si="130"/>
        <v>0</v>
      </c>
      <c r="J1969" s="109">
        <f>IF(H1969="B",0,MATCH("B",H1970:$H$3985,0))</f>
        <v>1</v>
      </c>
      <c r="K1969" s="84"/>
      <c r="L1969" s="112">
        <v>48303</v>
      </c>
      <c r="M1969" s="99" t="s">
        <v>69</v>
      </c>
      <c r="O1969" s="97">
        <v>47293</v>
      </c>
      <c r="P1969" s="97" cm="1">
        <f t="array" ref="P1969">INDEX($L$11:$L$2636,MATCH(B1969+J1969,$L$11:$L$2636,0)+30)</f>
        <v>47337</v>
      </c>
      <c r="Q1969" s="124" cm="1">
        <f t="array" ref="Q1969">INDEX($L$11:$L$2636,MATCH(B1969+J1969,$L$11:$L$2636,0)+12)-1</f>
        <v>47309</v>
      </c>
    </row>
    <row r="1970" spans="2:17" ht="15" customHeight="1" x14ac:dyDescent="0.25">
      <c r="B1970" s="97">
        <v>47294</v>
      </c>
      <c r="C1970" s="98" t="str">
        <f t="shared" si="127"/>
        <v>Monday</v>
      </c>
      <c r="D1970" s="99" t="str">
        <f t="shared" si="128"/>
        <v>B</v>
      </c>
      <c r="E1970" s="99" t="str">
        <f t="shared" si="128"/>
        <v>B</v>
      </c>
      <c r="F1970" s="99" t="str">
        <f t="shared" si="128"/>
        <v>B</v>
      </c>
      <c r="G1970" s="99" t="str">
        <f t="shared" si="128"/>
        <v>B</v>
      </c>
      <c r="H1970" s="99" t="str">
        <f t="shared" si="129"/>
        <v>B</v>
      </c>
      <c r="I1970" s="99">
        <f t="shared" si="130"/>
        <v>1</v>
      </c>
      <c r="J1970" s="109">
        <f>IF(H1970="B",0,MATCH("B",H1971:$H$3985,0))</f>
        <v>0</v>
      </c>
      <c r="K1970" s="84"/>
      <c r="L1970" s="112">
        <v>48304</v>
      </c>
      <c r="M1970" s="99" t="s">
        <v>69</v>
      </c>
      <c r="O1970" s="97">
        <v>47294</v>
      </c>
      <c r="P1970" s="97" cm="1">
        <f t="array" ref="P1970">INDEX($L$11:$L$2636,MATCH(B1970+J1970,$L$11:$L$2636,0)+30)</f>
        <v>47337</v>
      </c>
      <c r="Q1970" s="124" cm="1">
        <f t="array" ref="Q1970">INDEX($L$11:$L$2636,MATCH(B1970+J1970,$L$11:$L$2636,0)+12)-1</f>
        <v>47309</v>
      </c>
    </row>
    <row r="1971" spans="2:17" ht="15" customHeight="1" x14ac:dyDescent="0.25">
      <c r="B1971" s="97">
        <v>47295</v>
      </c>
      <c r="C1971" s="98" t="str">
        <f t="shared" si="127"/>
        <v>Tuesday</v>
      </c>
      <c r="D1971" s="99" t="str">
        <f t="shared" si="128"/>
        <v>B</v>
      </c>
      <c r="E1971" s="99" t="str">
        <f t="shared" si="128"/>
        <v>B</v>
      </c>
      <c r="F1971" s="99" t="str">
        <f t="shared" si="128"/>
        <v>B</v>
      </c>
      <c r="G1971" s="99" t="str">
        <f t="shared" si="128"/>
        <v>B</v>
      </c>
      <c r="H1971" s="99" t="str">
        <f t="shared" si="129"/>
        <v>B</v>
      </c>
      <c r="I1971" s="99">
        <f t="shared" si="130"/>
        <v>1</v>
      </c>
      <c r="J1971" s="109">
        <f>IF(H1971="B",0,MATCH("B",H1972:$H$3985,0))</f>
        <v>0</v>
      </c>
      <c r="K1971" s="84"/>
      <c r="L1971" s="112">
        <v>48305</v>
      </c>
      <c r="M1971" s="99" t="s">
        <v>69</v>
      </c>
      <c r="O1971" s="97">
        <v>47295</v>
      </c>
      <c r="P1971" s="97" cm="1">
        <f t="array" ref="P1971">INDEX($L$11:$L$2636,MATCH(B1971+J1971,$L$11:$L$2636,0)+30)</f>
        <v>47338</v>
      </c>
      <c r="Q1971" s="124" cm="1">
        <f t="array" ref="Q1971">INDEX($L$11:$L$2636,MATCH(B1971+J1971,$L$11:$L$2636,0)+12)-1</f>
        <v>47310</v>
      </c>
    </row>
    <row r="1972" spans="2:17" ht="15" customHeight="1" x14ac:dyDescent="0.25">
      <c r="B1972" s="97">
        <v>47296</v>
      </c>
      <c r="C1972" s="98" t="str">
        <f t="shared" si="127"/>
        <v>Wednesday</v>
      </c>
      <c r="D1972" s="99" t="str">
        <f t="shared" si="128"/>
        <v>B</v>
      </c>
      <c r="E1972" s="99" t="str">
        <f t="shared" si="128"/>
        <v>B</v>
      </c>
      <c r="F1972" s="99" t="str">
        <f t="shared" si="128"/>
        <v>B</v>
      </c>
      <c r="G1972" s="99" t="str">
        <f t="shared" si="128"/>
        <v>B</v>
      </c>
      <c r="H1972" s="99" t="str">
        <f t="shared" si="129"/>
        <v>B</v>
      </c>
      <c r="I1972" s="99">
        <f t="shared" si="130"/>
        <v>1</v>
      </c>
      <c r="J1972" s="109">
        <f>IF(H1972="B",0,MATCH("B",H1973:$H$3985,0))</f>
        <v>0</v>
      </c>
      <c r="K1972" s="84"/>
      <c r="L1972" s="112">
        <v>48306</v>
      </c>
      <c r="M1972" s="99" t="s">
        <v>69</v>
      </c>
      <c r="O1972" s="97">
        <v>47296</v>
      </c>
      <c r="P1972" s="97" cm="1">
        <f t="array" ref="P1972">INDEX($L$11:$L$2636,MATCH(B1972+J1972,$L$11:$L$2636,0)+30)</f>
        <v>47339</v>
      </c>
      <c r="Q1972" s="124" cm="1">
        <f t="array" ref="Q1972">INDEX($L$11:$L$2636,MATCH(B1972+J1972,$L$11:$L$2636,0)+12)-1</f>
        <v>47311</v>
      </c>
    </row>
    <row r="1973" spans="2:17" ht="15" customHeight="1" x14ac:dyDescent="0.25">
      <c r="B1973" s="97">
        <v>47297</v>
      </c>
      <c r="C1973" s="98" t="str">
        <f t="shared" si="127"/>
        <v>Thursday</v>
      </c>
      <c r="D1973" s="99" t="str">
        <f t="shared" si="128"/>
        <v>B</v>
      </c>
      <c r="E1973" s="99" t="str">
        <f t="shared" si="128"/>
        <v>B</v>
      </c>
      <c r="F1973" s="99" t="str">
        <f t="shared" si="128"/>
        <v>B</v>
      </c>
      <c r="G1973" s="99" t="str">
        <f t="shared" si="128"/>
        <v>B</v>
      </c>
      <c r="H1973" s="99" t="str">
        <f t="shared" si="129"/>
        <v>B</v>
      </c>
      <c r="I1973" s="99">
        <f t="shared" si="130"/>
        <v>1</v>
      </c>
      <c r="J1973" s="109">
        <f>IF(H1973="B",0,MATCH("B",H1974:$H$3985,0))</f>
        <v>0</v>
      </c>
      <c r="K1973" s="84"/>
      <c r="L1973" s="112">
        <v>48309</v>
      </c>
      <c r="M1973" s="99" t="s">
        <v>69</v>
      </c>
      <c r="O1973" s="97">
        <v>47297</v>
      </c>
      <c r="P1973" s="97" cm="1">
        <f t="array" ref="P1973">INDEX($L$11:$L$2636,MATCH(B1973+J1973,$L$11:$L$2636,0)+30)</f>
        <v>47340</v>
      </c>
      <c r="Q1973" s="124" cm="1">
        <f t="array" ref="Q1973">INDEX($L$11:$L$2636,MATCH(B1973+J1973,$L$11:$L$2636,0)+12)-1</f>
        <v>47314</v>
      </c>
    </row>
    <row r="1974" spans="2:17" ht="15" customHeight="1" x14ac:dyDescent="0.25">
      <c r="B1974" s="97">
        <v>47298</v>
      </c>
      <c r="C1974" s="98" t="str">
        <f t="shared" si="127"/>
        <v>Friday</v>
      </c>
      <c r="D1974" s="99" t="str">
        <f t="shared" si="128"/>
        <v>B</v>
      </c>
      <c r="E1974" s="99" t="str">
        <f t="shared" si="128"/>
        <v>B</v>
      </c>
      <c r="F1974" s="99" t="str">
        <f t="shared" si="128"/>
        <v>B</v>
      </c>
      <c r="G1974" s="99" t="str">
        <f t="shared" si="128"/>
        <v>B</v>
      </c>
      <c r="H1974" s="99" t="str">
        <f t="shared" si="129"/>
        <v>B</v>
      </c>
      <c r="I1974" s="99">
        <f t="shared" si="130"/>
        <v>1</v>
      </c>
      <c r="J1974" s="109">
        <f>IF(H1974="B",0,MATCH("B",H1975:$H$3985,0))</f>
        <v>0</v>
      </c>
      <c r="K1974" s="84"/>
      <c r="L1974" s="112">
        <v>48310</v>
      </c>
      <c r="M1974" s="99" t="s">
        <v>69</v>
      </c>
      <c r="O1974" s="97">
        <v>47298</v>
      </c>
      <c r="P1974" s="97" cm="1">
        <f t="array" ref="P1974">INDEX($L$11:$L$2636,MATCH(B1974+J1974,$L$11:$L$2636,0)+30)</f>
        <v>47343</v>
      </c>
      <c r="Q1974" s="124" cm="1">
        <f t="array" ref="Q1974">INDEX($L$11:$L$2636,MATCH(B1974+J1974,$L$11:$L$2636,0)+12)-1</f>
        <v>47315</v>
      </c>
    </row>
    <row r="1975" spans="2:17" ht="15" customHeight="1" x14ac:dyDescent="0.25">
      <c r="B1975" s="97">
        <v>47299</v>
      </c>
      <c r="C1975" s="98" t="str">
        <f t="shared" si="127"/>
        <v>Saturday</v>
      </c>
      <c r="D1975" s="99" t="str">
        <f t="shared" si="128"/>
        <v>W</v>
      </c>
      <c r="E1975" s="99" t="str">
        <f t="shared" si="128"/>
        <v>W</v>
      </c>
      <c r="F1975" s="99" t="str">
        <f t="shared" si="128"/>
        <v>W</v>
      </c>
      <c r="G1975" s="99" t="str">
        <f t="shared" si="128"/>
        <v>W</v>
      </c>
      <c r="H1975" s="99" t="str">
        <f t="shared" si="129"/>
        <v>W</v>
      </c>
      <c r="I1975" s="99">
        <f t="shared" si="130"/>
        <v>0</v>
      </c>
      <c r="J1975" s="109">
        <f>IF(H1975="B",0,MATCH("B",H1976:$H$3985,0))</f>
        <v>2</v>
      </c>
      <c r="K1975" s="84"/>
      <c r="L1975" s="112">
        <v>48311</v>
      </c>
      <c r="M1975" s="99" t="s">
        <v>69</v>
      </c>
      <c r="O1975" s="97">
        <v>47299</v>
      </c>
      <c r="P1975" s="97" cm="1">
        <f t="array" ref="P1975">INDEX($L$11:$L$2636,MATCH(B1975+J1975,$L$11:$L$2636,0)+30)</f>
        <v>47344</v>
      </c>
      <c r="Q1975" s="124" cm="1">
        <f t="array" ref="Q1975">INDEX($L$11:$L$2636,MATCH(B1975+J1975,$L$11:$L$2636,0)+12)-1</f>
        <v>47316</v>
      </c>
    </row>
    <row r="1976" spans="2:17" ht="15" customHeight="1" x14ac:dyDescent="0.25">
      <c r="B1976" s="97">
        <v>47300</v>
      </c>
      <c r="C1976" s="98" t="str">
        <f t="shared" si="127"/>
        <v>Sunday</v>
      </c>
      <c r="D1976" s="99" t="str">
        <f t="shared" si="128"/>
        <v>W</v>
      </c>
      <c r="E1976" s="99" t="str">
        <f t="shared" si="128"/>
        <v>W</v>
      </c>
      <c r="F1976" s="99" t="str">
        <f t="shared" si="128"/>
        <v>W</v>
      </c>
      <c r="G1976" s="99" t="str">
        <f t="shared" si="128"/>
        <v>W</v>
      </c>
      <c r="H1976" s="99" t="str">
        <f t="shared" si="129"/>
        <v>W</v>
      </c>
      <c r="I1976" s="99">
        <f t="shared" si="130"/>
        <v>0</v>
      </c>
      <c r="J1976" s="109">
        <f>IF(H1976="B",0,MATCH("B",H1977:$H$3985,0))</f>
        <v>1</v>
      </c>
      <c r="K1976" s="84"/>
      <c r="L1976" s="112">
        <v>48312</v>
      </c>
      <c r="M1976" s="99" t="s">
        <v>69</v>
      </c>
      <c r="O1976" s="97">
        <v>47300</v>
      </c>
      <c r="P1976" s="97" cm="1">
        <f t="array" ref="P1976">INDEX($L$11:$L$2636,MATCH(B1976+J1976,$L$11:$L$2636,0)+30)</f>
        <v>47344</v>
      </c>
      <c r="Q1976" s="124" cm="1">
        <f t="array" ref="Q1976">INDEX($L$11:$L$2636,MATCH(B1976+J1976,$L$11:$L$2636,0)+12)-1</f>
        <v>47316</v>
      </c>
    </row>
    <row r="1977" spans="2:17" ht="15" customHeight="1" x14ac:dyDescent="0.25">
      <c r="B1977" s="97">
        <v>47301</v>
      </c>
      <c r="C1977" s="98" t="str">
        <f t="shared" si="127"/>
        <v>Monday</v>
      </c>
      <c r="D1977" s="99" t="str">
        <f t="shared" si="128"/>
        <v>B</v>
      </c>
      <c r="E1977" s="99" t="str">
        <f t="shared" si="128"/>
        <v>B</v>
      </c>
      <c r="F1977" s="99" t="str">
        <f t="shared" si="128"/>
        <v>B</v>
      </c>
      <c r="G1977" s="99" t="str">
        <f t="shared" si="128"/>
        <v>B</v>
      </c>
      <c r="H1977" s="99" t="str">
        <f t="shared" si="129"/>
        <v>B</v>
      </c>
      <c r="I1977" s="99">
        <f t="shared" si="130"/>
        <v>1</v>
      </c>
      <c r="J1977" s="109">
        <f>IF(H1977="B",0,MATCH("B",H1978:$H$3985,0))</f>
        <v>0</v>
      </c>
      <c r="K1977" s="84"/>
      <c r="L1977" s="112">
        <v>48313</v>
      </c>
      <c r="M1977" s="99" t="s">
        <v>69</v>
      </c>
      <c r="O1977" s="97">
        <v>47301</v>
      </c>
      <c r="P1977" s="97" cm="1">
        <f t="array" ref="P1977">INDEX($L$11:$L$2636,MATCH(B1977+J1977,$L$11:$L$2636,0)+30)</f>
        <v>47344</v>
      </c>
      <c r="Q1977" s="124" cm="1">
        <f t="array" ref="Q1977">INDEX($L$11:$L$2636,MATCH(B1977+J1977,$L$11:$L$2636,0)+12)-1</f>
        <v>47316</v>
      </c>
    </row>
    <row r="1978" spans="2:17" ht="15" customHeight="1" x14ac:dyDescent="0.25">
      <c r="B1978" s="97">
        <v>47302</v>
      </c>
      <c r="C1978" s="98" t="str">
        <f t="shared" si="127"/>
        <v>Tuesday</v>
      </c>
      <c r="D1978" s="99" t="str">
        <f t="shared" si="128"/>
        <v>B</v>
      </c>
      <c r="E1978" s="99" t="str">
        <f t="shared" si="128"/>
        <v>B</v>
      </c>
      <c r="F1978" s="99" t="str">
        <f t="shared" si="128"/>
        <v>B</v>
      </c>
      <c r="G1978" s="99" t="str">
        <f t="shared" si="128"/>
        <v>B</v>
      </c>
      <c r="H1978" s="99" t="str">
        <f t="shared" si="129"/>
        <v>B</v>
      </c>
      <c r="I1978" s="99">
        <f t="shared" si="130"/>
        <v>1</v>
      </c>
      <c r="J1978" s="109">
        <f>IF(H1978="B",0,MATCH("B",H1979:$H$3985,0))</f>
        <v>0</v>
      </c>
      <c r="K1978" s="84"/>
      <c r="L1978" s="112">
        <v>48316</v>
      </c>
      <c r="M1978" s="99" t="s">
        <v>69</v>
      </c>
      <c r="O1978" s="97">
        <v>47302</v>
      </c>
      <c r="P1978" s="97" cm="1">
        <f t="array" ref="P1978">INDEX($L$11:$L$2636,MATCH(B1978+J1978,$L$11:$L$2636,0)+30)</f>
        <v>47346</v>
      </c>
      <c r="Q1978" s="124" cm="1">
        <f t="array" ref="Q1978">INDEX($L$11:$L$2636,MATCH(B1978+J1978,$L$11:$L$2636,0)+12)-1</f>
        <v>47317</v>
      </c>
    </row>
    <row r="1979" spans="2:17" ht="15" customHeight="1" x14ac:dyDescent="0.25">
      <c r="B1979" s="97">
        <v>47303</v>
      </c>
      <c r="C1979" s="98" t="str">
        <f t="shared" si="127"/>
        <v>Wednesday</v>
      </c>
      <c r="D1979" s="99" t="str">
        <f t="shared" si="128"/>
        <v>B</v>
      </c>
      <c r="E1979" s="99" t="str">
        <f t="shared" si="128"/>
        <v>B</v>
      </c>
      <c r="F1979" s="99" t="str">
        <f t="shared" si="128"/>
        <v>B</v>
      </c>
      <c r="G1979" s="99" t="str">
        <f t="shared" si="128"/>
        <v>B</v>
      </c>
      <c r="H1979" s="99" t="str">
        <f t="shared" si="129"/>
        <v>B</v>
      </c>
      <c r="I1979" s="99">
        <f t="shared" si="130"/>
        <v>1</v>
      </c>
      <c r="J1979" s="109">
        <f>IF(H1979="B",0,MATCH("B",H1980:$H$3985,0))</f>
        <v>0</v>
      </c>
      <c r="K1979" s="84"/>
      <c r="L1979" s="112">
        <v>48317</v>
      </c>
      <c r="M1979" s="99" t="s">
        <v>69</v>
      </c>
      <c r="O1979" s="97">
        <v>47303</v>
      </c>
      <c r="P1979" s="97" cm="1">
        <f t="array" ref="P1979">INDEX($L$11:$L$2636,MATCH(B1979+J1979,$L$11:$L$2636,0)+30)</f>
        <v>47347</v>
      </c>
      <c r="Q1979" s="124" cm="1">
        <f t="array" ref="Q1979">INDEX($L$11:$L$2636,MATCH(B1979+J1979,$L$11:$L$2636,0)+12)-1</f>
        <v>47318</v>
      </c>
    </row>
    <row r="1980" spans="2:17" ht="15" customHeight="1" x14ac:dyDescent="0.25">
      <c r="B1980" s="97">
        <v>47304</v>
      </c>
      <c r="C1980" s="98" t="str">
        <f t="shared" si="127"/>
        <v>Thursday</v>
      </c>
      <c r="D1980" s="99" t="str">
        <f t="shared" si="128"/>
        <v>B</v>
      </c>
      <c r="E1980" s="99" t="str">
        <f t="shared" si="128"/>
        <v>B</v>
      </c>
      <c r="F1980" s="99" t="str">
        <f t="shared" si="128"/>
        <v>B</v>
      </c>
      <c r="G1980" s="99" t="str">
        <f t="shared" si="128"/>
        <v>B</v>
      </c>
      <c r="H1980" s="99" t="str">
        <f t="shared" si="129"/>
        <v>B</v>
      </c>
      <c r="I1980" s="99">
        <f t="shared" si="130"/>
        <v>1</v>
      </c>
      <c r="J1980" s="109">
        <f>IF(H1980="B",0,MATCH("B",H1981:$H$3985,0))</f>
        <v>0</v>
      </c>
      <c r="K1980" s="84"/>
      <c r="L1980" s="112">
        <v>48318</v>
      </c>
      <c r="M1980" s="99" t="s">
        <v>69</v>
      </c>
      <c r="O1980" s="97">
        <v>47304</v>
      </c>
      <c r="P1980" s="97" cm="1">
        <f t="array" ref="P1980">INDEX($L$11:$L$2636,MATCH(B1980+J1980,$L$11:$L$2636,0)+30)</f>
        <v>47350</v>
      </c>
      <c r="Q1980" s="124" cm="1">
        <f t="array" ref="Q1980">INDEX($L$11:$L$2636,MATCH(B1980+J1980,$L$11:$L$2636,0)+12)-1</f>
        <v>47321</v>
      </c>
    </row>
    <row r="1981" spans="2:17" ht="15" customHeight="1" x14ac:dyDescent="0.25">
      <c r="B1981" s="97">
        <v>47305</v>
      </c>
      <c r="C1981" s="98" t="str">
        <f t="shared" si="127"/>
        <v>Friday</v>
      </c>
      <c r="D1981" s="99" t="str">
        <f t="shared" si="128"/>
        <v>B</v>
      </c>
      <c r="E1981" s="99" t="str">
        <f t="shared" si="128"/>
        <v>B</v>
      </c>
      <c r="F1981" s="99" t="str">
        <f t="shared" si="128"/>
        <v>B</v>
      </c>
      <c r="G1981" s="99" t="str">
        <f t="shared" si="128"/>
        <v>B</v>
      </c>
      <c r="H1981" s="99" t="str">
        <f t="shared" si="129"/>
        <v>B</v>
      </c>
      <c r="I1981" s="99">
        <f t="shared" si="130"/>
        <v>1</v>
      </c>
      <c r="J1981" s="109">
        <f>IF(H1981="B",0,MATCH("B",H1982:$H$3985,0))</f>
        <v>0</v>
      </c>
      <c r="K1981" s="84"/>
      <c r="L1981" s="112">
        <v>48319</v>
      </c>
      <c r="M1981" s="99" t="s">
        <v>69</v>
      </c>
      <c r="O1981" s="97">
        <v>47305</v>
      </c>
      <c r="P1981" s="97" cm="1">
        <f t="array" ref="P1981">INDEX($L$11:$L$2636,MATCH(B1981+J1981,$L$11:$L$2636,0)+30)</f>
        <v>47351</v>
      </c>
      <c r="Q1981" s="124" cm="1">
        <f t="array" ref="Q1981">INDEX($L$11:$L$2636,MATCH(B1981+J1981,$L$11:$L$2636,0)+12)-1</f>
        <v>47322</v>
      </c>
    </row>
    <row r="1982" spans="2:17" ht="15" customHeight="1" x14ac:dyDescent="0.25">
      <c r="B1982" s="97">
        <v>47306</v>
      </c>
      <c r="C1982" s="98" t="str">
        <f t="shared" si="127"/>
        <v>Saturday</v>
      </c>
      <c r="D1982" s="99" t="str">
        <f t="shared" si="128"/>
        <v>W</v>
      </c>
      <c r="E1982" s="99" t="str">
        <f t="shared" si="128"/>
        <v>W</v>
      </c>
      <c r="F1982" s="99" t="str">
        <f t="shared" si="128"/>
        <v>W</v>
      </c>
      <c r="G1982" s="99" t="str">
        <f t="shared" si="128"/>
        <v>W</v>
      </c>
      <c r="H1982" s="99" t="str">
        <f t="shared" si="129"/>
        <v>W</v>
      </c>
      <c r="I1982" s="99">
        <f t="shared" si="130"/>
        <v>0</v>
      </c>
      <c r="J1982" s="109">
        <f>IF(H1982="B",0,MATCH("B",H1983:$H$3985,0))</f>
        <v>2</v>
      </c>
      <c r="K1982" s="84"/>
      <c r="L1982" s="112">
        <v>48320</v>
      </c>
      <c r="M1982" s="99" t="s">
        <v>69</v>
      </c>
      <c r="O1982" s="97">
        <v>47306</v>
      </c>
      <c r="P1982" s="97" cm="1">
        <f t="array" ref="P1982">INDEX($L$11:$L$2636,MATCH(B1982+J1982,$L$11:$L$2636,0)+30)</f>
        <v>47352</v>
      </c>
      <c r="Q1982" s="124" cm="1">
        <f t="array" ref="Q1982">INDEX($L$11:$L$2636,MATCH(B1982+J1982,$L$11:$L$2636,0)+12)-1</f>
        <v>47324</v>
      </c>
    </row>
    <row r="1983" spans="2:17" ht="15" customHeight="1" x14ac:dyDescent="0.25">
      <c r="B1983" s="97">
        <v>47307</v>
      </c>
      <c r="C1983" s="98" t="str">
        <f t="shared" si="127"/>
        <v>Sunday</v>
      </c>
      <c r="D1983" s="99" t="str">
        <f t="shared" si="128"/>
        <v>W</v>
      </c>
      <c r="E1983" s="99" t="str">
        <f t="shared" si="128"/>
        <v>W</v>
      </c>
      <c r="F1983" s="99" t="str">
        <f t="shared" si="128"/>
        <v>W</v>
      </c>
      <c r="G1983" s="99" t="str">
        <f t="shared" si="128"/>
        <v>W</v>
      </c>
      <c r="H1983" s="99" t="str">
        <f t="shared" si="129"/>
        <v>W</v>
      </c>
      <c r="I1983" s="99">
        <f t="shared" si="130"/>
        <v>0</v>
      </c>
      <c r="J1983" s="109">
        <f>IF(H1983="B",0,MATCH("B",H1984:$H$3985,0))</f>
        <v>1</v>
      </c>
      <c r="K1983" s="84"/>
      <c r="L1983" s="112">
        <v>48323</v>
      </c>
      <c r="M1983" s="99" t="s">
        <v>69</v>
      </c>
      <c r="O1983" s="97">
        <v>47307</v>
      </c>
      <c r="P1983" s="97" cm="1">
        <f t="array" ref="P1983">INDEX($L$11:$L$2636,MATCH(B1983+J1983,$L$11:$L$2636,0)+30)</f>
        <v>47352</v>
      </c>
      <c r="Q1983" s="124" cm="1">
        <f t="array" ref="Q1983">INDEX($L$11:$L$2636,MATCH(B1983+J1983,$L$11:$L$2636,0)+12)-1</f>
        <v>47324</v>
      </c>
    </row>
    <row r="1984" spans="2:17" ht="15" customHeight="1" x14ac:dyDescent="0.25">
      <c r="B1984" s="97">
        <v>47308</v>
      </c>
      <c r="C1984" s="98" t="str">
        <f t="shared" si="127"/>
        <v>Monday</v>
      </c>
      <c r="D1984" s="99" t="str">
        <f t="shared" si="128"/>
        <v>B</v>
      </c>
      <c r="E1984" s="99" t="str">
        <f t="shared" si="128"/>
        <v>B</v>
      </c>
      <c r="F1984" s="99" t="str">
        <f t="shared" si="128"/>
        <v>B</v>
      </c>
      <c r="G1984" s="99" t="str">
        <f t="shared" si="128"/>
        <v>B</v>
      </c>
      <c r="H1984" s="99" t="str">
        <f t="shared" si="129"/>
        <v>B</v>
      </c>
      <c r="I1984" s="99">
        <f t="shared" si="130"/>
        <v>1</v>
      </c>
      <c r="J1984" s="109">
        <f>IF(H1984="B",0,MATCH("B",H1985:$H$3985,0))</f>
        <v>0</v>
      </c>
      <c r="K1984" s="84"/>
      <c r="L1984" s="112">
        <v>48324</v>
      </c>
      <c r="M1984" s="99" t="s">
        <v>69</v>
      </c>
      <c r="O1984" s="97">
        <v>47308</v>
      </c>
      <c r="P1984" s="97" cm="1">
        <f t="array" ref="P1984">INDEX($L$11:$L$2636,MATCH(B1984+J1984,$L$11:$L$2636,0)+30)</f>
        <v>47352</v>
      </c>
      <c r="Q1984" s="124" cm="1">
        <f t="array" ref="Q1984">INDEX($L$11:$L$2636,MATCH(B1984+J1984,$L$11:$L$2636,0)+12)-1</f>
        <v>47324</v>
      </c>
    </row>
    <row r="1985" spans="2:17" ht="15" customHeight="1" x14ac:dyDescent="0.25">
      <c r="B1985" s="97">
        <v>47309</v>
      </c>
      <c r="C1985" s="98" t="str">
        <f t="shared" si="127"/>
        <v>Tuesday</v>
      </c>
      <c r="D1985" s="99" t="str">
        <f t="shared" si="128"/>
        <v>B</v>
      </c>
      <c r="E1985" s="99" t="str">
        <f t="shared" si="128"/>
        <v>B</v>
      </c>
      <c r="F1985" s="99" t="str">
        <f t="shared" si="128"/>
        <v>B</v>
      </c>
      <c r="G1985" s="99" t="str">
        <f t="shared" si="128"/>
        <v>B</v>
      </c>
      <c r="H1985" s="99" t="str">
        <f t="shared" si="129"/>
        <v>B</v>
      </c>
      <c r="I1985" s="99">
        <f t="shared" si="130"/>
        <v>1</v>
      </c>
      <c r="J1985" s="109">
        <f>IF(H1985="B",0,MATCH("B",H1986:$H$3985,0))</f>
        <v>0</v>
      </c>
      <c r="K1985" s="84"/>
      <c r="L1985" s="112">
        <v>48325</v>
      </c>
      <c r="M1985" s="99" t="s">
        <v>69</v>
      </c>
      <c r="O1985" s="97">
        <v>47309</v>
      </c>
      <c r="P1985" s="97" cm="1">
        <f t="array" ref="P1985">INDEX($L$11:$L$2636,MATCH(B1985+J1985,$L$11:$L$2636,0)+30)</f>
        <v>47353</v>
      </c>
      <c r="Q1985" s="124" cm="1">
        <f t="array" ref="Q1985">INDEX($L$11:$L$2636,MATCH(B1985+J1985,$L$11:$L$2636,0)+12)-1</f>
        <v>47325</v>
      </c>
    </row>
    <row r="1986" spans="2:17" ht="15" customHeight="1" x14ac:dyDescent="0.25">
      <c r="B1986" s="97">
        <v>47310</v>
      </c>
      <c r="C1986" s="98" t="str">
        <f t="shared" si="127"/>
        <v>Wednesday</v>
      </c>
      <c r="D1986" s="99" t="str">
        <f t="shared" si="128"/>
        <v>B</v>
      </c>
      <c r="E1986" s="99" t="str">
        <f t="shared" si="128"/>
        <v>B</v>
      </c>
      <c r="F1986" s="99" t="str">
        <f t="shared" si="128"/>
        <v>B</v>
      </c>
      <c r="G1986" s="99" t="str">
        <f t="shared" si="128"/>
        <v>B</v>
      </c>
      <c r="H1986" s="99" t="str">
        <f t="shared" si="129"/>
        <v>B</v>
      </c>
      <c r="I1986" s="99">
        <f t="shared" si="130"/>
        <v>1</v>
      </c>
      <c r="J1986" s="109">
        <f>IF(H1986="B",0,MATCH("B",H1987:$H$3985,0))</f>
        <v>0</v>
      </c>
      <c r="K1986" s="84"/>
      <c r="L1986" s="112">
        <v>48326</v>
      </c>
      <c r="M1986" s="99" t="s">
        <v>69</v>
      </c>
      <c r="O1986" s="97">
        <v>47310</v>
      </c>
      <c r="P1986" s="97" cm="1">
        <f t="array" ref="P1986">INDEX($L$11:$L$2636,MATCH(B1986+J1986,$L$11:$L$2636,0)+30)</f>
        <v>47354</v>
      </c>
      <c r="Q1986" s="124" cm="1">
        <f t="array" ref="Q1986">INDEX($L$11:$L$2636,MATCH(B1986+J1986,$L$11:$L$2636,0)+12)-1</f>
        <v>47328</v>
      </c>
    </row>
    <row r="1987" spans="2:17" ht="15" customHeight="1" x14ac:dyDescent="0.25">
      <c r="B1987" s="97">
        <v>47311</v>
      </c>
      <c r="C1987" s="98" t="str">
        <f t="shared" si="127"/>
        <v>Thursday</v>
      </c>
      <c r="D1987" s="99" t="str">
        <f t="shared" si="128"/>
        <v>B</v>
      </c>
      <c r="E1987" s="99" t="str">
        <f t="shared" si="128"/>
        <v>B</v>
      </c>
      <c r="F1987" s="99" t="str">
        <f t="shared" si="128"/>
        <v>B</v>
      </c>
      <c r="G1987" s="99" t="str">
        <f t="shared" si="128"/>
        <v>B</v>
      </c>
      <c r="H1987" s="99" t="str">
        <f t="shared" si="129"/>
        <v>B</v>
      </c>
      <c r="I1987" s="99">
        <f t="shared" si="130"/>
        <v>1</v>
      </c>
      <c r="J1987" s="109">
        <f>IF(H1987="B",0,MATCH("B",H1988:$H$3985,0))</f>
        <v>0</v>
      </c>
      <c r="K1987" s="84"/>
      <c r="L1987" s="112">
        <v>48327</v>
      </c>
      <c r="M1987" s="99" t="s">
        <v>69</v>
      </c>
      <c r="O1987" s="97">
        <v>47311</v>
      </c>
      <c r="P1987" s="97" cm="1">
        <f t="array" ref="P1987">INDEX($L$11:$L$2636,MATCH(B1987+J1987,$L$11:$L$2636,0)+30)</f>
        <v>47358</v>
      </c>
      <c r="Q1987" s="124" cm="1">
        <f t="array" ref="Q1987">INDEX($L$11:$L$2636,MATCH(B1987+J1987,$L$11:$L$2636,0)+12)-1</f>
        <v>47329</v>
      </c>
    </row>
    <row r="1988" spans="2:17" ht="15" customHeight="1" x14ac:dyDescent="0.25">
      <c r="B1988" s="97">
        <v>47312</v>
      </c>
      <c r="C1988" s="98" t="str">
        <f t="shared" si="127"/>
        <v>Friday</v>
      </c>
      <c r="D1988" s="99" t="str">
        <f t="shared" si="128"/>
        <v>B</v>
      </c>
      <c r="E1988" s="99" t="str">
        <f t="shared" si="128"/>
        <v>B</v>
      </c>
      <c r="F1988" s="99" t="str">
        <f t="shared" si="128"/>
        <v>B</v>
      </c>
      <c r="G1988" s="99" t="str">
        <f t="shared" si="128"/>
        <v>B</v>
      </c>
      <c r="H1988" s="99" t="str">
        <f t="shared" si="129"/>
        <v>B</v>
      </c>
      <c r="I1988" s="99">
        <f t="shared" si="130"/>
        <v>1</v>
      </c>
      <c r="J1988" s="109">
        <f>IF(H1988="B",0,MATCH("B",H1989:$H$3985,0))</f>
        <v>0</v>
      </c>
      <c r="K1988" s="84"/>
      <c r="L1988" s="112">
        <v>48330</v>
      </c>
      <c r="M1988" s="99" t="s">
        <v>69</v>
      </c>
      <c r="O1988" s="97">
        <v>47312</v>
      </c>
      <c r="P1988" s="97" cm="1">
        <f t="array" ref="P1988">INDEX($L$11:$L$2636,MATCH(B1988+J1988,$L$11:$L$2636,0)+30)</f>
        <v>47359</v>
      </c>
      <c r="Q1988" s="124" cm="1">
        <f t="array" ref="Q1988">INDEX($L$11:$L$2636,MATCH(B1988+J1988,$L$11:$L$2636,0)+12)-1</f>
        <v>47330</v>
      </c>
    </row>
    <row r="1989" spans="2:17" ht="15" customHeight="1" x14ac:dyDescent="0.25">
      <c r="B1989" s="97">
        <v>47313</v>
      </c>
      <c r="C1989" s="98" t="str">
        <f t="shared" si="127"/>
        <v>Saturday</v>
      </c>
      <c r="D1989" s="99" t="str">
        <f t="shared" si="128"/>
        <v>W</v>
      </c>
      <c r="E1989" s="99" t="str">
        <f t="shared" si="128"/>
        <v>W</v>
      </c>
      <c r="F1989" s="99" t="str">
        <f t="shared" si="128"/>
        <v>W</v>
      </c>
      <c r="G1989" s="99" t="str">
        <f t="shared" si="128"/>
        <v>W</v>
      </c>
      <c r="H1989" s="99" t="str">
        <f t="shared" si="129"/>
        <v>W</v>
      </c>
      <c r="I1989" s="99">
        <f t="shared" si="130"/>
        <v>0</v>
      </c>
      <c r="J1989" s="109">
        <f>IF(H1989="B",0,MATCH("B",H1990:$H$3985,0))</f>
        <v>2</v>
      </c>
      <c r="K1989" s="84"/>
      <c r="L1989" s="112">
        <v>48331</v>
      </c>
      <c r="M1989" s="99" t="s">
        <v>69</v>
      </c>
      <c r="O1989" s="97">
        <v>47313</v>
      </c>
      <c r="P1989" s="97" cm="1">
        <f t="array" ref="P1989">INDEX($L$11:$L$2636,MATCH(B1989+J1989,$L$11:$L$2636,0)+30)</f>
        <v>47360</v>
      </c>
      <c r="Q1989" s="124" cm="1">
        <f t="array" ref="Q1989">INDEX($L$11:$L$2636,MATCH(B1989+J1989,$L$11:$L$2636,0)+12)-1</f>
        <v>47331</v>
      </c>
    </row>
    <row r="1990" spans="2:17" ht="15" customHeight="1" x14ac:dyDescent="0.25">
      <c r="B1990" s="97">
        <v>47314</v>
      </c>
      <c r="C1990" s="98" t="str">
        <f t="shared" si="127"/>
        <v>Sunday</v>
      </c>
      <c r="D1990" s="99" t="str">
        <f t="shared" si="128"/>
        <v>W</v>
      </c>
      <c r="E1990" s="99" t="str">
        <f t="shared" si="128"/>
        <v>W</v>
      </c>
      <c r="F1990" s="99" t="str">
        <f t="shared" si="128"/>
        <v>W</v>
      </c>
      <c r="G1990" s="99" t="str">
        <f t="shared" si="128"/>
        <v>W</v>
      </c>
      <c r="H1990" s="99" t="str">
        <f t="shared" si="129"/>
        <v>W</v>
      </c>
      <c r="I1990" s="99">
        <f t="shared" si="130"/>
        <v>0</v>
      </c>
      <c r="J1990" s="109">
        <f>IF(H1990="B",0,MATCH("B",H1991:$H$3985,0))</f>
        <v>1</v>
      </c>
      <c r="K1990" s="84"/>
      <c r="L1990" s="112">
        <v>48332</v>
      </c>
      <c r="M1990" s="99" t="s">
        <v>69</v>
      </c>
      <c r="O1990" s="97">
        <v>47314</v>
      </c>
      <c r="P1990" s="97" cm="1">
        <f t="array" ref="P1990">INDEX($L$11:$L$2636,MATCH(B1990+J1990,$L$11:$L$2636,0)+30)</f>
        <v>47360</v>
      </c>
      <c r="Q1990" s="124" cm="1">
        <f t="array" ref="Q1990">INDEX($L$11:$L$2636,MATCH(B1990+J1990,$L$11:$L$2636,0)+12)-1</f>
        <v>47331</v>
      </c>
    </row>
    <row r="1991" spans="2:17" ht="15" customHeight="1" x14ac:dyDescent="0.25">
      <c r="B1991" s="97">
        <v>47315</v>
      </c>
      <c r="C1991" s="98" t="str">
        <f t="shared" si="127"/>
        <v>Monday</v>
      </c>
      <c r="D1991" s="99" t="str">
        <f t="shared" si="128"/>
        <v>B</v>
      </c>
      <c r="E1991" s="99" t="str">
        <f t="shared" si="128"/>
        <v>B</v>
      </c>
      <c r="F1991" s="99" t="str">
        <f t="shared" si="128"/>
        <v>B</v>
      </c>
      <c r="G1991" s="99" t="str">
        <f t="shared" si="128"/>
        <v>B</v>
      </c>
      <c r="H1991" s="99" t="str">
        <f t="shared" si="129"/>
        <v>B</v>
      </c>
      <c r="I1991" s="99">
        <f t="shared" si="130"/>
        <v>1</v>
      </c>
      <c r="J1991" s="109">
        <f>IF(H1991="B",0,MATCH("B",H1992:$H$3985,0))</f>
        <v>0</v>
      </c>
      <c r="K1991" s="84"/>
      <c r="L1991" s="112">
        <v>48333</v>
      </c>
      <c r="M1991" s="99" t="s">
        <v>69</v>
      </c>
      <c r="O1991" s="97">
        <v>47315</v>
      </c>
      <c r="P1991" s="97" cm="1">
        <f t="array" ref="P1991">INDEX($L$11:$L$2636,MATCH(B1991+J1991,$L$11:$L$2636,0)+30)</f>
        <v>47360</v>
      </c>
      <c r="Q1991" s="124" cm="1">
        <f t="array" ref="Q1991">INDEX($L$11:$L$2636,MATCH(B1991+J1991,$L$11:$L$2636,0)+12)-1</f>
        <v>47331</v>
      </c>
    </row>
    <row r="1992" spans="2:17" ht="15" customHeight="1" x14ac:dyDescent="0.25">
      <c r="B1992" s="97">
        <v>47316</v>
      </c>
      <c r="C1992" s="98" t="str">
        <f t="shared" si="127"/>
        <v>Tuesday</v>
      </c>
      <c r="D1992" s="99" t="str">
        <f t="shared" si="128"/>
        <v>B</v>
      </c>
      <c r="E1992" s="99" t="str">
        <f t="shared" si="128"/>
        <v>B</v>
      </c>
      <c r="F1992" s="99" t="str">
        <f t="shared" si="128"/>
        <v>B</v>
      </c>
      <c r="G1992" s="99" t="str">
        <f t="shared" si="128"/>
        <v>B</v>
      </c>
      <c r="H1992" s="99" t="str">
        <f t="shared" si="129"/>
        <v>B</v>
      </c>
      <c r="I1992" s="99">
        <f t="shared" si="130"/>
        <v>1</v>
      </c>
      <c r="J1992" s="109">
        <f>IF(H1992="B",0,MATCH("B",H1993:$H$3985,0))</f>
        <v>0</v>
      </c>
      <c r="K1992" s="84"/>
      <c r="L1992" s="112">
        <v>48334</v>
      </c>
      <c r="M1992" s="99" t="s">
        <v>69</v>
      </c>
      <c r="O1992" s="97">
        <v>47316</v>
      </c>
      <c r="P1992" s="97" cm="1">
        <f t="array" ref="P1992">INDEX($L$11:$L$2636,MATCH(B1992+J1992,$L$11:$L$2636,0)+30)</f>
        <v>47361</v>
      </c>
      <c r="Q1992" s="124" cm="1">
        <f t="array" ref="Q1992">INDEX($L$11:$L$2636,MATCH(B1992+J1992,$L$11:$L$2636,0)+12)-1</f>
        <v>47332</v>
      </c>
    </row>
    <row r="1993" spans="2:17" ht="15" customHeight="1" x14ac:dyDescent="0.25">
      <c r="B1993" s="97">
        <v>47317</v>
      </c>
      <c r="C1993" s="98" t="str">
        <f t="shared" si="127"/>
        <v>Wednesday</v>
      </c>
      <c r="D1993" s="99" t="str">
        <f t="shared" si="128"/>
        <v>B</v>
      </c>
      <c r="E1993" s="99" t="str">
        <f t="shared" si="128"/>
        <v>B</v>
      </c>
      <c r="F1993" s="99" t="str">
        <f t="shared" si="128"/>
        <v>B</v>
      </c>
      <c r="G1993" s="99" t="str">
        <f t="shared" si="128"/>
        <v>B</v>
      </c>
      <c r="H1993" s="99" t="str">
        <f t="shared" si="129"/>
        <v>B</v>
      </c>
      <c r="I1993" s="99">
        <f t="shared" si="130"/>
        <v>1</v>
      </c>
      <c r="J1993" s="109">
        <f>IF(H1993="B",0,MATCH("B",H1994:$H$3985,0))</f>
        <v>0</v>
      </c>
      <c r="K1993" s="84"/>
      <c r="L1993" s="112">
        <v>48338</v>
      </c>
      <c r="M1993" s="99" t="s">
        <v>69</v>
      </c>
      <c r="O1993" s="97">
        <v>47317</v>
      </c>
      <c r="P1993" s="97" cm="1">
        <f t="array" ref="P1993">INDEX($L$11:$L$2636,MATCH(B1993+J1993,$L$11:$L$2636,0)+30)</f>
        <v>47364</v>
      </c>
      <c r="Q1993" s="124" cm="1">
        <f t="array" ref="Q1993">INDEX($L$11:$L$2636,MATCH(B1993+J1993,$L$11:$L$2636,0)+12)-1</f>
        <v>47335</v>
      </c>
    </row>
    <row r="1994" spans="2:17" ht="15" customHeight="1" x14ac:dyDescent="0.25">
      <c r="B1994" s="97">
        <v>47318</v>
      </c>
      <c r="C1994" s="98" t="str">
        <f t="shared" si="127"/>
        <v>Thursday</v>
      </c>
      <c r="D1994" s="99" t="str">
        <f t="shared" si="128"/>
        <v>B</v>
      </c>
      <c r="E1994" s="99" t="str">
        <f t="shared" si="128"/>
        <v>B</v>
      </c>
      <c r="F1994" s="99" t="str">
        <f t="shared" si="128"/>
        <v>B</v>
      </c>
      <c r="G1994" s="99" t="str">
        <f t="shared" si="128"/>
        <v>B</v>
      </c>
      <c r="H1994" s="99" t="str">
        <f t="shared" si="129"/>
        <v>B</v>
      </c>
      <c r="I1994" s="99">
        <f t="shared" si="130"/>
        <v>1</v>
      </c>
      <c r="J1994" s="109">
        <f>IF(H1994="B",0,MATCH("B",H1995:$H$3985,0))</f>
        <v>0</v>
      </c>
      <c r="K1994" s="84"/>
      <c r="L1994" s="112">
        <v>48339</v>
      </c>
      <c r="M1994" s="99" t="s">
        <v>69</v>
      </c>
      <c r="O1994" s="97">
        <v>47318</v>
      </c>
      <c r="P1994" s="97" cm="1">
        <f t="array" ref="P1994">INDEX($L$11:$L$2636,MATCH(B1994+J1994,$L$11:$L$2636,0)+30)</f>
        <v>47365</v>
      </c>
      <c r="Q1994" s="124" cm="1">
        <f t="array" ref="Q1994">INDEX($L$11:$L$2636,MATCH(B1994+J1994,$L$11:$L$2636,0)+12)-1</f>
        <v>47336</v>
      </c>
    </row>
    <row r="1995" spans="2:17" ht="15" customHeight="1" x14ac:dyDescent="0.25">
      <c r="B1995" s="97">
        <v>47319</v>
      </c>
      <c r="C1995" s="98" t="str">
        <f t="shared" si="127"/>
        <v>Friday</v>
      </c>
      <c r="D1995" s="99" t="str">
        <f t="shared" si="128"/>
        <v>B</v>
      </c>
      <c r="E1995" s="99" t="str">
        <f t="shared" si="128"/>
        <v>B</v>
      </c>
      <c r="F1995" s="99" t="str">
        <f t="shared" si="128"/>
        <v>B</v>
      </c>
      <c r="G1995" s="99" t="str">
        <f t="shared" si="128"/>
        <v>B</v>
      </c>
      <c r="H1995" s="99" t="str">
        <f t="shared" si="129"/>
        <v>B</v>
      </c>
      <c r="I1995" s="99">
        <f t="shared" si="130"/>
        <v>1</v>
      </c>
      <c r="J1995" s="109">
        <f>IF(H1995="B",0,MATCH("B",H1996:$H$3985,0))</f>
        <v>0</v>
      </c>
      <c r="K1995" s="84"/>
      <c r="L1995" s="112">
        <v>48340</v>
      </c>
      <c r="M1995" s="99" t="s">
        <v>69</v>
      </c>
      <c r="O1995" s="97">
        <v>47319</v>
      </c>
      <c r="P1995" s="97" cm="1">
        <f t="array" ref="P1995">INDEX($L$11:$L$2636,MATCH(B1995+J1995,$L$11:$L$2636,0)+30)</f>
        <v>47366</v>
      </c>
      <c r="Q1995" s="124" cm="1">
        <f t="array" ref="Q1995">INDEX($L$11:$L$2636,MATCH(B1995+J1995,$L$11:$L$2636,0)+12)-1</f>
        <v>47337</v>
      </c>
    </row>
    <row r="1996" spans="2:17" ht="15" customHeight="1" x14ac:dyDescent="0.25">
      <c r="B1996" s="97">
        <v>47320</v>
      </c>
      <c r="C1996" s="98" t="str">
        <f t="shared" ref="C1996:C2059" si="131">TEXT(WEEKDAY(B1996),"dddd")</f>
        <v>Saturday</v>
      </c>
      <c r="D1996" s="99" t="str">
        <f t="shared" ref="D1996:G2059" si="132">IF(WEEKDAY($B1996,2)&lt;6,"B","W")</f>
        <v>W</v>
      </c>
      <c r="E1996" s="99" t="str">
        <f t="shared" si="132"/>
        <v>W</v>
      </c>
      <c r="F1996" s="99" t="str">
        <f t="shared" si="132"/>
        <v>W</v>
      </c>
      <c r="G1996" s="99" t="str">
        <f t="shared" si="132"/>
        <v>W</v>
      </c>
      <c r="H1996" s="99" t="str">
        <f t="shared" ref="H1996:H2059" si="133">IF(OR(D1996="P",E1996="P",F1996="P",G1996="P"),"P",D1996)</f>
        <v>W</v>
      </c>
      <c r="I1996" s="99">
        <f t="shared" ref="I1996:I2059" si="134">IF(H1996="B",1,0)</f>
        <v>0</v>
      </c>
      <c r="J1996" s="109">
        <f>IF(H1996="B",0,MATCH("B",H1997:$H$3985,0))</f>
        <v>2</v>
      </c>
      <c r="K1996" s="84"/>
      <c r="L1996" s="112">
        <v>48341</v>
      </c>
      <c r="M1996" s="99" t="s">
        <v>69</v>
      </c>
      <c r="O1996" s="97">
        <v>47320</v>
      </c>
      <c r="P1996" s="97" cm="1">
        <f t="array" ref="P1996">INDEX($L$11:$L$2636,MATCH(B1996+J1996,$L$11:$L$2636,0)+30)</f>
        <v>47367</v>
      </c>
      <c r="Q1996" s="124" cm="1">
        <f t="array" ref="Q1996">INDEX($L$11:$L$2636,MATCH(B1996+J1996,$L$11:$L$2636,0)+12)-1</f>
        <v>47338</v>
      </c>
    </row>
    <row r="1997" spans="2:17" ht="15" customHeight="1" x14ac:dyDescent="0.25">
      <c r="B1997" s="97">
        <v>47321</v>
      </c>
      <c r="C1997" s="98" t="str">
        <f t="shared" si="131"/>
        <v>Sunday</v>
      </c>
      <c r="D1997" s="99" t="str">
        <f t="shared" si="132"/>
        <v>W</v>
      </c>
      <c r="E1997" s="99" t="str">
        <f t="shared" si="132"/>
        <v>W</v>
      </c>
      <c r="F1997" s="99" t="str">
        <f t="shared" si="132"/>
        <v>W</v>
      </c>
      <c r="G1997" s="99" t="str">
        <f t="shared" si="132"/>
        <v>W</v>
      </c>
      <c r="H1997" s="99" t="str">
        <f t="shared" si="133"/>
        <v>W</v>
      </c>
      <c r="I1997" s="99">
        <f t="shared" si="134"/>
        <v>0</v>
      </c>
      <c r="J1997" s="109">
        <f>IF(H1997="B",0,MATCH("B",H1998:$H$3985,0))</f>
        <v>1</v>
      </c>
      <c r="K1997" s="84"/>
      <c r="L1997" s="112">
        <v>48344</v>
      </c>
      <c r="M1997" s="99" t="s">
        <v>69</v>
      </c>
      <c r="O1997" s="97">
        <v>47321</v>
      </c>
      <c r="P1997" s="97" cm="1">
        <f t="array" ref="P1997">INDEX($L$11:$L$2636,MATCH(B1997+J1997,$L$11:$L$2636,0)+30)</f>
        <v>47367</v>
      </c>
      <c r="Q1997" s="124" cm="1">
        <f t="array" ref="Q1997">INDEX($L$11:$L$2636,MATCH(B1997+J1997,$L$11:$L$2636,0)+12)-1</f>
        <v>47338</v>
      </c>
    </row>
    <row r="1998" spans="2:17" ht="15" customHeight="1" x14ac:dyDescent="0.25">
      <c r="B1998" s="97">
        <v>47322</v>
      </c>
      <c r="C1998" s="98" t="str">
        <f t="shared" si="131"/>
        <v>Monday</v>
      </c>
      <c r="D1998" s="99" t="str">
        <f t="shared" si="132"/>
        <v>B</v>
      </c>
      <c r="E1998" s="99" t="str">
        <f t="shared" si="132"/>
        <v>B</v>
      </c>
      <c r="F1998" s="99" t="str">
        <f t="shared" si="132"/>
        <v>B</v>
      </c>
      <c r="G1998" s="99" t="str">
        <f t="shared" si="132"/>
        <v>B</v>
      </c>
      <c r="H1998" s="99" t="str">
        <f t="shared" si="133"/>
        <v>B</v>
      </c>
      <c r="I1998" s="99">
        <f t="shared" si="134"/>
        <v>1</v>
      </c>
      <c r="J1998" s="109">
        <f>IF(H1998="B",0,MATCH("B",H1999:$H$3985,0))</f>
        <v>0</v>
      </c>
      <c r="K1998" s="84"/>
      <c r="L1998" s="112">
        <v>48345</v>
      </c>
      <c r="M1998" s="99" t="s">
        <v>69</v>
      </c>
      <c r="O1998" s="97">
        <v>47322</v>
      </c>
      <c r="P1998" s="97" cm="1">
        <f t="array" ref="P1998">INDEX($L$11:$L$2636,MATCH(B1998+J1998,$L$11:$L$2636,0)+30)</f>
        <v>47367</v>
      </c>
      <c r="Q1998" s="124" cm="1">
        <f t="array" ref="Q1998">INDEX($L$11:$L$2636,MATCH(B1998+J1998,$L$11:$L$2636,0)+12)-1</f>
        <v>47338</v>
      </c>
    </row>
    <row r="1999" spans="2:17" ht="15" customHeight="1" x14ac:dyDescent="0.25">
      <c r="B1999" s="97">
        <v>47323</v>
      </c>
      <c r="C1999" s="98" t="str">
        <f t="shared" si="131"/>
        <v>Tuesday</v>
      </c>
      <c r="D1999" s="99" t="str">
        <f t="shared" si="132"/>
        <v>B</v>
      </c>
      <c r="E1999" s="99" t="str">
        <f t="shared" si="132"/>
        <v>B</v>
      </c>
      <c r="F1999" s="99" t="str">
        <f t="shared" si="132"/>
        <v>B</v>
      </c>
      <c r="G1999" s="99" t="str">
        <f t="shared" si="132"/>
        <v>B</v>
      </c>
      <c r="H1999" s="99" t="str">
        <f t="shared" si="133"/>
        <v>B</v>
      </c>
      <c r="I1999" s="99">
        <f t="shared" si="134"/>
        <v>1</v>
      </c>
      <c r="J1999" s="109">
        <f>IF(H1999="B",0,MATCH("B",H2000:$H$3985,0))</f>
        <v>0</v>
      </c>
      <c r="K1999" s="84"/>
      <c r="L1999" s="112">
        <v>48346</v>
      </c>
      <c r="M1999" s="99" t="s">
        <v>69</v>
      </c>
      <c r="O1999" s="97">
        <v>47323</v>
      </c>
      <c r="P1999" s="97" cm="1">
        <f t="array" ref="P1999">INDEX($L$11:$L$2636,MATCH(B1999+J1999,$L$11:$L$2636,0)+30)</f>
        <v>47368</v>
      </c>
      <c r="Q1999" s="124" cm="1">
        <f t="array" ref="Q1999">INDEX($L$11:$L$2636,MATCH(B1999+J1999,$L$11:$L$2636,0)+12)-1</f>
        <v>47339</v>
      </c>
    </row>
    <row r="2000" spans="2:17" ht="15" customHeight="1" x14ac:dyDescent="0.25">
      <c r="B2000" s="97">
        <v>47324</v>
      </c>
      <c r="C2000" s="98" t="str">
        <f t="shared" si="131"/>
        <v>Wednesday</v>
      </c>
      <c r="D2000" s="99" t="str">
        <f t="shared" si="132"/>
        <v>B</v>
      </c>
      <c r="E2000" s="99" t="str">
        <f t="shared" si="132"/>
        <v>B</v>
      </c>
      <c r="F2000" s="99" t="s">
        <v>71</v>
      </c>
      <c r="G2000" s="99" t="str">
        <f t="shared" si="132"/>
        <v>B</v>
      </c>
      <c r="H2000" s="99" t="str">
        <f t="shared" si="133"/>
        <v>P</v>
      </c>
      <c r="I2000" s="99">
        <f t="shared" si="134"/>
        <v>0</v>
      </c>
      <c r="J2000" s="109">
        <f>IF(H2000="B",0,MATCH("B",H2001:$H$3985,0))</f>
        <v>1</v>
      </c>
      <c r="K2000" s="84"/>
      <c r="L2000" s="112">
        <v>48347</v>
      </c>
      <c r="M2000" s="99" t="s">
        <v>69</v>
      </c>
      <c r="O2000" s="97">
        <v>47324</v>
      </c>
      <c r="P2000" s="97" cm="1">
        <f t="array" ref="P2000">INDEX($L$11:$L$2636,MATCH(B2000+J2000,$L$11:$L$2636,0)+30)</f>
        <v>47371</v>
      </c>
      <c r="Q2000" s="124" cm="1">
        <f t="array" ref="Q2000">INDEX($L$11:$L$2636,MATCH(B2000+J2000,$L$11:$L$2636,0)+12)-1</f>
        <v>47342</v>
      </c>
    </row>
    <row r="2001" spans="2:17" ht="15" customHeight="1" x14ac:dyDescent="0.25">
      <c r="B2001" s="97">
        <v>47325</v>
      </c>
      <c r="C2001" s="98" t="str">
        <f t="shared" si="131"/>
        <v>Thursday</v>
      </c>
      <c r="D2001" s="99" t="str">
        <f t="shared" si="132"/>
        <v>B</v>
      </c>
      <c r="E2001" s="99" t="str">
        <f t="shared" si="132"/>
        <v>B</v>
      </c>
      <c r="F2001" s="99" t="str">
        <f t="shared" si="132"/>
        <v>B</v>
      </c>
      <c r="G2001" s="99" t="str">
        <f t="shared" si="132"/>
        <v>B</v>
      </c>
      <c r="H2001" s="99" t="str">
        <f t="shared" si="133"/>
        <v>B</v>
      </c>
      <c r="I2001" s="99">
        <f t="shared" si="134"/>
        <v>1</v>
      </c>
      <c r="J2001" s="109">
        <f>IF(H2001="B",0,MATCH("B",H2002:$H$3985,0))</f>
        <v>0</v>
      </c>
      <c r="K2001" s="84"/>
      <c r="L2001" s="112">
        <v>48348</v>
      </c>
      <c r="M2001" s="99" t="s">
        <v>69</v>
      </c>
      <c r="O2001" s="97">
        <v>47325</v>
      </c>
      <c r="P2001" s="97" cm="1">
        <f t="array" ref="P2001">INDEX($L$11:$L$2636,MATCH(B2001+J2001,$L$11:$L$2636,0)+30)</f>
        <v>47371</v>
      </c>
      <c r="Q2001" s="124" cm="1">
        <f t="array" ref="Q2001">INDEX($L$11:$L$2636,MATCH(B2001+J2001,$L$11:$L$2636,0)+12)-1</f>
        <v>47342</v>
      </c>
    </row>
    <row r="2002" spans="2:17" ht="15" customHeight="1" x14ac:dyDescent="0.25">
      <c r="B2002" s="97">
        <v>47326</v>
      </c>
      <c r="C2002" s="98" t="str">
        <f t="shared" si="131"/>
        <v>Friday</v>
      </c>
      <c r="D2002" s="99" t="str">
        <f t="shared" si="132"/>
        <v>B</v>
      </c>
      <c r="E2002" s="99" t="str">
        <f t="shared" si="132"/>
        <v>B</v>
      </c>
      <c r="F2002" s="99" t="str">
        <f t="shared" si="132"/>
        <v>B</v>
      </c>
      <c r="G2002" s="99" t="str">
        <f t="shared" si="132"/>
        <v>B</v>
      </c>
      <c r="H2002" s="99" t="str">
        <f t="shared" si="133"/>
        <v>B</v>
      </c>
      <c r="I2002" s="99">
        <f t="shared" si="134"/>
        <v>1</v>
      </c>
      <c r="J2002" s="109">
        <f>IF(H2002="B",0,MATCH("B",H2003:$H$3985,0))</f>
        <v>0</v>
      </c>
      <c r="K2002" s="84"/>
      <c r="L2002" s="112">
        <v>48352</v>
      </c>
      <c r="M2002" s="99" t="s">
        <v>69</v>
      </c>
      <c r="O2002" s="97">
        <v>47326</v>
      </c>
      <c r="P2002" s="97" cm="1">
        <f t="array" ref="P2002">INDEX($L$11:$L$2636,MATCH(B2002+J2002,$L$11:$L$2636,0)+30)</f>
        <v>47373</v>
      </c>
      <c r="Q2002" s="124" cm="1">
        <f t="array" ref="Q2002">INDEX($L$11:$L$2636,MATCH(B2002+J2002,$L$11:$L$2636,0)+12)-1</f>
        <v>47343</v>
      </c>
    </row>
    <row r="2003" spans="2:17" ht="15" customHeight="1" x14ac:dyDescent="0.25">
      <c r="B2003" s="97">
        <v>47327</v>
      </c>
      <c r="C2003" s="98" t="str">
        <f t="shared" si="131"/>
        <v>Saturday</v>
      </c>
      <c r="D2003" s="99" t="str">
        <f t="shared" si="132"/>
        <v>W</v>
      </c>
      <c r="E2003" s="99" t="str">
        <f t="shared" si="132"/>
        <v>W</v>
      </c>
      <c r="F2003" s="99" t="str">
        <f t="shared" si="132"/>
        <v>W</v>
      </c>
      <c r="G2003" s="99" t="str">
        <f t="shared" si="132"/>
        <v>W</v>
      </c>
      <c r="H2003" s="99" t="str">
        <f t="shared" si="133"/>
        <v>W</v>
      </c>
      <c r="I2003" s="99">
        <f t="shared" si="134"/>
        <v>0</v>
      </c>
      <c r="J2003" s="109">
        <f>IF(H2003="B",0,MATCH("B",H2004:$H$3985,0))</f>
        <v>2</v>
      </c>
      <c r="K2003" s="84"/>
      <c r="L2003" s="112">
        <v>48353</v>
      </c>
      <c r="M2003" s="99" t="s">
        <v>69</v>
      </c>
      <c r="O2003" s="97">
        <v>47327</v>
      </c>
      <c r="P2003" s="97" cm="1">
        <f t="array" ref="P2003">INDEX($L$11:$L$2636,MATCH(B2003+J2003,$L$11:$L$2636,0)+30)</f>
        <v>47374</v>
      </c>
      <c r="Q2003" s="124" cm="1">
        <f t="array" ref="Q2003">INDEX($L$11:$L$2636,MATCH(B2003+J2003,$L$11:$L$2636,0)+12)-1</f>
        <v>47345</v>
      </c>
    </row>
    <row r="2004" spans="2:17" ht="15" customHeight="1" x14ac:dyDescent="0.25">
      <c r="B2004" s="97">
        <v>47328</v>
      </c>
      <c r="C2004" s="98" t="str">
        <f t="shared" si="131"/>
        <v>Sunday</v>
      </c>
      <c r="D2004" s="99" t="str">
        <f t="shared" si="132"/>
        <v>W</v>
      </c>
      <c r="E2004" s="99" t="str">
        <f t="shared" si="132"/>
        <v>W</v>
      </c>
      <c r="F2004" s="99" t="str">
        <f t="shared" si="132"/>
        <v>W</v>
      </c>
      <c r="G2004" s="99" t="str">
        <f t="shared" si="132"/>
        <v>W</v>
      </c>
      <c r="H2004" s="99" t="str">
        <f t="shared" si="133"/>
        <v>W</v>
      </c>
      <c r="I2004" s="99">
        <f t="shared" si="134"/>
        <v>0</v>
      </c>
      <c r="J2004" s="109">
        <f>IF(H2004="B",0,MATCH("B",H2005:$H$3985,0))</f>
        <v>1</v>
      </c>
      <c r="K2004" s="84"/>
      <c r="L2004" s="112">
        <v>48354</v>
      </c>
      <c r="M2004" s="99" t="s">
        <v>69</v>
      </c>
      <c r="O2004" s="97">
        <v>47328</v>
      </c>
      <c r="P2004" s="97" cm="1">
        <f t="array" ref="P2004">INDEX($L$11:$L$2636,MATCH(B2004+J2004,$L$11:$L$2636,0)+30)</f>
        <v>47374</v>
      </c>
      <c r="Q2004" s="124" cm="1">
        <f t="array" ref="Q2004">INDEX($L$11:$L$2636,MATCH(B2004+J2004,$L$11:$L$2636,0)+12)-1</f>
        <v>47345</v>
      </c>
    </row>
    <row r="2005" spans="2:17" ht="15" customHeight="1" x14ac:dyDescent="0.25">
      <c r="B2005" s="97">
        <v>47329</v>
      </c>
      <c r="C2005" s="98" t="str">
        <f t="shared" si="131"/>
        <v>Monday</v>
      </c>
      <c r="D2005" s="99" t="str">
        <f t="shared" si="132"/>
        <v>B</v>
      </c>
      <c r="E2005" s="99" t="str">
        <f t="shared" si="132"/>
        <v>B</v>
      </c>
      <c r="F2005" s="99" t="str">
        <f t="shared" si="132"/>
        <v>B</v>
      </c>
      <c r="G2005" s="99" t="str">
        <f t="shared" si="132"/>
        <v>B</v>
      </c>
      <c r="H2005" s="99" t="str">
        <f t="shared" si="133"/>
        <v>B</v>
      </c>
      <c r="I2005" s="99">
        <f t="shared" si="134"/>
        <v>1</v>
      </c>
      <c r="J2005" s="109">
        <f>IF(H2005="B",0,MATCH("B",H2006:$H$3985,0))</f>
        <v>0</v>
      </c>
      <c r="K2005" s="84"/>
      <c r="L2005" s="112">
        <v>48355</v>
      </c>
      <c r="M2005" s="99" t="s">
        <v>69</v>
      </c>
      <c r="O2005" s="97">
        <v>47329</v>
      </c>
      <c r="P2005" s="97" cm="1">
        <f t="array" ref="P2005">INDEX($L$11:$L$2636,MATCH(B2005+J2005,$L$11:$L$2636,0)+30)</f>
        <v>47374</v>
      </c>
      <c r="Q2005" s="124" cm="1">
        <f t="array" ref="Q2005">INDEX($L$11:$L$2636,MATCH(B2005+J2005,$L$11:$L$2636,0)+12)-1</f>
        <v>47345</v>
      </c>
    </row>
    <row r="2006" spans="2:17" ht="15" customHeight="1" x14ac:dyDescent="0.25">
      <c r="B2006" s="97">
        <v>47330</v>
      </c>
      <c r="C2006" s="98" t="str">
        <f t="shared" si="131"/>
        <v>Tuesday</v>
      </c>
      <c r="D2006" s="99" t="str">
        <f t="shared" si="132"/>
        <v>B</v>
      </c>
      <c r="E2006" s="99" t="str">
        <f t="shared" si="132"/>
        <v>B</v>
      </c>
      <c r="F2006" s="99" t="str">
        <f t="shared" si="132"/>
        <v>B</v>
      </c>
      <c r="G2006" s="99" t="str">
        <f t="shared" si="132"/>
        <v>B</v>
      </c>
      <c r="H2006" s="99" t="str">
        <f t="shared" si="133"/>
        <v>B</v>
      </c>
      <c r="I2006" s="99">
        <f t="shared" si="134"/>
        <v>1</v>
      </c>
      <c r="J2006" s="109">
        <f>IF(H2006="B",0,MATCH("B",H2007:$H$3985,0))</f>
        <v>0</v>
      </c>
      <c r="K2006" s="84"/>
      <c r="L2006" s="112">
        <v>48358</v>
      </c>
      <c r="M2006" s="99" t="s">
        <v>69</v>
      </c>
      <c r="O2006" s="97">
        <v>47330</v>
      </c>
      <c r="P2006" s="97" cm="1">
        <f t="array" ref="P2006">INDEX($L$11:$L$2636,MATCH(B2006+J2006,$L$11:$L$2636,0)+30)</f>
        <v>47375</v>
      </c>
      <c r="Q2006" s="124" cm="1">
        <f t="array" ref="Q2006">INDEX($L$11:$L$2636,MATCH(B2006+J2006,$L$11:$L$2636,0)+12)-1</f>
        <v>47346</v>
      </c>
    </row>
    <row r="2007" spans="2:17" ht="15" customHeight="1" x14ac:dyDescent="0.25">
      <c r="B2007" s="97">
        <v>47331</v>
      </c>
      <c r="C2007" s="98" t="str">
        <f t="shared" si="131"/>
        <v>Wednesday</v>
      </c>
      <c r="D2007" s="99" t="str">
        <f t="shared" si="132"/>
        <v>B</v>
      </c>
      <c r="E2007" s="99" t="str">
        <f t="shared" si="132"/>
        <v>B</v>
      </c>
      <c r="F2007" s="99" t="str">
        <f t="shared" si="132"/>
        <v>B</v>
      </c>
      <c r="G2007" s="99" t="str">
        <f t="shared" si="132"/>
        <v>B</v>
      </c>
      <c r="H2007" s="99" t="str">
        <f t="shared" si="133"/>
        <v>B</v>
      </c>
      <c r="I2007" s="99">
        <f t="shared" si="134"/>
        <v>1</v>
      </c>
      <c r="J2007" s="109">
        <f>IF(H2007="B",0,MATCH("B",H2008:$H$3985,0))</f>
        <v>0</v>
      </c>
      <c r="K2007" s="84"/>
      <c r="L2007" s="112">
        <v>48359</v>
      </c>
      <c r="M2007" s="99" t="s">
        <v>69</v>
      </c>
      <c r="O2007" s="97">
        <v>47331</v>
      </c>
      <c r="P2007" s="97" cm="1">
        <f t="array" ref="P2007">INDEX($L$11:$L$2636,MATCH(B2007+J2007,$L$11:$L$2636,0)+30)</f>
        <v>47378</v>
      </c>
      <c r="Q2007" s="124" cm="1">
        <f t="array" ref="Q2007">INDEX($L$11:$L$2636,MATCH(B2007+J2007,$L$11:$L$2636,0)+12)-1</f>
        <v>47349</v>
      </c>
    </row>
    <row r="2008" spans="2:17" ht="15" customHeight="1" x14ac:dyDescent="0.25">
      <c r="B2008" s="97">
        <v>47332</v>
      </c>
      <c r="C2008" s="98" t="str">
        <f t="shared" si="131"/>
        <v>Thursday</v>
      </c>
      <c r="D2008" s="99" t="str">
        <f t="shared" si="132"/>
        <v>B</v>
      </c>
      <c r="E2008" s="99" t="str">
        <f t="shared" si="132"/>
        <v>B</v>
      </c>
      <c r="F2008" s="99" t="str">
        <f t="shared" si="132"/>
        <v>B</v>
      </c>
      <c r="G2008" s="99" t="str">
        <f t="shared" si="132"/>
        <v>B</v>
      </c>
      <c r="H2008" s="99" t="str">
        <f t="shared" si="133"/>
        <v>B</v>
      </c>
      <c r="I2008" s="99">
        <f t="shared" si="134"/>
        <v>1</v>
      </c>
      <c r="J2008" s="109">
        <f>IF(H2008="B",0,MATCH("B",H2009:$H$3985,0))</f>
        <v>0</v>
      </c>
      <c r="K2008" s="84"/>
      <c r="L2008" s="112">
        <v>48360</v>
      </c>
      <c r="M2008" s="99" t="s">
        <v>69</v>
      </c>
      <c r="O2008" s="97">
        <v>47332</v>
      </c>
      <c r="P2008" s="97" cm="1">
        <f t="array" ref="P2008">INDEX($L$11:$L$2636,MATCH(B2008+J2008,$L$11:$L$2636,0)+30)</f>
        <v>47379</v>
      </c>
      <c r="Q2008" s="124" cm="1">
        <f t="array" ref="Q2008">INDEX($L$11:$L$2636,MATCH(B2008+J2008,$L$11:$L$2636,0)+12)-1</f>
        <v>47350</v>
      </c>
    </row>
    <row r="2009" spans="2:17" ht="15" customHeight="1" x14ac:dyDescent="0.25">
      <c r="B2009" s="97">
        <v>47333</v>
      </c>
      <c r="C2009" s="98" t="str">
        <f t="shared" si="131"/>
        <v>Friday</v>
      </c>
      <c r="D2009" s="99" t="str">
        <f t="shared" si="132"/>
        <v>B</v>
      </c>
      <c r="E2009" s="99" t="str">
        <f t="shared" si="132"/>
        <v>B</v>
      </c>
      <c r="F2009" s="99" t="str">
        <f t="shared" si="132"/>
        <v>B</v>
      </c>
      <c r="G2009" s="99" t="str">
        <f t="shared" si="132"/>
        <v>B</v>
      </c>
      <c r="H2009" s="99" t="str">
        <f t="shared" si="133"/>
        <v>B</v>
      </c>
      <c r="I2009" s="99">
        <f t="shared" si="134"/>
        <v>1</v>
      </c>
      <c r="J2009" s="109">
        <f>IF(H2009="B",0,MATCH("B",H2010:$H$3985,0))</f>
        <v>0</v>
      </c>
      <c r="K2009" s="84"/>
      <c r="L2009" s="112">
        <v>48361</v>
      </c>
      <c r="M2009" s="99" t="s">
        <v>69</v>
      </c>
      <c r="O2009" s="97">
        <v>47333</v>
      </c>
      <c r="P2009" s="97" cm="1">
        <f t="array" ref="P2009">INDEX($L$11:$L$2636,MATCH(B2009+J2009,$L$11:$L$2636,0)+30)</f>
        <v>47380</v>
      </c>
      <c r="Q2009" s="124" cm="1">
        <f t="array" ref="Q2009">INDEX($L$11:$L$2636,MATCH(B2009+J2009,$L$11:$L$2636,0)+12)-1</f>
        <v>47351</v>
      </c>
    </row>
    <row r="2010" spans="2:17" ht="15" customHeight="1" x14ac:dyDescent="0.25">
      <c r="B2010" s="97">
        <v>47334</v>
      </c>
      <c r="C2010" s="98" t="str">
        <f t="shared" si="131"/>
        <v>Saturday</v>
      </c>
      <c r="D2010" s="99" t="str">
        <f t="shared" si="132"/>
        <v>W</v>
      </c>
      <c r="E2010" s="99" t="str">
        <f t="shared" si="132"/>
        <v>W</v>
      </c>
      <c r="F2010" s="99" t="str">
        <f t="shared" si="132"/>
        <v>W</v>
      </c>
      <c r="G2010" s="99" t="str">
        <f t="shared" si="132"/>
        <v>W</v>
      </c>
      <c r="H2010" s="99" t="str">
        <f t="shared" si="133"/>
        <v>W</v>
      </c>
      <c r="I2010" s="99">
        <f t="shared" si="134"/>
        <v>0</v>
      </c>
      <c r="J2010" s="109">
        <f>IF(H2010="B",0,MATCH("B",H2011:$H$3985,0))</f>
        <v>2</v>
      </c>
      <c r="K2010" s="84"/>
      <c r="L2010" s="112">
        <v>48362</v>
      </c>
      <c r="M2010" s="99" t="s">
        <v>69</v>
      </c>
      <c r="O2010" s="97">
        <v>47334</v>
      </c>
      <c r="P2010" s="97" cm="1">
        <f t="array" ref="P2010">INDEX($L$11:$L$2636,MATCH(B2010+J2010,$L$11:$L$2636,0)+30)</f>
        <v>47381</v>
      </c>
      <c r="Q2010" s="124" cm="1">
        <f t="array" ref="Q2010">INDEX($L$11:$L$2636,MATCH(B2010+J2010,$L$11:$L$2636,0)+12)-1</f>
        <v>47352</v>
      </c>
    </row>
    <row r="2011" spans="2:17" ht="15" customHeight="1" x14ac:dyDescent="0.25">
      <c r="B2011" s="97">
        <v>47335</v>
      </c>
      <c r="C2011" s="98" t="str">
        <f t="shared" si="131"/>
        <v>Sunday</v>
      </c>
      <c r="D2011" s="99" t="str">
        <f t="shared" si="132"/>
        <v>W</v>
      </c>
      <c r="E2011" s="99" t="str">
        <f t="shared" si="132"/>
        <v>W</v>
      </c>
      <c r="F2011" s="99" t="str">
        <f t="shared" si="132"/>
        <v>W</v>
      </c>
      <c r="G2011" s="99" t="str">
        <f t="shared" si="132"/>
        <v>W</v>
      </c>
      <c r="H2011" s="99" t="str">
        <f t="shared" si="133"/>
        <v>W</v>
      </c>
      <c r="I2011" s="99">
        <f t="shared" si="134"/>
        <v>0</v>
      </c>
      <c r="J2011" s="109">
        <f>IF(H2011="B",0,MATCH("B",H2012:$H$3985,0))</f>
        <v>1</v>
      </c>
      <c r="K2011" s="84"/>
      <c r="L2011" s="112">
        <v>48366</v>
      </c>
      <c r="M2011" s="99" t="s">
        <v>69</v>
      </c>
      <c r="O2011" s="97">
        <v>47335</v>
      </c>
      <c r="P2011" s="97" cm="1">
        <f t="array" ref="P2011">INDEX($L$11:$L$2636,MATCH(B2011+J2011,$L$11:$L$2636,0)+30)</f>
        <v>47381</v>
      </c>
      <c r="Q2011" s="124" cm="1">
        <f t="array" ref="Q2011">INDEX($L$11:$L$2636,MATCH(B2011+J2011,$L$11:$L$2636,0)+12)-1</f>
        <v>47352</v>
      </c>
    </row>
    <row r="2012" spans="2:17" ht="15" customHeight="1" x14ac:dyDescent="0.25">
      <c r="B2012" s="97">
        <v>47336</v>
      </c>
      <c r="C2012" s="98" t="str">
        <f t="shared" si="131"/>
        <v>Monday</v>
      </c>
      <c r="D2012" s="99" t="str">
        <f t="shared" si="132"/>
        <v>B</v>
      </c>
      <c r="E2012" s="99" t="str">
        <f t="shared" si="132"/>
        <v>B</v>
      </c>
      <c r="F2012" s="99" t="str">
        <f t="shared" si="132"/>
        <v>B</v>
      </c>
      <c r="G2012" s="99" t="str">
        <f t="shared" si="132"/>
        <v>B</v>
      </c>
      <c r="H2012" s="99" t="str">
        <f t="shared" si="133"/>
        <v>B</v>
      </c>
      <c r="I2012" s="99">
        <f t="shared" si="134"/>
        <v>1</v>
      </c>
      <c r="J2012" s="109">
        <f>IF(H2012="B",0,MATCH("B",H2013:$H$3985,0))</f>
        <v>0</v>
      </c>
      <c r="K2012" s="84"/>
      <c r="L2012" s="112">
        <v>48367</v>
      </c>
      <c r="M2012" s="99" t="s">
        <v>69</v>
      </c>
      <c r="O2012" s="97">
        <v>47336</v>
      </c>
      <c r="P2012" s="97" cm="1">
        <f t="array" ref="P2012">INDEX($L$11:$L$2636,MATCH(B2012+J2012,$L$11:$L$2636,0)+30)</f>
        <v>47381</v>
      </c>
      <c r="Q2012" s="124" cm="1">
        <f t="array" ref="Q2012">INDEX($L$11:$L$2636,MATCH(B2012+J2012,$L$11:$L$2636,0)+12)-1</f>
        <v>47352</v>
      </c>
    </row>
    <row r="2013" spans="2:17" ht="15" customHeight="1" x14ac:dyDescent="0.25">
      <c r="B2013" s="97">
        <v>47337</v>
      </c>
      <c r="C2013" s="98" t="str">
        <f t="shared" si="131"/>
        <v>Tuesday</v>
      </c>
      <c r="D2013" s="99" t="str">
        <f t="shared" si="132"/>
        <v>B</v>
      </c>
      <c r="E2013" s="99" t="str">
        <f t="shared" si="132"/>
        <v>B</v>
      </c>
      <c r="F2013" s="99" t="str">
        <f t="shared" si="132"/>
        <v>B</v>
      </c>
      <c r="G2013" s="99" t="str">
        <f t="shared" si="132"/>
        <v>B</v>
      </c>
      <c r="H2013" s="99" t="str">
        <f t="shared" si="133"/>
        <v>B</v>
      </c>
      <c r="I2013" s="99">
        <f t="shared" si="134"/>
        <v>1</v>
      </c>
      <c r="J2013" s="109">
        <f>IF(H2013="B",0,MATCH("B",H2014:$H$3985,0))</f>
        <v>0</v>
      </c>
      <c r="K2013" s="84"/>
      <c r="L2013" s="112">
        <v>48368</v>
      </c>
      <c r="M2013" s="99" t="s">
        <v>69</v>
      </c>
      <c r="O2013" s="97">
        <v>47337</v>
      </c>
      <c r="P2013" s="97" cm="1">
        <f t="array" ref="P2013">INDEX($L$11:$L$2636,MATCH(B2013+J2013,$L$11:$L$2636,0)+30)</f>
        <v>47382</v>
      </c>
      <c r="Q2013" s="124" cm="1">
        <f t="array" ref="Q2013">INDEX($L$11:$L$2636,MATCH(B2013+J2013,$L$11:$L$2636,0)+12)-1</f>
        <v>47353</v>
      </c>
    </row>
    <row r="2014" spans="2:17" ht="15" customHeight="1" x14ac:dyDescent="0.25">
      <c r="B2014" s="97">
        <v>47338</v>
      </c>
      <c r="C2014" s="98" t="str">
        <f t="shared" si="131"/>
        <v>Wednesday</v>
      </c>
      <c r="D2014" s="99" t="str">
        <f t="shared" si="132"/>
        <v>B</v>
      </c>
      <c r="E2014" s="99" t="str">
        <f t="shared" si="132"/>
        <v>B</v>
      </c>
      <c r="F2014" s="99" t="str">
        <f t="shared" si="132"/>
        <v>B</v>
      </c>
      <c r="G2014" s="99" t="str">
        <f t="shared" si="132"/>
        <v>B</v>
      </c>
      <c r="H2014" s="99" t="str">
        <f t="shared" si="133"/>
        <v>B</v>
      </c>
      <c r="I2014" s="99">
        <f t="shared" si="134"/>
        <v>1</v>
      </c>
      <c r="J2014" s="109">
        <f>IF(H2014="B",0,MATCH("B",H2015:$H$3985,0))</f>
        <v>0</v>
      </c>
      <c r="K2014" s="84"/>
      <c r="L2014" s="112">
        <v>48369</v>
      </c>
      <c r="M2014" s="99" t="s">
        <v>69</v>
      </c>
      <c r="O2014" s="97">
        <v>47338</v>
      </c>
      <c r="P2014" s="97" cm="1">
        <f t="array" ref="P2014">INDEX($L$11:$L$2636,MATCH(B2014+J2014,$L$11:$L$2636,0)+30)</f>
        <v>47386</v>
      </c>
      <c r="Q2014" s="124" cm="1">
        <f t="array" ref="Q2014">INDEX($L$11:$L$2636,MATCH(B2014+J2014,$L$11:$L$2636,0)+12)-1</f>
        <v>47357</v>
      </c>
    </row>
    <row r="2015" spans="2:17" ht="15" customHeight="1" x14ac:dyDescent="0.25">
      <c r="B2015" s="97">
        <v>47339</v>
      </c>
      <c r="C2015" s="98" t="str">
        <f t="shared" si="131"/>
        <v>Thursday</v>
      </c>
      <c r="D2015" s="99" t="str">
        <f t="shared" si="132"/>
        <v>B</v>
      </c>
      <c r="E2015" s="99" t="str">
        <f t="shared" si="132"/>
        <v>B</v>
      </c>
      <c r="F2015" s="99" t="str">
        <f t="shared" si="132"/>
        <v>B</v>
      </c>
      <c r="G2015" s="99" t="str">
        <f t="shared" si="132"/>
        <v>B</v>
      </c>
      <c r="H2015" s="99" t="str">
        <f t="shared" si="133"/>
        <v>B</v>
      </c>
      <c r="I2015" s="99">
        <f t="shared" si="134"/>
        <v>1</v>
      </c>
      <c r="J2015" s="109">
        <f>IF(H2015="B",0,MATCH("B",H2016:$H$3985,0))</f>
        <v>0</v>
      </c>
      <c r="K2015" s="84"/>
      <c r="L2015" s="112">
        <v>48372</v>
      </c>
      <c r="M2015" s="99" t="s">
        <v>69</v>
      </c>
      <c r="O2015" s="97">
        <v>47339</v>
      </c>
      <c r="P2015" s="97" cm="1">
        <f t="array" ref="P2015">INDEX($L$11:$L$2636,MATCH(B2015+J2015,$L$11:$L$2636,0)+30)</f>
        <v>47387</v>
      </c>
      <c r="Q2015" s="124" cm="1">
        <f t="array" ref="Q2015">INDEX($L$11:$L$2636,MATCH(B2015+J2015,$L$11:$L$2636,0)+12)-1</f>
        <v>47358</v>
      </c>
    </row>
    <row r="2016" spans="2:17" ht="15" customHeight="1" x14ac:dyDescent="0.25">
      <c r="B2016" s="97">
        <v>47340</v>
      </c>
      <c r="C2016" s="98" t="str">
        <f t="shared" si="131"/>
        <v>Friday</v>
      </c>
      <c r="D2016" s="99" t="str">
        <f t="shared" si="132"/>
        <v>B</v>
      </c>
      <c r="E2016" s="99" t="str">
        <f t="shared" si="132"/>
        <v>B</v>
      </c>
      <c r="F2016" s="99" t="str">
        <f t="shared" si="132"/>
        <v>B</v>
      </c>
      <c r="G2016" s="99" t="str">
        <f t="shared" si="132"/>
        <v>B</v>
      </c>
      <c r="H2016" s="99" t="str">
        <f t="shared" si="133"/>
        <v>B</v>
      </c>
      <c r="I2016" s="99">
        <f t="shared" si="134"/>
        <v>1</v>
      </c>
      <c r="J2016" s="109">
        <f>IF(H2016="B",0,MATCH("B",H2017:$H$3985,0))</f>
        <v>0</v>
      </c>
      <c r="K2016" s="84"/>
      <c r="L2016" s="112">
        <v>48373</v>
      </c>
      <c r="M2016" s="99" t="s">
        <v>69</v>
      </c>
      <c r="O2016" s="97">
        <v>47340</v>
      </c>
      <c r="P2016" s="97" cm="1">
        <f t="array" ref="P2016">INDEX($L$11:$L$2636,MATCH(B2016+J2016,$L$11:$L$2636,0)+30)</f>
        <v>47388</v>
      </c>
      <c r="Q2016" s="124" cm="1">
        <f t="array" ref="Q2016">INDEX($L$11:$L$2636,MATCH(B2016+J2016,$L$11:$L$2636,0)+12)-1</f>
        <v>47359</v>
      </c>
    </row>
    <row r="2017" spans="2:17" ht="15" customHeight="1" x14ac:dyDescent="0.25">
      <c r="B2017" s="97">
        <v>47341</v>
      </c>
      <c r="C2017" s="98" t="str">
        <f t="shared" si="131"/>
        <v>Saturday</v>
      </c>
      <c r="D2017" s="99" t="str">
        <f t="shared" si="132"/>
        <v>W</v>
      </c>
      <c r="E2017" s="99" t="str">
        <f t="shared" si="132"/>
        <v>W</v>
      </c>
      <c r="F2017" s="99" t="str">
        <f t="shared" si="132"/>
        <v>W</v>
      </c>
      <c r="G2017" s="99" t="str">
        <f t="shared" si="132"/>
        <v>W</v>
      </c>
      <c r="H2017" s="99" t="str">
        <f t="shared" si="133"/>
        <v>W</v>
      </c>
      <c r="I2017" s="99">
        <f t="shared" si="134"/>
        <v>0</v>
      </c>
      <c r="J2017" s="109">
        <f>IF(H2017="B",0,MATCH("B",H2018:$H$3985,0))</f>
        <v>2</v>
      </c>
      <c r="K2017" s="84"/>
      <c r="L2017" s="112">
        <v>48374</v>
      </c>
      <c r="M2017" s="99" t="s">
        <v>69</v>
      </c>
      <c r="O2017" s="97">
        <v>47341</v>
      </c>
      <c r="P2017" s="97" cm="1">
        <f t="array" ref="P2017">INDEX($L$11:$L$2636,MATCH(B2017+J2017,$L$11:$L$2636,0)+30)</f>
        <v>47389</v>
      </c>
      <c r="Q2017" s="124" cm="1">
        <f t="array" ref="Q2017">INDEX($L$11:$L$2636,MATCH(B2017+J2017,$L$11:$L$2636,0)+12)-1</f>
        <v>47360</v>
      </c>
    </row>
    <row r="2018" spans="2:17" ht="15" customHeight="1" x14ac:dyDescent="0.25">
      <c r="B2018" s="97">
        <v>47342</v>
      </c>
      <c r="C2018" s="98" t="str">
        <f t="shared" si="131"/>
        <v>Sunday</v>
      </c>
      <c r="D2018" s="99" t="str">
        <f t="shared" si="132"/>
        <v>W</v>
      </c>
      <c r="E2018" s="99" t="str">
        <f t="shared" si="132"/>
        <v>W</v>
      </c>
      <c r="F2018" s="99" t="str">
        <f t="shared" si="132"/>
        <v>W</v>
      </c>
      <c r="G2018" s="99" t="str">
        <f t="shared" si="132"/>
        <v>W</v>
      </c>
      <c r="H2018" s="99" t="str">
        <f t="shared" si="133"/>
        <v>W</v>
      </c>
      <c r="I2018" s="99">
        <f t="shared" si="134"/>
        <v>0</v>
      </c>
      <c r="J2018" s="109">
        <f>IF(H2018="B",0,MATCH("B",H2019:$H$3985,0))</f>
        <v>1</v>
      </c>
      <c r="K2018" s="84"/>
      <c r="L2018" s="112">
        <v>48375</v>
      </c>
      <c r="M2018" s="99" t="s">
        <v>69</v>
      </c>
      <c r="O2018" s="97">
        <v>47342</v>
      </c>
      <c r="P2018" s="97" cm="1">
        <f t="array" ref="P2018">INDEX($L$11:$L$2636,MATCH(B2018+J2018,$L$11:$L$2636,0)+30)</f>
        <v>47389</v>
      </c>
      <c r="Q2018" s="124" cm="1">
        <f t="array" ref="Q2018">INDEX($L$11:$L$2636,MATCH(B2018+J2018,$L$11:$L$2636,0)+12)-1</f>
        <v>47360</v>
      </c>
    </row>
    <row r="2019" spans="2:17" ht="15" customHeight="1" x14ac:dyDescent="0.25">
      <c r="B2019" s="97">
        <v>47343</v>
      </c>
      <c r="C2019" s="98" t="str">
        <f t="shared" si="131"/>
        <v>Monday</v>
      </c>
      <c r="D2019" s="99" t="str">
        <f t="shared" si="132"/>
        <v>B</v>
      </c>
      <c r="E2019" s="99" t="str">
        <f t="shared" si="132"/>
        <v>B</v>
      </c>
      <c r="F2019" s="99" t="str">
        <f t="shared" si="132"/>
        <v>B</v>
      </c>
      <c r="G2019" s="99" t="str">
        <f t="shared" si="132"/>
        <v>B</v>
      </c>
      <c r="H2019" s="99" t="str">
        <f t="shared" si="133"/>
        <v>B</v>
      </c>
      <c r="I2019" s="99">
        <f t="shared" si="134"/>
        <v>1</v>
      </c>
      <c r="J2019" s="109">
        <f>IF(H2019="B",0,MATCH("B",H2020:$H$3985,0))</f>
        <v>0</v>
      </c>
      <c r="K2019" s="84"/>
      <c r="L2019" s="112">
        <v>48376</v>
      </c>
      <c r="M2019" s="99" t="s">
        <v>69</v>
      </c>
      <c r="O2019" s="97">
        <v>47343</v>
      </c>
      <c r="P2019" s="97" cm="1">
        <f t="array" ref="P2019">INDEX($L$11:$L$2636,MATCH(B2019+J2019,$L$11:$L$2636,0)+30)</f>
        <v>47389</v>
      </c>
      <c r="Q2019" s="124" cm="1">
        <f t="array" ref="Q2019">INDEX($L$11:$L$2636,MATCH(B2019+J2019,$L$11:$L$2636,0)+12)-1</f>
        <v>47360</v>
      </c>
    </row>
    <row r="2020" spans="2:17" ht="15" customHeight="1" x14ac:dyDescent="0.25">
      <c r="B2020" s="97">
        <v>47344</v>
      </c>
      <c r="C2020" s="98" t="str">
        <f t="shared" si="131"/>
        <v>Tuesday</v>
      </c>
      <c r="D2020" s="99" t="str">
        <f t="shared" si="132"/>
        <v>B</v>
      </c>
      <c r="E2020" s="99" t="str">
        <f t="shared" si="132"/>
        <v>B</v>
      </c>
      <c r="F2020" s="99" t="str">
        <f t="shared" si="132"/>
        <v>B</v>
      </c>
      <c r="G2020" s="99" t="str">
        <f t="shared" si="132"/>
        <v>B</v>
      </c>
      <c r="H2020" s="99" t="str">
        <f t="shared" si="133"/>
        <v>B</v>
      </c>
      <c r="I2020" s="99">
        <f t="shared" si="134"/>
        <v>1</v>
      </c>
      <c r="J2020" s="109">
        <f>IF(H2020="B",0,MATCH("B",H2021:$H$3985,0))</f>
        <v>0</v>
      </c>
      <c r="K2020" s="84"/>
      <c r="L2020" s="112">
        <v>48379</v>
      </c>
      <c r="M2020" s="99" t="s">
        <v>69</v>
      </c>
      <c r="O2020" s="97">
        <v>47344</v>
      </c>
      <c r="P2020" s="97" cm="1">
        <f t="array" ref="P2020">INDEX($L$11:$L$2636,MATCH(B2020+J2020,$L$11:$L$2636,0)+30)</f>
        <v>47392</v>
      </c>
      <c r="Q2020" s="124" cm="1">
        <f t="array" ref="Q2020">INDEX($L$11:$L$2636,MATCH(B2020+J2020,$L$11:$L$2636,0)+12)-1</f>
        <v>47363</v>
      </c>
    </row>
    <row r="2021" spans="2:17" ht="15" customHeight="1" x14ac:dyDescent="0.25">
      <c r="B2021" s="97">
        <v>47345</v>
      </c>
      <c r="C2021" s="98" t="str">
        <f t="shared" si="131"/>
        <v>Wednesday</v>
      </c>
      <c r="D2021" s="99" t="str">
        <f t="shared" si="132"/>
        <v>B</v>
      </c>
      <c r="E2021" s="99" t="s">
        <v>71</v>
      </c>
      <c r="F2021" s="99" t="s">
        <v>71</v>
      </c>
      <c r="G2021" s="99" t="str">
        <f t="shared" si="132"/>
        <v>B</v>
      </c>
      <c r="H2021" s="99" t="str">
        <f t="shared" si="133"/>
        <v>P</v>
      </c>
      <c r="I2021" s="99">
        <f t="shared" si="134"/>
        <v>0</v>
      </c>
      <c r="J2021" s="109">
        <f>IF(H2021="B",0,MATCH("B",H2022:$H$3985,0))</f>
        <v>1</v>
      </c>
      <c r="K2021" s="84"/>
      <c r="L2021" s="112">
        <v>48380</v>
      </c>
      <c r="M2021" s="99" t="s">
        <v>69</v>
      </c>
      <c r="O2021" s="97">
        <v>47345</v>
      </c>
      <c r="P2021" s="97" cm="1">
        <f t="array" ref="P2021">INDEX($L$11:$L$2636,MATCH(B2021+J2021,$L$11:$L$2636,0)+30)</f>
        <v>47393</v>
      </c>
      <c r="Q2021" s="124" cm="1">
        <f t="array" ref="Q2021">INDEX($L$11:$L$2636,MATCH(B2021+J2021,$L$11:$L$2636,0)+12)-1</f>
        <v>47364</v>
      </c>
    </row>
    <row r="2022" spans="2:17" ht="15" customHeight="1" x14ac:dyDescent="0.25">
      <c r="B2022" s="97">
        <v>47346</v>
      </c>
      <c r="C2022" s="98" t="str">
        <f t="shared" si="131"/>
        <v>Thursday</v>
      </c>
      <c r="D2022" s="99" t="str">
        <f t="shared" si="132"/>
        <v>B</v>
      </c>
      <c r="E2022" s="99" t="str">
        <f t="shared" si="132"/>
        <v>B</v>
      </c>
      <c r="F2022" s="99" t="str">
        <f t="shared" si="132"/>
        <v>B</v>
      </c>
      <c r="G2022" s="99" t="str">
        <f t="shared" si="132"/>
        <v>B</v>
      </c>
      <c r="H2022" s="99" t="str">
        <f t="shared" si="133"/>
        <v>B</v>
      </c>
      <c r="I2022" s="99">
        <f t="shared" si="134"/>
        <v>1</v>
      </c>
      <c r="J2022" s="109">
        <f>IF(H2022="B",0,MATCH("B",H2023:$H$3985,0))</f>
        <v>0</v>
      </c>
      <c r="K2022" s="84"/>
      <c r="L2022" s="112">
        <v>48381</v>
      </c>
      <c r="M2022" s="99" t="s">
        <v>69</v>
      </c>
      <c r="O2022" s="97">
        <v>47346</v>
      </c>
      <c r="P2022" s="97" cm="1">
        <f t="array" ref="P2022">INDEX($L$11:$L$2636,MATCH(B2022+J2022,$L$11:$L$2636,0)+30)</f>
        <v>47393</v>
      </c>
      <c r="Q2022" s="124" cm="1">
        <f t="array" ref="Q2022">INDEX($L$11:$L$2636,MATCH(B2022+J2022,$L$11:$L$2636,0)+12)-1</f>
        <v>47364</v>
      </c>
    </row>
    <row r="2023" spans="2:17" ht="15" customHeight="1" x14ac:dyDescent="0.25">
      <c r="B2023" s="97">
        <v>47347</v>
      </c>
      <c r="C2023" s="98" t="str">
        <f t="shared" si="131"/>
        <v>Friday</v>
      </c>
      <c r="D2023" s="99" t="str">
        <f t="shared" si="132"/>
        <v>B</v>
      </c>
      <c r="E2023" s="99" t="str">
        <f t="shared" si="132"/>
        <v>B</v>
      </c>
      <c r="F2023" s="99" t="str">
        <f t="shared" si="132"/>
        <v>B</v>
      </c>
      <c r="G2023" s="99" t="str">
        <f t="shared" si="132"/>
        <v>B</v>
      </c>
      <c r="H2023" s="99" t="str">
        <f t="shared" si="133"/>
        <v>B</v>
      </c>
      <c r="I2023" s="99">
        <f t="shared" si="134"/>
        <v>1</v>
      </c>
      <c r="J2023" s="109">
        <f>IF(H2023="B",0,MATCH("B",H2024:$H$3985,0))</f>
        <v>0</v>
      </c>
      <c r="K2023" s="84"/>
      <c r="L2023" s="112">
        <v>48382</v>
      </c>
      <c r="M2023" s="99" t="s">
        <v>69</v>
      </c>
      <c r="O2023" s="97">
        <v>47347</v>
      </c>
      <c r="P2023" s="97" cm="1">
        <f t="array" ref="P2023">INDEX($L$11:$L$2636,MATCH(B2023+J2023,$L$11:$L$2636,0)+30)</f>
        <v>47394</v>
      </c>
      <c r="Q2023" s="124" cm="1">
        <f t="array" ref="Q2023">INDEX($L$11:$L$2636,MATCH(B2023+J2023,$L$11:$L$2636,0)+12)-1</f>
        <v>47365</v>
      </c>
    </row>
    <row r="2024" spans="2:17" ht="15" customHeight="1" x14ac:dyDescent="0.25">
      <c r="B2024" s="97">
        <v>47348</v>
      </c>
      <c r="C2024" s="98" t="str">
        <f t="shared" si="131"/>
        <v>Saturday</v>
      </c>
      <c r="D2024" s="99" t="str">
        <f t="shared" si="132"/>
        <v>W</v>
      </c>
      <c r="E2024" s="99" t="str">
        <f t="shared" si="132"/>
        <v>W</v>
      </c>
      <c r="F2024" s="99" t="str">
        <f t="shared" si="132"/>
        <v>W</v>
      </c>
      <c r="G2024" s="99" t="str">
        <f t="shared" si="132"/>
        <v>W</v>
      </c>
      <c r="H2024" s="99" t="str">
        <f t="shared" si="133"/>
        <v>W</v>
      </c>
      <c r="I2024" s="99">
        <f t="shared" si="134"/>
        <v>0</v>
      </c>
      <c r="J2024" s="109">
        <f>IF(H2024="B",0,MATCH("B",H2025:$H$3985,0))</f>
        <v>2</v>
      </c>
      <c r="K2024" s="84"/>
      <c r="L2024" s="112">
        <v>48383</v>
      </c>
      <c r="M2024" s="99" t="s">
        <v>69</v>
      </c>
      <c r="O2024" s="97">
        <v>47348</v>
      </c>
      <c r="P2024" s="97" cm="1">
        <f t="array" ref="P2024">INDEX($L$11:$L$2636,MATCH(B2024+J2024,$L$11:$L$2636,0)+30)</f>
        <v>47395</v>
      </c>
      <c r="Q2024" s="124" cm="1">
        <f t="array" ref="Q2024">INDEX($L$11:$L$2636,MATCH(B2024+J2024,$L$11:$L$2636,0)+12)-1</f>
        <v>47366</v>
      </c>
    </row>
    <row r="2025" spans="2:17" ht="15" customHeight="1" x14ac:dyDescent="0.25">
      <c r="B2025" s="97">
        <v>47349</v>
      </c>
      <c r="C2025" s="98" t="str">
        <f t="shared" si="131"/>
        <v>Sunday</v>
      </c>
      <c r="D2025" s="99" t="str">
        <f t="shared" si="132"/>
        <v>W</v>
      </c>
      <c r="E2025" s="99" t="str">
        <f t="shared" si="132"/>
        <v>W</v>
      </c>
      <c r="F2025" s="99" t="str">
        <f t="shared" si="132"/>
        <v>W</v>
      </c>
      <c r="G2025" s="99" t="str">
        <f t="shared" si="132"/>
        <v>W</v>
      </c>
      <c r="H2025" s="99" t="str">
        <f t="shared" si="133"/>
        <v>W</v>
      </c>
      <c r="I2025" s="99">
        <f t="shared" si="134"/>
        <v>0</v>
      </c>
      <c r="J2025" s="109">
        <f>IF(H2025="B",0,MATCH("B",H2026:$H$3985,0))</f>
        <v>1</v>
      </c>
      <c r="K2025" s="84"/>
      <c r="L2025" s="112">
        <v>48386</v>
      </c>
      <c r="M2025" s="99" t="s">
        <v>69</v>
      </c>
      <c r="O2025" s="97">
        <v>47349</v>
      </c>
      <c r="P2025" s="97" cm="1">
        <f t="array" ref="P2025">INDEX($L$11:$L$2636,MATCH(B2025+J2025,$L$11:$L$2636,0)+30)</f>
        <v>47395</v>
      </c>
      <c r="Q2025" s="124" cm="1">
        <f t="array" ref="Q2025">INDEX($L$11:$L$2636,MATCH(B2025+J2025,$L$11:$L$2636,0)+12)-1</f>
        <v>47366</v>
      </c>
    </row>
    <row r="2026" spans="2:17" ht="15" customHeight="1" x14ac:dyDescent="0.25">
      <c r="B2026" s="97">
        <v>47350</v>
      </c>
      <c r="C2026" s="98" t="str">
        <f t="shared" si="131"/>
        <v>Monday</v>
      </c>
      <c r="D2026" s="99" t="str">
        <f t="shared" si="132"/>
        <v>B</v>
      </c>
      <c r="E2026" s="99" t="str">
        <f t="shared" si="132"/>
        <v>B</v>
      </c>
      <c r="F2026" s="99" t="str">
        <f t="shared" si="132"/>
        <v>B</v>
      </c>
      <c r="G2026" s="99" t="str">
        <f t="shared" si="132"/>
        <v>B</v>
      </c>
      <c r="H2026" s="99" t="str">
        <f t="shared" si="133"/>
        <v>B</v>
      </c>
      <c r="I2026" s="99">
        <f t="shared" si="134"/>
        <v>1</v>
      </c>
      <c r="J2026" s="109">
        <f>IF(H2026="B",0,MATCH("B",H2027:$H$3985,0))</f>
        <v>0</v>
      </c>
      <c r="K2026" s="84"/>
      <c r="L2026" s="112">
        <v>48387</v>
      </c>
      <c r="M2026" s="99" t="s">
        <v>69</v>
      </c>
      <c r="O2026" s="97">
        <v>47350</v>
      </c>
      <c r="P2026" s="97" cm="1">
        <f t="array" ref="P2026">INDEX($L$11:$L$2636,MATCH(B2026+J2026,$L$11:$L$2636,0)+30)</f>
        <v>47395</v>
      </c>
      <c r="Q2026" s="124" cm="1">
        <f t="array" ref="Q2026">INDEX($L$11:$L$2636,MATCH(B2026+J2026,$L$11:$L$2636,0)+12)-1</f>
        <v>47366</v>
      </c>
    </row>
    <row r="2027" spans="2:17" ht="15" customHeight="1" x14ac:dyDescent="0.25">
      <c r="B2027" s="97">
        <v>47351</v>
      </c>
      <c r="C2027" s="98" t="str">
        <f t="shared" si="131"/>
        <v>Tuesday</v>
      </c>
      <c r="D2027" s="99" t="str">
        <f t="shared" si="132"/>
        <v>B</v>
      </c>
      <c r="E2027" s="99" t="str">
        <f t="shared" si="132"/>
        <v>B</v>
      </c>
      <c r="F2027" s="99" t="str">
        <f t="shared" si="132"/>
        <v>B</v>
      </c>
      <c r="G2027" s="99" t="str">
        <f t="shared" si="132"/>
        <v>B</v>
      </c>
      <c r="H2027" s="99" t="str">
        <f t="shared" si="133"/>
        <v>B</v>
      </c>
      <c r="I2027" s="99">
        <f t="shared" si="134"/>
        <v>1</v>
      </c>
      <c r="J2027" s="109">
        <f>IF(H2027="B",0,MATCH("B",H2028:$H$3985,0))</f>
        <v>0</v>
      </c>
      <c r="K2027" s="84"/>
      <c r="L2027" s="112">
        <v>48388</v>
      </c>
      <c r="M2027" s="99" t="s">
        <v>69</v>
      </c>
      <c r="O2027" s="97">
        <v>47351</v>
      </c>
      <c r="P2027" s="97" cm="1">
        <f t="array" ref="P2027">INDEX($L$11:$L$2636,MATCH(B2027+J2027,$L$11:$L$2636,0)+30)</f>
        <v>47396</v>
      </c>
      <c r="Q2027" s="124" cm="1">
        <f t="array" ref="Q2027">INDEX($L$11:$L$2636,MATCH(B2027+J2027,$L$11:$L$2636,0)+12)-1</f>
        <v>47367</v>
      </c>
    </row>
    <row r="2028" spans="2:17" ht="15" customHeight="1" x14ac:dyDescent="0.25">
      <c r="B2028" s="97">
        <v>47352</v>
      </c>
      <c r="C2028" s="98" t="str">
        <f t="shared" si="131"/>
        <v>Wednesday</v>
      </c>
      <c r="D2028" s="99" t="str">
        <f t="shared" si="132"/>
        <v>B</v>
      </c>
      <c r="E2028" s="99" t="str">
        <f t="shared" si="132"/>
        <v>B</v>
      </c>
      <c r="F2028" s="99" t="str">
        <f t="shared" si="132"/>
        <v>B</v>
      </c>
      <c r="G2028" s="99" t="str">
        <f t="shared" si="132"/>
        <v>B</v>
      </c>
      <c r="H2028" s="99" t="str">
        <f t="shared" si="133"/>
        <v>B</v>
      </c>
      <c r="I2028" s="99">
        <f t="shared" si="134"/>
        <v>1</v>
      </c>
      <c r="J2028" s="109">
        <f>IF(H2028="B",0,MATCH("B",H2029:$H$3985,0))</f>
        <v>0</v>
      </c>
      <c r="K2028" s="84"/>
      <c r="L2028" s="112">
        <v>48390</v>
      </c>
      <c r="M2028" s="99" t="s">
        <v>69</v>
      </c>
      <c r="O2028" s="97">
        <v>47352</v>
      </c>
      <c r="P2028" s="97" cm="1">
        <f t="array" ref="P2028">INDEX($L$11:$L$2636,MATCH(B2028+J2028,$L$11:$L$2636,0)+30)</f>
        <v>47399</v>
      </c>
      <c r="Q2028" s="124" cm="1">
        <f t="array" ref="Q2028">INDEX($L$11:$L$2636,MATCH(B2028+J2028,$L$11:$L$2636,0)+12)-1</f>
        <v>47370</v>
      </c>
    </row>
    <row r="2029" spans="2:17" ht="15" customHeight="1" x14ac:dyDescent="0.25">
      <c r="B2029" s="97">
        <v>47353</v>
      </c>
      <c r="C2029" s="98" t="str">
        <f t="shared" si="131"/>
        <v>Thursday</v>
      </c>
      <c r="D2029" s="99" t="str">
        <f t="shared" si="132"/>
        <v>B</v>
      </c>
      <c r="E2029" s="99" t="str">
        <f t="shared" si="132"/>
        <v>B</v>
      </c>
      <c r="F2029" s="99" t="str">
        <f t="shared" si="132"/>
        <v>B</v>
      </c>
      <c r="G2029" s="99" t="str">
        <f t="shared" si="132"/>
        <v>B</v>
      </c>
      <c r="H2029" s="99" t="str">
        <f t="shared" si="133"/>
        <v>B</v>
      </c>
      <c r="I2029" s="99">
        <f t="shared" si="134"/>
        <v>1</v>
      </c>
      <c r="J2029" s="109">
        <f>IF(H2029="B",0,MATCH("B",H2030:$H$3985,0))</f>
        <v>0</v>
      </c>
      <c r="K2029" s="84"/>
      <c r="L2029" s="112">
        <v>48393</v>
      </c>
      <c r="M2029" s="99" t="s">
        <v>69</v>
      </c>
      <c r="O2029" s="97">
        <v>47353</v>
      </c>
      <c r="P2029" s="97" cm="1">
        <f t="array" ref="P2029">INDEX($L$11:$L$2636,MATCH(B2029+J2029,$L$11:$L$2636,0)+30)</f>
        <v>47400</v>
      </c>
      <c r="Q2029" s="124" cm="1">
        <f t="array" ref="Q2029">INDEX($L$11:$L$2636,MATCH(B2029+J2029,$L$11:$L$2636,0)+12)-1</f>
        <v>47372</v>
      </c>
    </row>
    <row r="2030" spans="2:17" ht="15" customHeight="1" x14ac:dyDescent="0.25">
      <c r="B2030" s="97">
        <v>47354</v>
      </c>
      <c r="C2030" s="98" t="str">
        <f t="shared" si="131"/>
        <v>Friday</v>
      </c>
      <c r="D2030" s="99" t="str">
        <f t="shared" si="132"/>
        <v>B</v>
      </c>
      <c r="E2030" s="99" t="str">
        <f t="shared" si="132"/>
        <v>B</v>
      </c>
      <c r="F2030" s="99" t="str">
        <f t="shared" si="132"/>
        <v>B</v>
      </c>
      <c r="G2030" s="99" t="str">
        <f t="shared" si="132"/>
        <v>B</v>
      </c>
      <c r="H2030" s="99" t="str">
        <f t="shared" si="133"/>
        <v>B</v>
      </c>
      <c r="I2030" s="99">
        <f t="shared" si="134"/>
        <v>1</v>
      </c>
      <c r="J2030" s="109">
        <f>IF(H2030="B",0,MATCH("B",H2031:$H$3985,0))</f>
        <v>0</v>
      </c>
      <c r="K2030" s="84"/>
      <c r="L2030" s="112">
        <v>48394</v>
      </c>
      <c r="M2030" s="99" t="s">
        <v>69</v>
      </c>
      <c r="O2030" s="97">
        <v>47354</v>
      </c>
      <c r="P2030" s="97" cm="1">
        <f t="array" ref="P2030">INDEX($L$11:$L$2636,MATCH(B2030+J2030,$L$11:$L$2636,0)+30)</f>
        <v>47401</v>
      </c>
      <c r="Q2030" s="124" cm="1">
        <f t="array" ref="Q2030">INDEX($L$11:$L$2636,MATCH(B2030+J2030,$L$11:$L$2636,0)+12)-1</f>
        <v>47373</v>
      </c>
    </row>
    <row r="2031" spans="2:17" ht="15" customHeight="1" x14ac:dyDescent="0.25">
      <c r="B2031" s="97">
        <v>47355</v>
      </c>
      <c r="C2031" s="98" t="str">
        <f t="shared" si="131"/>
        <v>Saturday</v>
      </c>
      <c r="D2031" s="99" t="str">
        <f t="shared" si="132"/>
        <v>W</v>
      </c>
      <c r="E2031" s="99" t="str">
        <f t="shared" si="132"/>
        <v>W</v>
      </c>
      <c r="F2031" s="99" t="str">
        <f t="shared" si="132"/>
        <v>W</v>
      </c>
      <c r="G2031" s="99" t="str">
        <f t="shared" si="132"/>
        <v>W</v>
      </c>
      <c r="H2031" s="99" t="str">
        <f t="shared" si="133"/>
        <v>W</v>
      </c>
      <c r="I2031" s="99">
        <f t="shared" si="134"/>
        <v>0</v>
      </c>
      <c r="J2031" s="109">
        <f>IF(H2031="B",0,MATCH("B",H2032:$H$3985,0))</f>
        <v>3</v>
      </c>
      <c r="K2031" s="84"/>
      <c r="L2031" s="112">
        <v>48395</v>
      </c>
      <c r="M2031" s="99" t="s">
        <v>69</v>
      </c>
      <c r="O2031" s="97">
        <v>47355</v>
      </c>
      <c r="P2031" s="97" cm="1">
        <f t="array" ref="P2031">INDEX($L$11:$L$2636,MATCH(B2031+J2031,$L$11:$L$2636,0)+30)</f>
        <v>47402</v>
      </c>
      <c r="Q2031" s="124" cm="1">
        <f t="array" ref="Q2031">INDEX($L$11:$L$2636,MATCH(B2031+J2031,$L$11:$L$2636,0)+12)-1</f>
        <v>47374</v>
      </c>
    </row>
    <row r="2032" spans="2:17" ht="15" customHeight="1" x14ac:dyDescent="0.25">
      <c r="B2032" s="97">
        <v>47356</v>
      </c>
      <c r="C2032" s="98" t="str">
        <f t="shared" si="131"/>
        <v>Sunday</v>
      </c>
      <c r="D2032" s="99" t="str">
        <f t="shared" si="132"/>
        <v>W</v>
      </c>
      <c r="E2032" s="99" t="str">
        <f t="shared" si="132"/>
        <v>W</v>
      </c>
      <c r="F2032" s="99" t="str">
        <f t="shared" si="132"/>
        <v>W</v>
      </c>
      <c r="G2032" s="99" t="str">
        <f t="shared" si="132"/>
        <v>W</v>
      </c>
      <c r="H2032" s="99" t="str">
        <f t="shared" si="133"/>
        <v>W</v>
      </c>
      <c r="I2032" s="99">
        <f t="shared" si="134"/>
        <v>0</v>
      </c>
      <c r="J2032" s="109">
        <f>IF(H2032="B",0,MATCH("B",H2033:$H$3985,0))</f>
        <v>2</v>
      </c>
      <c r="K2032" s="84"/>
      <c r="L2032" s="112">
        <v>48396</v>
      </c>
      <c r="M2032" s="99" t="s">
        <v>69</v>
      </c>
      <c r="O2032" s="97">
        <v>47356</v>
      </c>
      <c r="P2032" s="97" cm="1">
        <f t="array" ref="P2032">INDEX($L$11:$L$2636,MATCH(B2032+J2032,$L$11:$L$2636,0)+30)</f>
        <v>47402</v>
      </c>
      <c r="Q2032" s="124" cm="1">
        <f t="array" ref="Q2032">INDEX($L$11:$L$2636,MATCH(B2032+J2032,$L$11:$L$2636,0)+12)-1</f>
        <v>47374</v>
      </c>
    </row>
    <row r="2033" spans="2:17" ht="15" customHeight="1" x14ac:dyDescent="0.25">
      <c r="B2033" s="97">
        <v>47357</v>
      </c>
      <c r="C2033" s="98" t="str">
        <f t="shared" si="131"/>
        <v>Monday</v>
      </c>
      <c r="D2033" s="99" t="s">
        <v>71</v>
      </c>
      <c r="E2033" s="99" t="str">
        <f t="shared" si="132"/>
        <v>B</v>
      </c>
      <c r="F2033" s="99" t="str">
        <f t="shared" si="132"/>
        <v>B</v>
      </c>
      <c r="G2033" s="99" t="str">
        <f t="shared" si="132"/>
        <v>B</v>
      </c>
      <c r="H2033" s="99" t="str">
        <f t="shared" si="133"/>
        <v>P</v>
      </c>
      <c r="I2033" s="99">
        <f t="shared" si="134"/>
        <v>0</v>
      </c>
      <c r="J2033" s="109">
        <f>IF(H2033="B",0,MATCH("B",H2034:$H$3985,0))</f>
        <v>1</v>
      </c>
      <c r="K2033" s="84"/>
      <c r="L2033" s="112">
        <v>48397</v>
      </c>
      <c r="M2033" s="99" t="s">
        <v>69</v>
      </c>
      <c r="O2033" s="97">
        <v>47357</v>
      </c>
      <c r="P2033" s="97" cm="1">
        <f t="array" ref="P2033">INDEX($L$11:$L$2636,MATCH(B2033+J2033,$L$11:$L$2636,0)+30)</f>
        <v>47402</v>
      </c>
      <c r="Q2033" s="124" cm="1">
        <f t="array" ref="Q2033">INDEX($L$11:$L$2636,MATCH(B2033+J2033,$L$11:$L$2636,0)+12)-1</f>
        <v>47374</v>
      </c>
    </row>
    <row r="2034" spans="2:17" ht="15" customHeight="1" x14ac:dyDescent="0.25">
      <c r="B2034" s="97">
        <v>47358</v>
      </c>
      <c r="C2034" s="98" t="str">
        <f t="shared" si="131"/>
        <v>Tuesday</v>
      </c>
      <c r="D2034" s="99" t="str">
        <f t="shared" si="132"/>
        <v>B</v>
      </c>
      <c r="E2034" s="99" t="str">
        <f t="shared" si="132"/>
        <v>B</v>
      </c>
      <c r="F2034" s="99" t="str">
        <f t="shared" si="132"/>
        <v>B</v>
      </c>
      <c r="G2034" s="99" t="str">
        <f t="shared" si="132"/>
        <v>B</v>
      </c>
      <c r="H2034" s="99" t="str">
        <f t="shared" si="133"/>
        <v>B</v>
      </c>
      <c r="I2034" s="99">
        <f t="shared" si="134"/>
        <v>1</v>
      </c>
      <c r="J2034" s="109">
        <f>IF(H2034="B",0,MATCH("B",H2035:$H$3985,0))</f>
        <v>0</v>
      </c>
      <c r="K2034" s="84"/>
      <c r="L2034" s="112">
        <v>48400</v>
      </c>
      <c r="M2034" s="99" t="s">
        <v>69</v>
      </c>
      <c r="O2034" s="97">
        <v>47358</v>
      </c>
      <c r="P2034" s="97" cm="1">
        <f t="array" ref="P2034">INDEX($L$11:$L$2636,MATCH(B2034+J2034,$L$11:$L$2636,0)+30)</f>
        <v>47402</v>
      </c>
      <c r="Q2034" s="124" cm="1">
        <f t="array" ref="Q2034">INDEX($L$11:$L$2636,MATCH(B2034+J2034,$L$11:$L$2636,0)+12)-1</f>
        <v>47374</v>
      </c>
    </row>
    <row r="2035" spans="2:17" ht="15" customHeight="1" x14ac:dyDescent="0.25">
      <c r="B2035" s="97">
        <v>47359</v>
      </c>
      <c r="C2035" s="98" t="str">
        <f t="shared" si="131"/>
        <v>Wednesday</v>
      </c>
      <c r="D2035" s="99" t="str">
        <f t="shared" si="132"/>
        <v>B</v>
      </c>
      <c r="E2035" s="99" t="str">
        <f t="shared" si="132"/>
        <v>B</v>
      </c>
      <c r="F2035" s="99" t="str">
        <f t="shared" si="132"/>
        <v>B</v>
      </c>
      <c r="G2035" s="99" t="str">
        <f t="shared" si="132"/>
        <v>B</v>
      </c>
      <c r="H2035" s="99" t="str">
        <f t="shared" si="133"/>
        <v>B</v>
      </c>
      <c r="I2035" s="99">
        <f t="shared" si="134"/>
        <v>1</v>
      </c>
      <c r="J2035" s="109">
        <f>IF(H2035="B",0,MATCH("B",H2036:$H$3985,0))</f>
        <v>0</v>
      </c>
      <c r="K2035" s="84"/>
      <c r="L2035" s="112">
        <v>48401</v>
      </c>
      <c r="M2035" s="99" t="s">
        <v>69</v>
      </c>
      <c r="O2035" s="97">
        <v>47359</v>
      </c>
      <c r="P2035" s="97" cm="1">
        <f t="array" ref="P2035">INDEX($L$11:$L$2636,MATCH(B2035+J2035,$L$11:$L$2636,0)+30)</f>
        <v>47406</v>
      </c>
      <c r="Q2035" s="124" cm="1">
        <f t="array" ref="Q2035">INDEX($L$11:$L$2636,MATCH(B2035+J2035,$L$11:$L$2636,0)+12)-1</f>
        <v>47377</v>
      </c>
    </row>
    <row r="2036" spans="2:17" ht="15" customHeight="1" x14ac:dyDescent="0.25">
      <c r="B2036" s="97">
        <v>47360</v>
      </c>
      <c r="C2036" s="98" t="str">
        <f t="shared" si="131"/>
        <v>Thursday</v>
      </c>
      <c r="D2036" s="99" t="str">
        <f t="shared" si="132"/>
        <v>B</v>
      </c>
      <c r="E2036" s="99" t="str">
        <f t="shared" si="132"/>
        <v>B</v>
      </c>
      <c r="F2036" s="99" t="str">
        <f t="shared" si="132"/>
        <v>B</v>
      </c>
      <c r="G2036" s="99" t="str">
        <f t="shared" si="132"/>
        <v>B</v>
      </c>
      <c r="H2036" s="99" t="str">
        <f t="shared" si="133"/>
        <v>B</v>
      </c>
      <c r="I2036" s="99">
        <f t="shared" si="134"/>
        <v>1</v>
      </c>
      <c r="J2036" s="109">
        <f>IF(H2036="B",0,MATCH("B",H2037:$H$3985,0))</f>
        <v>0</v>
      </c>
      <c r="K2036" s="84"/>
      <c r="L2036" s="112">
        <v>48402</v>
      </c>
      <c r="M2036" s="99" t="s">
        <v>69</v>
      </c>
      <c r="O2036" s="97">
        <v>47360</v>
      </c>
      <c r="P2036" s="97" cm="1">
        <f t="array" ref="P2036">INDEX($L$11:$L$2636,MATCH(B2036+J2036,$L$11:$L$2636,0)+30)</f>
        <v>47407</v>
      </c>
      <c r="Q2036" s="124" cm="1">
        <f t="array" ref="Q2036">INDEX($L$11:$L$2636,MATCH(B2036+J2036,$L$11:$L$2636,0)+12)-1</f>
        <v>47378</v>
      </c>
    </row>
    <row r="2037" spans="2:17" ht="15" customHeight="1" x14ac:dyDescent="0.25">
      <c r="B2037" s="97">
        <v>47361</v>
      </c>
      <c r="C2037" s="98" t="str">
        <f t="shared" si="131"/>
        <v>Friday</v>
      </c>
      <c r="D2037" s="99" t="str">
        <f t="shared" si="132"/>
        <v>B</v>
      </c>
      <c r="E2037" s="99" t="str">
        <f t="shared" si="132"/>
        <v>B</v>
      </c>
      <c r="F2037" s="99" t="str">
        <f t="shared" si="132"/>
        <v>B</v>
      </c>
      <c r="G2037" s="99" t="str">
        <f t="shared" si="132"/>
        <v>B</v>
      </c>
      <c r="H2037" s="99" t="str">
        <f t="shared" si="133"/>
        <v>B</v>
      </c>
      <c r="I2037" s="99">
        <f t="shared" si="134"/>
        <v>1</v>
      </c>
      <c r="J2037" s="109">
        <f>IF(H2037="B",0,MATCH("B",H2038:$H$3985,0))</f>
        <v>0</v>
      </c>
      <c r="K2037" s="84"/>
      <c r="L2037" s="112">
        <v>48403</v>
      </c>
      <c r="M2037" s="99" t="s">
        <v>69</v>
      </c>
      <c r="O2037" s="97">
        <v>47361</v>
      </c>
      <c r="P2037" s="97" cm="1">
        <f t="array" ref="P2037">INDEX($L$11:$L$2636,MATCH(B2037+J2037,$L$11:$L$2636,0)+30)</f>
        <v>47408</v>
      </c>
      <c r="Q2037" s="124" cm="1">
        <f t="array" ref="Q2037">INDEX($L$11:$L$2636,MATCH(B2037+J2037,$L$11:$L$2636,0)+12)-1</f>
        <v>47379</v>
      </c>
    </row>
    <row r="2038" spans="2:17" ht="15" customHeight="1" x14ac:dyDescent="0.25">
      <c r="B2038" s="97">
        <v>47362</v>
      </c>
      <c r="C2038" s="98" t="str">
        <f t="shared" si="131"/>
        <v>Saturday</v>
      </c>
      <c r="D2038" s="99" t="str">
        <f t="shared" si="132"/>
        <v>W</v>
      </c>
      <c r="E2038" s="99" t="str">
        <f t="shared" si="132"/>
        <v>W</v>
      </c>
      <c r="F2038" s="99" t="str">
        <f t="shared" si="132"/>
        <v>W</v>
      </c>
      <c r="G2038" s="99" t="str">
        <f t="shared" si="132"/>
        <v>W</v>
      </c>
      <c r="H2038" s="99" t="str">
        <f t="shared" si="133"/>
        <v>W</v>
      </c>
      <c r="I2038" s="99">
        <f t="shared" si="134"/>
        <v>0</v>
      </c>
      <c r="J2038" s="109">
        <f>IF(H2038="B",0,MATCH("B",H2039:$H$3985,0))</f>
        <v>2</v>
      </c>
      <c r="K2038" s="84"/>
      <c r="L2038" s="112">
        <v>48404</v>
      </c>
      <c r="M2038" s="99" t="s">
        <v>69</v>
      </c>
      <c r="O2038" s="97">
        <v>47362</v>
      </c>
      <c r="P2038" s="97" cm="1">
        <f t="array" ref="P2038">INDEX($L$11:$L$2636,MATCH(B2038+J2038,$L$11:$L$2636,0)+30)</f>
        <v>47409</v>
      </c>
      <c r="Q2038" s="124" cm="1">
        <f t="array" ref="Q2038">INDEX($L$11:$L$2636,MATCH(B2038+J2038,$L$11:$L$2636,0)+12)-1</f>
        <v>47380</v>
      </c>
    </row>
    <row r="2039" spans="2:17" ht="15" customHeight="1" x14ac:dyDescent="0.25">
      <c r="B2039" s="97">
        <v>47363</v>
      </c>
      <c r="C2039" s="98" t="str">
        <f t="shared" si="131"/>
        <v>Sunday</v>
      </c>
      <c r="D2039" s="99" t="str">
        <f t="shared" si="132"/>
        <v>W</v>
      </c>
      <c r="E2039" s="99" t="str">
        <f t="shared" si="132"/>
        <v>W</v>
      </c>
      <c r="F2039" s="99" t="str">
        <f t="shared" si="132"/>
        <v>W</v>
      </c>
      <c r="G2039" s="99" t="str">
        <f t="shared" si="132"/>
        <v>W</v>
      </c>
      <c r="H2039" s="99" t="str">
        <f t="shared" si="133"/>
        <v>W</v>
      </c>
      <c r="I2039" s="99">
        <f t="shared" si="134"/>
        <v>0</v>
      </c>
      <c r="J2039" s="109">
        <f>IF(H2039="B",0,MATCH("B",H2040:$H$3985,0))</f>
        <v>1</v>
      </c>
      <c r="K2039" s="84"/>
      <c r="L2039" s="112">
        <v>48407</v>
      </c>
      <c r="M2039" s="99" t="s">
        <v>69</v>
      </c>
      <c r="O2039" s="97">
        <v>47363</v>
      </c>
      <c r="P2039" s="97" cm="1">
        <f t="array" ref="P2039">INDEX($L$11:$L$2636,MATCH(B2039+J2039,$L$11:$L$2636,0)+30)</f>
        <v>47409</v>
      </c>
      <c r="Q2039" s="124" cm="1">
        <f t="array" ref="Q2039">INDEX($L$11:$L$2636,MATCH(B2039+J2039,$L$11:$L$2636,0)+12)-1</f>
        <v>47380</v>
      </c>
    </row>
    <row r="2040" spans="2:17" ht="15" customHeight="1" x14ac:dyDescent="0.25">
      <c r="B2040" s="97">
        <v>47364</v>
      </c>
      <c r="C2040" s="98" t="str">
        <f t="shared" si="131"/>
        <v>Monday</v>
      </c>
      <c r="D2040" s="99" t="str">
        <f t="shared" si="132"/>
        <v>B</v>
      </c>
      <c r="E2040" s="99" t="str">
        <f t="shared" si="132"/>
        <v>B</v>
      </c>
      <c r="F2040" s="99" t="str">
        <f t="shared" si="132"/>
        <v>B</v>
      </c>
      <c r="G2040" s="99" t="str">
        <f t="shared" si="132"/>
        <v>B</v>
      </c>
      <c r="H2040" s="99" t="str">
        <f t="shared" si="133"/>
        <v>B</v>
      </c>
      <c r="I2040" s="99">
        <f t="shared" si="134"/>
        <v>1</v>
      </c>
      <c r="J2040" s="109">
        <f>IF(H2040="B",0,MATCH("B",H2041:$H$3985,0))</f>
        <v>0</v>
      </c>
      <c r="K2040" s="84"/>
      <c r="L2040" s="112">
        <v>48408</v>
      </c>
      <c r="M2040" s="99" t="s">
        <v>69</v>
      </c>
      <c r="O2040" s="97">
        <v>47364</v>
      </c>
      <c r="P2040" s="97" cm="1">
        <f t="array" ref="P2040">INDEX($L$11:$L$2636,MATCH(B2040+J2040,$L$11:$L$2636,0)+30)</f>
        <v>47409</v>
      </c>
      <c r="Q2040" s="124" cm="1">
        <f t="array" ref="Q2040">INDEX($L$11:$L$2636,MATCH(B2040+J2040,$L$11:$L$2636,0)+12)-1</f>
        <v>47380</v>
      </c>
    </row>
    <row r="2041" spans="2:17" ht="15" customHeight="1" x14ac:dyDescent="0.25">
      <c r="B2041" s="97">
        <v>47365</v>
      </c>
      <c r="C2041" s="98" t="str">
        <f t="shared" si="131"/>
        <v>Tuesday</v>
      </c>
      <c r="D2041" s="99" t="str">
        <f t="shared" si="132"/>
        <v>B</v>
      </c>
      <c r="E2041" s="99" t="str">
        <f t="shared" si="132"/>
        <v>B</v>
      </c>
      <c r="F2041" s="99" t="str">
        <f t="shared" si="132"/>
        <v>B</v>
      </c>
      <c r="G2041" s="99" t="str">
        <f t="shared" si="132"/>
        <v>B</v>
      </c>
      <c r="H2041" s="99" t="str">
        <f t="shared" si="133"/>
        <v>B</v>
      </c>
      <c r="I2041" s="99">
        <f t="shared" si="134"/>
        <v>1</v>
      </c>
      <c r="J2041" s="109">
        <f>IF(H2041="B",0,MATCH("B",H2042:$H$3985,0))</f>
        <v>0</v>
      </c>
      <c r="K2041" s="84"/>
      <c r="L2041" s="112">
        <v>48409</v>
      </c>
      <c r="M2041" s="99" t="s">
        <v>69</v>
      </c>
      <c r="O2041" s="97">
        <v>47365</v>
      </c>
      <c r="P2041" s="97" cm="1">
        <f t="array" ref="P2041">INDEX($L$11:$L$2636,MATCH(B2041+J2041,$L$11:$L$2636,0)+30)</f>
        <v>47410</v>
      </c>
      <c r="Q2041" s="124" cm="1">
        <f t="array" ref="Q2041">INDEX($L$11:$L$2636,MATCH(B2041+J2041,$L$11:$L$2636,0)+12)-1</f>
        <v>47381</v>
      </c>
    </row>
    <row r="2042" spans="2:17" ht="15" customHeight="1" x14ac:dyDescent="0.25">
      <c r="B2042" s="97">
        <v>47366</v>
      </c>
      <c r="C2042" s="98" t="str">
        <f t="shared" si="131"/>
        <v>Wednesday</v>
      </c>
      <c r="D2042" s="99" t="str">
        <f t="shared" si="132"/>
        <v>B</v>
      </c>
      <c r="E2042" s="99" t="str">
        <f t="shared" si="132"/>
        <v>B</v>
      </c>
      <c r="F2042" s="99" t="str">
        <f t="shared" si="132"/>
        <v>B</v>
      </c>
      <c r="G2042" s="99" t="str">
        <f t="shared" si="132"/>
        <v>B</v>
      </c>
      <c r="H2042" s="99" t="str">
        <f t="shared" si="133"/>
        <v>B</v>
      </c>
      <c r="I2042" s="99">
        <f t="shared" si="134"/>
        <v>1</v>
      </c>
      <c r="J2042" s="109">
        <f>IF(H2042="B",0,MATCH("B",H2043:$H$3985,0))</f>
        <v>0</v>
      </c>
      <c r="K2042" s="84"/>
      <c r="L2042" s="112">
        <v>48410</v>
      </c>
      <c r="M2042" s="99" t="s">
        <v>69</v>
      </c>
      <c r="O2042" s="97">
        <v>47366</v>
      </c>
      <c r="P2042" s="97" cm="1">
        <f t="array" ref="P2042">INDEX($L$11:$L$2636,MATCH(B2042+J2042,$L$11:$L$2636,0)+30)</f>
        <v>47413</v>
      </c>
      <c r="Q2042" s="124" cm="1">
        <f t="array" ref="Q2042">INDEX($L$11:$L$2636,MATCH(B2042+J2042,$L$11:$L$2636,0)+12)-1</f>
        <v>47385</v>
      </c>
    </row>
    <row r="2043" spans="2:17" ht="15" customHeight="1" x14ac:dyDescent="0.25">
      <c r="B2043" s="97">
        <v>47367</v>
      </c>
      <c r="C2043" s="98" t="str">
        <f t="shared" si="131"/>
        <v>Thursday</v>
      </c>
      <c r="D2043" s="99" t="str">
        <f t="shared" si="132"/>
        <v>B</v>
      </c>
      <c r="E2043" s="99" t="str">
        <f t="shared" si="132"/>
        <v>B</v>
      </c>
      <c r="F2043" s="99" t="str">
        <f t="shared" si="132"/>
        <v>B</v>
      </c>
      <c r="G2043" s="99" t="str">
        <f t="shared" si="132"/>
        <v>B</v>
      </c>
      <c r="H2043" s="99" t="str">
        <f t="shared" si="133"/>
        <v>B</v>
      </c>
      <c r="I2043" s="99">
        <f t="shared" si="134"/>
        <v>1</v>
      </c>
      <c r="J2043" s="109">
        <f>IF(H2043="B",0,MATCH("B",H2044:$H$3985,0))</f>
        <v>0</v>
      </c>
      <c r="K2043" s="84"/>
      <c r="L2043" s="112">
        <v>48411</v>
      </c>
      <c r="M2043" s="99" t="s">
        <v>69</v>
      </c>
      <c r="O2043" s="97">
        <v>47367</v>
      </c>
      <c r="P2043" s="97" cm="1">
        <f t="array" ref="P2043">INDEX($L$11:$L$2636,MATCH(B2043+J2043,$L$11:$L$2636,0)+30)</f>
        <v>47414</v>
      </c>
      <c r="Q2043" s="124" cm="1">
        <f t="array" ref="Q2043">INDEX($L$11:$L$2636,MATCH(B2043+J2043,$L$11:$L$2636,0)+12)-1</f>
        <v>47386</v>
      </c>
    </row>
    <row r="2044" spans="2:17" ht="15" customHeight="1" x14ac:dyDescent="0.25">
      <c r="B2044" s="97">
        <v>47368</v>
      </c>
      <c r="C2044" s="98" t="str">
        <f t="shared" si="131"/>
        <v>Friday</v>
      </c>
      <c r="D2044" s="99" t="str">
        <f t="shared" si="132"/>
        <v>B</v>
      </c>
      <c r="E2044" s="99" t="str">
        <f t="shared" si="132"/>
        <v>B</v>
      </c>
      <c r="F2044" s="99" t="str">
        <f t="shared" si="132"/>
        <v>B</v>
      </c>
      <c r="G2044" s="99" t="str">
        <f t="shared" si="132"/>
        <v>B</v>
      </c>
      <c r="H2044" s="99" t="str">
        <f t="shared" si="133"/>
        <v>B</v>
      </c>
      <c r="I2044" s="99">
        <f t="shared" si="134"/>
        <v>1</v>
      </c>
      <c r="J2044" s="109">
        <f>IF(H2044="B",0,MATCH("B",H2045:$H$3985,0))</f>
        <v>0</v>
      </c>
      <c r="K2044" s="84"/>
      <c r="L2044" s="112">
        <v>48414</v>
      </c>
      <c r="M2044" s="99" t="s">
        <v>69</v>
      </c>
      <c r="O2044" s="97">
        <v>47368</v>
      </c>
      <c r="P2044" s="97" cm="1">
        <f t="array" ref="P2044">INDEX($L$11:$L$2636,MATCH(B2044+J2044,$L$11:$L$2636,0)+30)</f>
        <v>47415</v>
      </c>
      <c r="Q2044" s="124" cm="1">
        <f t="array" ref="Q2044">INDEX($L$11:$L$2636,MATCH(B2044+J2044,$L$11:$L$2636,0)+12)-1</f>
        <v>47387</v>
      </c>
    </row>
    <row r="2045" spans="2:17" ht="15" customHeight="1" x14ac:dyDescent="0.25">
      <c r="B2045" s="97">
        <v>47369</v>
      </c>
      <c r="C2045" s="98" t="str">
        <f t="shared" si="131"/>
        <v>Saturday</v>
      </c>
      <c r="D2045" s="99" t="str">
        <f t="shared" si="132"/>
        <v>W</v>
      </c>
      <c r="E2045" s="99" t="str">
        <f t="shared" si="132"/>
        <v>W</v>
      </c>
      <c r="F2045" s="99" t="str">
        <f t="shared" si="132"/>
        <v>W</v>
      </c>
      <c r="G2045" s="99" t="str">
        <f t="shared" si="132"/>
        <v>W</v>
      </c>
      <c r="H2045" s="99" t="str">
        <f t="shared" si="133"/>
        <v>W</v>
      </c>
      <c r="I2045" s="99">
        <f t="shared" si="134"/>
        <v>0</v>
      </c>
      <c r="J2045" s="109">
        <f>IF(H2045="B",0,MATCH("B",H2046:$H$3985,0))</f>
        <v>2</v>
      </c>
      <c r="K2045" s="84"/>
      <c r="L2045" s="112">
        <v>48415</v>
      </c>
      <c r="M2045" s="99" t="s">
        <v>69</v>
      </c>
      <c r="O2045" s="97">
        <v>47369</v>
      </c>
      <c r="P2045" s="97" cm="1">
        <f t="array" ref="P2045">INDEX($L$11:$L$2636,MATCH(B2045+J2045,$L$11:$L$2636,0)+30)</f>
        <v>47416</v>
      </c>
      <c r="Q2045" s="124" cm="1">
        <f t="array" ref="Q2045">INDEX($L$11:$L$2636,MATCH(B2045+J2045,$L$11:$L$2636,0)+12)-1</f>
        <v>47388</v>
      </c>
    </row>
    <row r="2046" spans="2:17" ht="15" customHeight="1" x14ac:dyDescent="0.25">
      <c r="B2046" s="97">
        <v>47370</v>
      </c>
      <c r="C2046" s="98" t="str">
        <f t="shared" si="131"/>
        <v>Sunday</v>
      </c>
      <c r="D2046" s="99" t="str">
        <f t="shared" si="132"/>
        <v>W</v>
      </c>
      <c r="E2046" s="99" t="str">
        <f t="shared" si="132"/>
        <v>W</v>
      </c>
      <c r="F2046" s="99" t="str">
        <f t="shared" si="132"/>
        <v>W</v>
      </c>
      <c r="G2046" s="99" t="str">
        <f t="shared" si="132"/>
        <v>W</v>
      </c>
      <c r="H2046" s="99" t="str">
        <f t="shared" si="133"/>
        <v>W</v>
      </c>
      <c r="I2046" s="99">
        <f t="shared" si="134"/>
        <v>0</v>
      </c>
      <c r="J2046" s="109">
        <f>IF(H2046="B",0,MATCH("B",H2047:$H$3985,0))</f>
        <v>1</v>
      </c>
      <c r="K2046" s="84"/>
      <c r="L2046" s="112">
        <v>48416</v>
      </c>
      <c r="M2046" s="99" t="s">
        <v>69</v>
      </c>
      <c r="O2046" s="97">
        <v>47370</v>
      </c>
      <c r="P2046" s="97" cm="1">
        <f t="array" ref="P2046">INDEX($L$11:$L$2636,MATCH(B2046+J2046,$L$11:$L$2636,0)+30)</f>
        <v>47416</v>
      </c>
      <c r="Q2046" s="124" cm="1">
        <f t="array" ref="Q2046">INDEX($L$11:$L$2636,MATCH(B2046+J2046,$L$11:$L$2636,0)+12)-1</f>
        <v>47388</v>
      </c>
    </row>
    <row r="2047" spans="2:17" ht="15" customHeight="1" x14ac:dyDescent="0.25">
      <c r="B2047" s="97">
        <v>47371</v>
      </c>
      <c r="C2047" s="98" t="str">
        <f t="shared" si="131"/>
        <v>Monday</v>
      </c>
      <c r="D2047" s="99" t="str">
        <f t="shared" si="132"/>
        <v>B</v>
      </c>
      <c r="E2047" s="99" t="str">
        <f t="shared" si="132"/>
        <v>B</v>
      </c>
      <c r="F2047" s="99" t="str">
        <f t="shared" si="132"/>
        <v>B</v>
      </c>
      <c r="G2047" s="99" t="str">
        <f t="shared" si="132"/>
        <v>B</v>
      </c>
      <c r="H2047" s="99" t="str">
        <f t="shared" si="133"/>
        <v>B</v>
      </c>
      <c r="I2047" s="99">
        <f t="shared" si="134"/>
        <v>1</v>
      </c>
      <c r="J2047" s="109">
        <f>IF(H2047="B",0,MATCH("B",H2048:$H$3985,0))</f>
        <v>0</v>
      </c>
      <c r="K2047" s="84"/>
      <c r="L2047" s="112">
        <v>48417</v>
      </c>
      <c r="M2047" s="99" t="s">
        <v>69</v>
      </c>
      <c r="O2047" s="97">
        <v>47371</v>
      </c>
      <c r="P2047" s="97" cm="1">
        <f t="array" ref="P2047">INDEX($L$11:$L$2636,MATCH(B2047+J2047,$L$11:$L$2636,0)+30)</f>
        <v>47416</v>
      </c>
      <c r="Q2047" s="124" cm="1">
        <f t="array" ref="Q2047">INDEX($L$11:$L$2636,MATCH(B2047+J2047,$L$11:$L$2636,0)+12)-1</f>
        <v>47388</v>
      </c>
    </row>
    <row r="2048" spans="2:17" ht="15" customHeight="1" x14ac:dyDescent="0.25">
      <c r="B2048" s="97">
        <v>47372</v>
      </c>
      <c r="C2048" s="98" t="str">
        <f t="shared" si="131"/>
        <v>Tuesday</v>
      </c>
      <c r="D2048" s="99" t="str">
        <f t="shared" si="132"/>
        <v>B</v>
      </c>
      <c r="E2048" s="99" t="s">
        <v>71</v>
      </c>
      <c r="F2048" s="99" t="str">
        <f t="shared" si="132"/>
        <v>B</v>
      </c>
      <c r="G2048" s="99" t="str">
        <f t="shared" si="132"/>
        <v>B</v>
      </c>
      <c r="H2048" s="99" t="str">
        <f t="shared" si="133"/>
        <v>P</v>
      </c>
      <c r="I2048" s="99">
        <f t="shared" si="134"/>
        <v>0</v>
      </c>
      <c r="J2048" s="109">
        <f>IF(H2048="B",0,MATCH("B",H2049:$H$3985,0))</f>
        <v>1</v>
      </c>
      <c r="K2048" s="84"/>
      <c r="L2048" s="112">
        <v>48418</v>
      </c>
      <c r="M2048" s="99" t="s">
        <v>69</v>
      </c>
      <c r="O2048" s="97">
        <v>47372</v>
      </c>
      <c r="P2048" s="97" cm="1">
        <f t="array" ref="P2048">INDEX($L$11:$L$2636,MATCH(B2048+J2048,$L$11:$L$2636,0)+30)</f>
        <v>47417</v>
      </c>
      <c r="Q2048" s="124" cm="1">
        <f t="array" ref="Q2048">INDEX($L$11:$L$2636,MATCH(B2048+J2048,$L$11:$L$2636,0)+12)-1</f>
        <v>47391</v>
      </c>
    </row>
    <row r="2049" spans="2:17" ht="15" customHeight="1" x14ac:dyDescent="0.25">
      <c r="B2049" s="97">
        <v>47373</v>
      </c>
      <c r="C2049" s="98" t="str">
        <f t="shared" si="131"/>
        <v>Wednesday</v>
      </c>
      <c r="D2049" s="99" t="str">
        <f t="shared" si="132"/>
        <v>B</v>
      </c>
      <c r="E2049" s="99" t="str">
        <f t="shared" si="132"/>
        <v>B</v>
      </c>
      <c r="F2049" s="99" t="str">
        <f t="shared" si="132"/>
        <v>B</v>
      </c>
      <c r="G2049" s="99" t="str">
        <f t="shared" si="132"/>
        <v>B</v>
      </c>
      <c r="H2049" s="99" t="str">
        <f t="shared" si="133"/>
        <v>B</v>
      </c>
      <c r="I2049" s="99">
        <f t="shared" si="134"/>
        <v>1</v>
      </c>
      <c r="J2049" s="109">
        <f>IF(H2049="B",0,MATCH("B",H2050:$H$3985,0))</f>
        <v>0</v>
      </c>
      <c r="K2049" s="84"/>
      <c r="L2049" s="112">
        <v>48421</v>
      </c>
      <c r="M2049" s="99" t="s">
        <v>69</v>
      </c>
      <c r="O2049" s="97">
        <v>47373</v>
      </c>
      <c r="P2049" s="97" cm="1">
        <f t="array" ref="P2049">INDEX($L$11:$L$2636,MATCH(B2049+J2049,$L$11:$L$2636,0)+30)</f>
        <v>47417</v>
      </c>
      <c r="Q2049" s="124" cm="1">
        <f t="array" ref="Q2049">INDEX($L$11:$L$2636,MATCH(B2049+J2049,$L$11:$L$2636,0)+12)-1</f>
        <v>47391</v>
      </c>
    </row>
    <row r="2050" spans="2:17" ht="15" customHeight="1" x14ac:dyDescent="0.25">
      <c r="B2050" s="97">
        <v>47374</v>
      </c>
      <c r="C2050" s="98" t="str">
        <f t="shared" si="131"/>
        <v>Thursday</v>
      </c>
      <c r="D2050" s="99" t="str">
        <f t="shared" si="132"/>
        <v>B</v>
      </c>
      <c r="E2050" s="99" t="str">
        <f t="shared" si="132"/>
        <v>B</v>
      </c>
      <c r="F2050" s="99" t="str">
        <f t="shared" si="132"/>
        <v>B</v>
      </c>
      <c r="G2050" s="99" t="str">
        <f t="shared" si="132"/>
        <v>B</v>
      </c>
      <c r="H2050" s="99" t="str">
        <f t="shared" si="133"/>
        <v>B</v>
      </c>
      <c r="I2050" s="99">
        <f t="shared" si="134"/>
        <v>1</v>
      </c>
      <c r="J2050" s="109">
        <f>IF(H2050="B",0,MATCH("B",H2051:$H$3985,0))</f>
        <v>0</v>
      </c>
      <c r="K2050" s="84"/>
      <c r="L2050" s="112">
        <v>48422</v>
      </c>
      <c r="M2050" s="99" t="s">
        <v>69</v>
      </c>
      <c r="O2050" s="97">
        <v>47374</v>
      </c>
      <c r="P2050" s="97" cm="1">
        <f t="array" ref="P2050">INDEX($L$11:$L$2636,MATCH(B2050+J2050,$L$11:$L$2636,0)+30)</f>
        <v>47420</v>
      </c>
      <c r="Q2050" s="124" cm="1">
        <f t="array" ref="Q2050">INDEX($L$11:$L$2636,MATCH(B2050+J2050,$L$11:$L$2636,0)+12)-1</f>
        <v>47392</v>
      </c>
    </row>
    <row r="2051" spans="2:17" ht="15" customHeight="1" x14ac:dyDescent="0.25">
      <c r="B2051" s="97">
        <v>47375</v>
      </c>
      <c r="C2051" s="98" t="str">
        <f t="shared" si="131"/>
        <v>Friday</v>
      </c>
      <c r="D2051" s="99" t="str">
        <f t="shared" si="132"/>
        <v>B</v>
      </c>
      <c r="E2051" s="99" t="str">
        <f t="shared" si="132"/>
        <v>B</v>
      </c>
      <c r="F2051" s="99" t="str">
        <f t="shared" si="132"/>
        <v>B</v>
      </c>
      <c r="G2051" s="99" t="str">
        <f t="shared" si="132"/>
        <v>B</v>
      </c>
      <c r="H2051" s="99" t="str">
        <f t="shared" si="133"/>
        <v>B</v>
      </c>
      <c r="I2051" s="99">
        <f t="shared" si="134"/>
        <v>1</v>
      </c>
      <c r="J2051" s="109">
        <f>IF(H2051="B",0,MATCH("B",H2052:$H$3985,0))</f>
        <v>0</v>
      </c>
      <c r="K2051" s="84"/>
      <c r="L2051" s="112">
        <v>48423</v>
      </c>
      <c r="M2051" s="99" t="s">
        <v>69</v>
      </c>
      <c r="O2051" s="97">
        <v>47375</v>
      </c>
      <c r="P2051" s="97" cm="1">
        <f t="array" ref="P2051">INDEX($L$11:$L$2636,MATCH(B2051+J2051,$L$11:$L$2636,0)+30)</f>
        <v>47421</v>
      </c>
      <c r="Q2051" s="124" cm="1">
        <f t="array" ref="Q2051">INDEX($L$11:$L$2636,MATCH(B2051+J2051,$L$11:$L$2636,0)+12)-1</f>
        <v>47393</v>
      </c>
    </row>
    <row r="2052" spans="2:17" ht="15" customHeight="1" x14ac:dyDescent="0.25">
      <c r="B2052" s="97">
        <v>47376</v>
      </c>
      <c r="C2052" s="98" t="str">
        <f t="shared" si="131"/>
        <v>Saturday</v>
      </c>
      <c r="D2052" s="99" t="str">
        <f t="shared" si="132"/>
        <v>W</v>
      </c>
      <c r="E2052" s="99" t="str">
        <f t="shared" si="132"/>
        <v>W</v>
      </c>
      <c r="F2052" s="99" t="str">
        <f t="shared" si="132"/>
        <v>W</v>
      </c>
      <c r="G2052" s="99" t="str">
        <f t="shared" si="132"/>
        <v>W</v>
      </c>
      <c r="H2052" s="99" t="str">
        <f t="shared" si="133"/>
        <v>W</v>
      </c>
      <c r="I2052" s="99">
        <f t="shared" si="134"/>
        <v>0</v>
      </c>
      <c r="J2052" s="109">
        <f>IF(H2052="B",0,MATCH("B",H2053:$H$3985,0))</f>
        <v>2</v>
      </c>
      <c r="K2052" s="84"/>
      <c r="L2052" s="112">
        <v>48424</v>
      </c>
      <c r="M2052" s="99" t="s">
        <v>69</v>
      </c>
      <c r="O2052" s="97">
        <v>47376</v>
      </c>
      <c r="P2052" s="97" cm="1">
        <f t="array" ref="P2052">INDEX($L$11:$L$2636,MATCH(B2052+J2052,$L$11:$L$2636,0)+30)</f>
        <v>47422</v>
      </c>
      <c r="Q2052" s="124" cm="1">
        <f t="array" ref="Q2052">INDEX($L$11:$L$2636,MATCH(B2052+J2052,$L$11:$L$2636,0)+12)-1</f>
        <v>47394</v>
      </c>
    </row>
    <row r="2053" spans="2:17" ht="15" customHeight="1" x14ac:dyDescent="0.25">
      <c r="B2053" s="97">
        <v>47377</v>
      </c>
      <c r="C2053" s="98" t="str">
        <f t="shared" si="131"/>
        <v>Sunday</v>
      </c>
      <c r="D2053" s="99" t="str">
        <f t="shared" si="132"/>
        <v>W</v>
      </c>
      <c r="E2053" s="99" t="str">
        <f t="shared" si="132"/>
        <v>W</v>
      </c>
      <c r="F2053" s="99" t="str">
        <f t="shared" si="132"/>
        <v>W</v>
      </c>
      <c r="G2053" s="99" t="str">
        <f t="shared" si="132"/>
        <v>W</v>
      </c>
      <c r="H2053" s="99" t="str">
        <f t="shared" si="133"/>
        <v>W</v>
      </c>
      <c r="I2053" s="99">
        <f t="shared" si="134"/>
        <v>0</v>
      </c>
      <c r="J2053" s="109">
        <f>IF(H2053="B",0,MATCH("B",H2054:$H$3985,0))</f>
        <v>1</v>
      </c>
      <c r="K2053" s="84"/>
      <c r="L2053" s="112">
        <v>48425</v>
      </c>
      <c r="M2053" s="99" t="s">
        <v>69</v>
      </c>
      <c r="O2053" s="97">
        <v>47377</v>
      </c>
      <c r="P2053" s="97" cm="1">
        <f t="array" ref="P2053">INDEX($L$11:$L$2636,MATCH(B2053+J2053,$L$11:$L$2636,0)+30)</f>
        <v>47422</v>
      </c>
      <c r="Q2053" s="124" cm="1">
        <f t="array" ref="Q2053">INDEX($L$11:$L$2636,MATCH(B2053+J2053,$L$11:$L$2636,0)+12)-1</f>
        <v>47394</v>
      </c>
    </row>
    <row r="2054" spans="2:17" ht="15" customHeight="1" x14ac:dyDescent="0.25">
      <c r="B2054" s="97">
        <v>47378</v>
      </c>
      <c r="C2054" s="98" t="str">
        <f t="shared" si="131"/>
        <v>Monday</v>
      </c>
      <c r="D2054" s="99" t="str">
        <f t="shared" si="132"/>
        <v>B</v>
      </c>
      <c r="E2054" s="99" t="str">
        <f t="shared" si="132"/>
        <v>B</v>
      </c>
      <c r="F2054" s="99" t="str">
        <f t="shared" si="132"/>
        <v>B</v>
      </c>
      <c r="G2054" s="99" t="str">
        <f t="shared" si="132"/>
        <v>B</v>
      </c>
      <c r="H2054" s="99" t="str">
        <f t="shared" si="133"/>
        <v>B</v>
      </c>
      <c r="I2054" s="99">
        <f t="shared" si="134"/>
        <v>1</v>
      </c>
      <c r="J2054" s="109">
        <f>IF(H2054="B",0,MATCH("B",H2055:$H$3985,0))</f>
        <v>0</v>
      </c>
      <c r="K2054" s="84"/>
      <c r="L2054" s="112">
        <v>48428</v>
      </c>
      <c r="M2054" s="99" t="s">
        <v>69</v>
      </c>
      <c r="O2054" s="97">
        <v>47378</v>
      </c>
      <c r="P2054" s="97" cm="1">
        <f t="array" ref="P2054">INDEX($L$11:$L$2636,MATCH(B2054+J2054,$L$11:$L$2636,0)+30)</f>
        <v>47422</v>
      </c>
      <c r="Q2054" s="124" cm="1">
        <f t="array" ref="Q2054">INDEX($L$11:$L$2636,MATCH(B2054+J2054,$L$11:$L$2636,0)+12)-1</f>
        <v>47394</v>
      </c>
    </row>
    <row r="2055" spans="2:17" ht="15" customHeight="1" x14ac:dyDescent="0.25">
      <c r="B2055" s="97">
        <v>47379</v>
      </c>
      <c r="C2055" s="98" t="str">
        <f t="shared" si="131"/>
        <v>Tuesday</v>
      </c>
      <c r="D2055" s="99" t="str">
        <f t="shared" si="132"/>
        <v>B</v>
      </c>
      <c r="E2055" s="99" t="str">
        <f t="shared" si="132"/>
        <v>B</v>
      </c>
      <c r="F2055" s="99" t="str">
        <f t="shared" si="132"/>
        <v>B</v>
      </c>
      <c r="G2055" s="99" t="str">
        <f t="shared" si="132"/>
        <v>B</v>
      </c>
      <c r="H2055" s="99" t="str">
        <f t="shared" si="133"/>
        <v>B</v>
      </c>
      <c r="I2055" s="99">
        <f t="shared" si="134"/>
        <v>1</v>
      </c>
      <c r="J2055" s="109">
        <f>IF(H2055="B",0,MATCH("B",H2056:$H$3985,0))</f>
        <v>0</v>
      </c>
      <c r="K2055" s="84"/>
      <c r="L2055" s="112">
        <v>48429</v>
      </c>
      <c r="M2055" s="99" t="s">
        <v>69</v>
      </c>
      <c r="O2055" s="97">
        <v>47379</v>
      </c>
      <c r="P2055" s="97" cm="1">
        <f t="array" ref="P2055">INDEX($L$11:$L$2636,MATCH(B2055+J2055,$L$11:$L$2636,0)+30)</f>
        <v>47424</v>
      </c>
      <c r="Q2055" s="124" cm="1">
        <f t="array" ref="Q2055">INDEX($L$11:$L$2636,MATCH(B2055+J2055,$L$11:$L$2636,0)+12)-1</f>
        <v>47395</v>
      </c>
    </row>
    <row r="2056" spans="2:17" ht="15" customHeight="1" x14ac:dyDescent="0.25">
      <c r="B2056" s="97">
        <v>47380</v>
      </c>
      <c r="C2056" s="98" t="str">
        <f t="shared" si="131"/>
        <v>Wednesday</v>
      </c>
      <c r="D2056" s="99" t="str">
        <f t="shared" si="132"/>
        <v>B</v>
      </c>
      <c r="E2056" s="99" t="str">
        <f t="shared" si="132"/>
        <v>B</v>
      </c>
      <c r="F2056" s="99" t="str">
        <f t="shared" si="132"/>
        <v>B</v>
      </c>
      <c r="G2056" s="99" t="str">
        <f t="shared" si="132"/>
        <v>B</v>
      </c>
      <c r="H2056" s="99" t="str">
        <f t="shared" si="133"/>
        <v>B</v>
      </c>
      <c r="I2056" s="99">
        <f t="shared" si="134"/>
        <v>1</v>
      </c>
      <c r="J2056" s="109">
        <f>IF(H2056="B",0,MATCH("B",H2057:$H$3985,0))</f>
        <v>0</v>
      </c>
      <c r="K2056" s="84"/>
      <c r="L2056" s="112">
        <v>48430</v>
      </c>
      <c r="M2056" s="99" t="s">
        <v>69</v>
      </c>
      <c r="O2056" s="97">
        <v>47380</v>
      </c>
      <c r="P2056" s="97" cm="1">
        <f t="array" ref="P2056">INDEX($L$11:$L$2636,MATCH(B2056+J2056,$L$11:$L$2636,0)+30)</f>
        <v>47427</v>
      </c>
      <c r="Q2056" s="124" cm="1">
        <f t="array" ref="Q2056">INDEX($L$11:$L$2636,MATCH(B2056+J2056,$L$11:$L$2636,0)+12)-1</f>
        <v>47398</v>
      </c>
    </row>
    <row r="2057" spans="2:17" ht="15" customHeight="1" x14ac:dyDescent="0.25">
      <c r="B2057" s="97">
        <v>47381</v>
      </c>
      <c r="C2057" s="98" t="str">
        <f t="shared" si="131"/>
        <v>Thursday</v>
      </c>
      <c r="D2057" s="99" t="str">
        <f t="shared" si="132"/>
        <v>B</v>
      </c>
      <c r="E2057" s="99" t="str">
        <f t="shared" si="132"/>
        <v>B</v>
      </c>
      <c r="F2057" s="99" t="str">
        <f t="shared" si="132"/>
        <v>B</v>
      </c>
      <c r="G2057" s="99" t="str">
        <f t="shared" si="132"/>
        <v>B</v>
      </c>
      <c r="H2057" s="99" t="str">
        <f t="shared" si="133"/>
        <v>B</v>
      </c>
      <c r="I2057" s="99">
        <f t="shared" si="134"/>
        <v>1</v>
      </c>
      <c r="J2057" s="109">
        <f>IF(H2057="B",0,MATCH("B",H2058:$H$3985,0))</f>
        <v>0</v>
      </c>
      <c r="K2057" s="84"/>
      <c r="L2057" s="112">
        <v>48431</v>
      </c>
      <c r="M2057" s="99" t="s">
        <v>69</v>
      </c>
      <c r="O2057" s="97">
        <v>47381</v>
      </c>
      <c r="P2057" s="97" cm="1">
        <f t="array" ref="P2057">INDEX($L$11:$L$2636,MATCH(B2057+J2057,$L$11:$L$2636,0)+30)</f>
        <v>47428</v>
      </c>
      <c r="Q2057" s="124" cm="1">
        <f t="array" ref="Q2057">INDEX($L$11:$L$2636,MATCH(B2057+J2057,$L$11:$L$2636,0)+12)-1</f>
        <v>47399</v>
      </c>
    </row>
    <row r="2058" spans="2:17" ht="15" customHeight="1" x14ac:dyDescent="0.25">
      <c r="B2058" s="97">
        <v>47382</v>
      </c>
      <c r="C2058" s="98" t="str">
        <f t="shared" si="131"/>
        <v>Friday</v>
      </c>
      <c r="D2058" s="99" t="str">
        <f t="shared" si="132"/>
        <v>B</v>
      </c>
      <c r="E2058" s="99" t="str">
        <f t="shared" si="132"/>
        <v>B</v>
      </c>
      <c r="F2058" s="99" t="str">
        <f t="shared" si="132"/>
        <v>B</v>
      </c>
      <c r="G2058" s="99" t="str">
        <f t="shared" si="132"/>
        <v>B</v>
      </c>
      <c r="H2058" s="99" t="str">
        <f t="shared" si="133"/>
        <v>B</v>
      </c>
      <c r="I2058" s="99">
        <f t="shared" si="134"/>
        <v>1</v>
      </c>
      <c r="J2058" s="109">
        <f>IF(H2058="B",0,MATCH("B",H2059:$H$3985,0))</f>
        <v>0</v>
      </c>
      <c r="K2058" s="84"/>
      <c r="L2058" s="112">
        <v>48432</v>
      </c>
      <c r="M2058" s="99" t="s">
        <v>69</v>
      </c>
      <c r="O2058" s="97">
        <v>47382</v>
      </c>
      <c r="P2058" s="97" cm="1">
        <f t="array" ref="P2058">INDEX($L$11:$L$2636,MATCH(B2058+J2058,$L$11:$L$2636,0)+30)</f>
        <v>47429</v>
      </c>
      <c r="Q2058" s="124" cm="1">
        <f t="array" ref="Q2058">INDEX($L$11:$L$2636,MATCH(B2058+J2058,$L$11:$L$2636,0)+12)-1</f>
        <v>47400</v>
      </c>
    </row>
    <row r="2059" spans="2:17" ht="15" customHeight="1" x14ac:dyDescent="0.25">
      <c r="B2059" s="97">
        <v>47383</v>
      </c>
      <c r="C2059" s="98" t="str">
        <f t="shared" si="131"/>
        <v>Saturday</v>
      </c>
      <c r="D2059" s="99" t="str">
        <f t="shared" si="132"/>
        <v>W</v>
      </c>
      <c r="E2059" s="99" t="str">
        <f t="shared" si="132"/>
        <v>W</v>
      </c>
      <c r="F2059" s="99" t="str">
        <f t="shared" si="132"/>
        <v>W</v>
      </c>
      <c r="G2059" s="99" t="str">
        <f t="shared" si="132"/>
        <v>W</v>
      </c>
      <c r="H2059" s="99" t="str">
        <f t="shared" si="133"/>
        <v>W</v>
      </c>
      <c r="I2059" s="99">
        <f t="shared" si="134"/>
        <v>0</v>
      </c>
      <c r="J2059" s="109">
        <f>IF(H2059="B",0,MATCH("B",H2060:$H$3985,0))</f>
        <v>3</v>
      </c>
      <c r="K2059" s="84"/>
      <c r="L2059" s="112">
        <v>48435</v>
      </c>
      <c r="M2059" s="99" t="s">
        <v>69</v>
      </c>
      <c r="O2059" s="97">
        <v>47383</v>
      </c>
      <c r="P2059" s="97" cm="1">
        <f t="array" ref="P2059">INDEX($L$11:$L$2636,MATCH(B2059+J2059,$L$11:$L$2636,0)+30)</f>
        <v>47430</v>
      </c>
      <c r="Q2059" s="124" cm="1">
        <f t="array" ref="Q2059">INDEX($L$11:$L$2636,MATCH(B2059+J2059,$L$11:$L$2636,0)+12)-1</f>
        <v>47401</v>
      </c>
    </row>
    <row r="2060" spans="2:17" ht="15" customHeight="1" x14ac:dyDescent="0.25">
      <c r="B2060" s="97">
        <v>47384</v>
      </c>
      <c r="C2060" s="98" t="str">
        <f t="shared" ref="C2060:C2123" si="135">TEXT(WEEKDAY(B2060),"dddd")</f>
        <v>Sunday</v>
      </c>
      <c r="D2060" s="99" t="str">
        <f t="shared" ref="D2060:G2123" si="136">IF(WEEKDAY($B2060,2)&lt;6,"B","W")</f>
        <v>W</v>
      </c>
      <c r="E2060" s="99" t="str">
        <f t="shared" si="136"/>
        <v>W</v>
      </c>
      <c r="F2060" s="99" t="str">
        <f t="shared" si="136"/>
        <v>W</v>
      </c>
      <c r="G2060" s="99" t="str">
        <f t="shared" si="136"/>
        <v>W</v>
      </c>
      <c r="H2060" s="99" t="str">
        <f t="shared" ref="H2060:H2123" si="137">IF(OR(D2060="P",E2060="P",F2060="P",G2060="P"),"P",D2060)</f>
        <v>W</v>
      </c>
      <c r="I2060" s="99">
        <f t="shared" ref="I2060:I2123" si="138">IF(H2060="B",1,0)</f>
        <v>0</v>
      </c>
      <c r="J2060" s="109">
        <f>IF(H2060="B",0,MATCH("B",H2061:$H$3985,0))</f>
        <v>2</v>
      </c>
      <c r="K2060" s="84"/>
      <c r="L2060" s="112">
        <v>48436</v>
      </c>
      <c r="M2060" s="99" t="s">
        <v>69</v>
      </c>
      <c r="O2060" s="97">
        <v>47384</v>
      </c>
      <c r="P2060" s="97" cm="1">
        <f t="array" ref="P2060">INDEX($L$11:$L$2636,MATCH(B2060+J2060,$L$11:$L$2636,0)+30)</f>
        <v>47430</v>
      </c>
      <c r="Q2060" s="124" cm="1">
        <f t="array" ref="Q2060">INDEX($L$11:$L$2636,MATCH(B2060+J2060,$L$11:$L$2636,0)+12)-1</f>
        <v>47401</v>
      </c>
    </row>
    <row r="2061" spans="2:17" ht="15" customHeight="1" x14ac:dyDescent="0.25">
      <c r="B2061" s="97">
        <v>47385</v>
      </c>
      <c r="C2061" s="98" t="str">
        <f t="shared" si="135"/>
        <v>Monday</v>
      </c>
      <c r="D2061" s="99" t="str">
        <f t="shared" si="136"/>
        <v>B</v>
      </c>
      <c r="E2061" s="99" t="s">
        <v>71</v>
      </c>
      <c r="F2061" s="99" t="str">
        <f t="shared" si="136"/>
        <v>B</v>
      </c>
      <c r="G2061" s="99" t="str">
        <f t="shared" si="136"/>
        <v>B</v>
      </c>
      <c r="H2061" s="99" t="str">
        <f t="shared" si="137"/>
        <v>P</v>
      </c>
      <c r="I2061" s="99">
        <f t="shared" si="138"/>
        <v>0</v>
      </c>
      <c r="J2061" s="109">
        <f>IF(H2061="B",0,MATCH("B",H2062:$H$3985,0))</f>
        <v>1</v>
      </c>
      <c r="K2061" s="84"/>
      <c r="L2061" s="112">
        <v>48437</v>
      </c>
      <c r="M2061" s="99" t="s">
        <v>69</v>
      </c>
      <c r="O2061" s="97">
        <v>47385</v>
      </c>
      <c r="P2061" s="97" cm="1">
        <f t="array" ref="P2061">INDEX($L$11:$L$2636,MATCH(B2061+J2061,$L$11:$L$2636,0)+30)</f>
        <v>47430</v>
      </c>
      <c r="Q2061" s="124" cm="1">
        <f t="array" ref="Q2061">INDEX($L$11:$L$2636,MATCH(B2061+J2061,$L$11:$L$2636,0)+12)-1</f>
        <v>47401</v>
      </c>
    </row>
    <row r="2062" spans="2:17" ht="15" customHeight="1" x14ac:dyDescent="0.25">
      <c r="B2062" s="97">
        <v>47386</v>
      </c>
      <c r="C2062" s="98" t="str">
        <f t="shared" si="135"/>
        <v>Tuesday</v>
      </c>
      <c r="D2062" s="99" t="str">
        <f t="shared" si="136"/>
        <v>B</v>
      </c>
      <c r="E2062" s="99" t="str">
        <f t="shared" si="136"/>
        <v>B</v>
      </c>
      <c r="F2062" s="99" t="str">
        <f t="shared" si="136"/>
        <v>B</v>
      </c>
      <c r="G2062" s="99" t="str">
        <f t="shared" si="136"/>
        <v>B</v>
      </c>
      <c r="H2062" s="99" t="str">
        <f t="shared" si="137"/>
        <v>B</v>
      </c>
      <c r="I2062" s="99">
        <f t="shared" si="138"/>
        <v>1</v>
      </c>
      <c r="J2062" s="109">
        <f>IF(H2062="B",0,MATCH("B",H2063:$H$3985,0))</f>
        <v>0</v>
      </c>
      <c r="K2062" s="84"/>
      <c r="L2062" s="112">
        <v>48438</v>
      </c>
      <c r="M2062" s="99" t="s">
        <v>69</v>
      </c>
      <c r="O2062" s="97">
        <v>47386</v>
      </c>
      <c r="P2062" s="97" cm="1">
        <f t="array" ref="P2062">INDEX($L$11:$L$2636,MATCH(B2062+J2062,$L$11:$L$2636,0)+30)</f>
        <v>47430</v>
      </c>
      <c r="Q2062" s="124" cm="1">
        <f t="array" ref="Q2062">INDEX($L$11:$L$2636,MATCH(B2062+J2062,$L$11:$L$2636,0)+12)-1</f>
        <v>47401</v>
      </c>
    </row>
    <row r="2063" spans="2:17" ht="15" customHeight="1" x14ac:dyDescent="0.25">
      <c r="B2063" s="97">
        <v>47387</v>
      </c>
      <c r="C2063" s="98" t="str">
        <f t="shared" si="135"/>
        <v>Wednesday</v>
      </c>
      <c r="D2063" s="99" t="str">
        <f t="shared" si="136"/>
        <v>B</v>
      </c>
      <c r="E2063" s="99" t="str">
        <f t="shared" si="136"/>
        <v>B</v>
      </c>
      <c r="F2063" s="99" t="str">
        <f t="shared" si="136"/>
        <v>B</v>
      </c>
      <c r="G2063" s="99" t="str">
        <f t="shared" si="136"/>
        <v>B</v>
      </c>
      <c r="H2063" s="99" t="str">
        <f t="shared" si="137"/>
        <v>B</v>
      </c>
      <c r="I2063" s="99">
        <f t="shared" si="138"/>
        <v>1</v>
      </c>
      <c r="J2063" s="109">
        <f>IF(H2063="B",0,MATCH("B",H2064:$H$3985,0))</f>
        <v>0</v>
      </c>
      <c r="K2063" s="84"/>
      <c r="L2063" s="112">
        <v>48439</v>
      </c>
      <c r="M2063" s="99" t="s">
        <v>69</v>
      </c>
      <c r="O2063" s="97">
        <v>47387</v>
      </c>
      <c r="P2063" s="97" cm="1">
        <f t="array" ref="P2063">INDEX($L$11:$L$2636,MATCH(B2063+J2063,$L$11:$L$2636,0)+30)</f>
        <v>47434</v>
      </c>
      <c r="Q2063" s="124" cm="1">
        <f t="array" ref="Q2063">INDEX($L$11:$L$2636,MATCH(B2063+J2063,$L$11:$L$2636,0)+12)-1</f>
        <v>47405</v>
      </c>
    </row>
    <row r="2064" spans="2:17" ht="15" customHeight="1" x14ac:dyDescent="0.25">
      <c r="B2064" s="97">
        <v>47388</v>
      </c>
      <c r="C2064" s="98" t="str">
        <f t="shared" si="135"/>
        <v>Thursday</v>
      </c>
      <c r="D2064" s="99" t="str">
        <f t="shared" si="136"/>
        <v>B</v>
      </c>
      <c r="E2064" s="99" t="str">
        <f t="shared" si="136"/>
        <v>B</v>
      </c>
      <c r="F2064" s="99" t="str">
        <f t="shared" si="136"/>
        <v>B</v>
      </c>
      <c r="G2064" s="99" t="str">
        <f t="shared" si="136"/>
        <v>B</v>
      </c>
      <c r="H2064" s="99" t="str">
        <f t="shared" si="137"/>
        <v>B</v>
      </c>
      <c r="I2064" s="99">
        <f t="shared" si="138"/>
        <v>1</v>
      </c>
      <c r="J2064" s="109">
        <f>IF(H2064="B",0,MATCH("B",H2065:$H$3985,0))</f>
        <v>0</v>
      </c>
      <c r="K2064" s="84"/>
      <c r="L2064" s="112">
        <v>48442</v>
      </c>
      <c r="M2064" s="99" t="s">
        <v>69</v>
      </c>
      <c r="O2064" s="97">
        <v>47388</v>
      </c>
      <c r="P2064" s="97" cm="1">
        <f t="array" ref="P2064">INDEX($L$11:$L$2636,MATCH(B2064+J2064,$L$11:$L$2636,0)+30)</f>
        <v>47435</v>
      </c>
      <c r="Q2064" s="124" cm="1">
        <f t="array" ref="Q2064">INDEX($L$11:$L$2636,MATCH(B2064+J2064,$L$11:$L$2636,0)+12)-1</f>
        <v>47406</v>
      </c>
    </row>
    <row r="2065" spans="2:17" ht="15" customHeight="1" x14ac:dyDescent="0.25">
      <c r="B2065" s="97">
        <v>47389</v>
      </c>
      <c r="C2065" s="98" t="str">
        <f t="shared" si="135"/>
        <v>Friday</v>
      </c>
      <c r="D2065" s="99" t="str">
        <f t="shared" si="136"/>
        <v>B</v>
      </c>
      <c r="E2065" s="99" t="str">
        <f t="shared" si="136"/>
        <v>B</v>
      </c>
      <c r="F2065" s="99" t="str">
        <f t="shared" si="136"/>
        <v>B</v>
      </c>
      <c r="G2065" s="99" t="str">
        <f t="shared" si="136"/>
        <v>B</v>
      </c>
      <c r="H2065" s="99" t="str">
        <f t="shared" si="137"/>
        <v>B</v>
      </c>
      <c r="I2065" s="99">
        <f t="shared" si="138"/>
        <v>1</v>
      </c>
      <c r="J2065" s="109">
        <f>IF(H2065="B",0,MATCH("B",H2066:$H$3985,0))</f>
        <v>0</v>
      </c>
      <c r="K2065" s="84"/>
      <c r="L2065" s="112">
        <v>48443</v>
      </c>
      <c r="M2065" s="99" t="s">
        <v>69</v>
      </c>
      <c r="O2065" s="97">
        <v>47389</v>
      </c>
      <c r="P2065" s="97" cm="1">
        <f t="array" ref="P2065">INDEX($L$11:$L$2636,MATCH(B2065+J2065,$L$11:$L$2636,0)+30)</f>
        <v>47436</v>
      </c>
      <c r="Q2065" s="124" cm="1">
        <f t="array" ref="Q2065">INDEX($L$11:$L$2636,MATCH(B2065+J2065,$L$11:$L$2636,0)+12)-1</f>
        <v>47407</v>
      </c>
    </row>
    <row r="2066" spans="2:17" ht="15" customHeight="1" x14ac:dyDescent="0.25">
      <c r="B2066" s="97">
        <v>47390</v>
      </c>
      <c r="C2066" s="98" t="str">
        <f t="shared" si="135"/>
        <v>Saturday</v>
      </c>
      <c r="D2066" s="99" t="str">
        <f t="shared" si="136"/>
        <v>W</v>
      </c>
      <c r="E2066" s="99" t="str">
        <f t="shared" si="136"/>
        <v>W</v>
      </c>
      <c r="F2066" s="99" t="str">
        <f t="shared" si="136"/>
        <v>W</v>
      </c>
      <c r="G2066" s="99" t="str">
        <f t="shared" si="136"/>
        <v>W</v>
      </c>
      <c r="H2066" s="99" t="str">
        <f t="shared" si="137"/>
        <v>W</v>
      </c>
      <c r="I2066" s="99">
        <f t="shared" si="138"/>
        <v>0</v>
      </c>
      <c r="J2066" s="109">
        <f>IF(H2066="B",0,MATCH("B",H2067:$H$3985,0))</f>
        <v>2</v>
      </c>
      <c r="K2066" s="84"/>
      <c r="L2066" s="112">
        <v>48444</v>
      </c>
      <c r="M2066" s="99" t="s">
        <v>69</v>
      </c>
      <c r="O2066" s="97">
        <v>47390</v>
      </c>
      <c r="P2066" s="97" cm="1">
        <f t="array" ref="P2066">INDEX($L$11:$L$2636,MATCH(B2066+J2066,$L$11:$L$2636,0)+30)</f>
        <v>47437</v>
      </c>
      <c r="Q2066" s="124" cm="1">
        <f t="array" ref="Q2066">INDEX($L$11:$L$2636,MATCH(B2066+J2066,$L$11:$L$2636,0)+12)-1</f>
        <v>47408</v>
      </c>
    </row>
    <row r="2067" spans="2:17" ht="15" customHeight="1" x14ac:dyDescent="0.25">
      <c r="B2067" s="97">
        <v>47391</v>
      </c>
      <c r="C2067" s="98" t="str">
        <f t="shared" si="135"/>
        <v>Sunday</v>
      </c>
      <c r="D2067" s="99" t="str">
        <f t="shared" si="136"/>
        <v>W</v>
      </c>
      <c r="E2067" s="99" t="str">
        <f t="shared" si="136"/>
        <v>W</v>
      </c>
      <c r="F2067" s="99" t="str">
        <f t="shared" si="136"/>
        <v>W</v>
      </c>
      <c r="G2067" s="99" t="str">
        <f t="shared" si="136"/>
        <v>W</v>
      </c>
      <c r="H2067" s="99" t="str">
        <f t="shared" si="137"/>
        <v>W</v>
      </c>
      <c r="I2067" s="99">
        <f t="shared" si="138"/>
        <v>0</v>
      </c>
      <c r="J2067" s="109">
        <f>IF(H2067="B",0,MATCH("B",H2068:$H$3985,0))</f>
        <v>1</v>
      </c>
      <c r="K2067" s="84"/>
      <c r="L2067" s="112">
        <v>48445</v>
      </c>
      <c r="M2067" s="99" t="s">
        <v>69</v>
      </c>
      <c r="O2067" s="97">
        <v>47391</v>
      </c>
      <c r="P2067" s="97" cm="1">
        <f t="array" ref="P2067">INDEX($L$11:$L$2636,MATCH(B2067+J2067,$L$11:$L$2636,0)+30)</f>
        <v>47437</v>
      </c>
      <c r="Q2067" s="124" cm="1">
        <f t="array" ref="Q2067">INDEX($L$11:$L$2636,MATCH(B2067+J2067,$L$11:$L$2636,0)+12)-1</f>
        <v>47408</v>
      </c>
    </row>
    <row r="2068" spans="2:17" ht="15" customHeight="1" x14ac:dyDescent="0.25">
      <c r="B2068" s="97">
        <v>47392</v>
      </c>
      <c r="C2068" s="98" t="str">
        <f t="shared" si="135"/>
        <v>Monday</v>
      </c>
      <c r="D2068" s="99" t="str">
        <f t="shared" si="136"/>
        <v>B</v>
      </c>
      <c r="E2068" s="99" t="str">
        <f t="shared" si="136"/>
        <v>B</v>
      </c>
      <c r="F2068" s="99" t="str">
        <f t="shared" si="136"/>
        <v>B</v>
      </c>
      <c r="G2068" s="99" t="str">
        <f t="shared" si="136"/>
        <v>B</v>
      </c>
      <c r="H2068" s="99" t="str">
        <f t="shared" si="137"/>
        <v>B</v>
      </c>
      <c r="I2068" s="99">
        <f t="shared" si="138"/>
        <v>1</v>
      </c>
      <c r="J2068" s="109">
        <f>IF(H2068="B",0,MATCH("B",H2069:$H$3985,0))</f>
        <v>0</v>
      </c>
      <c r="K2068" s="84"/>
      <c r="L2068" s="112">
        <v>48446</v>
      </c>
      <c r="M2068" s="99" t="s">
        <v>69</v>
      </c>
      <c r="O2068" s="97">
        <v>47392</v>
      </c>
      <c r="P2068" s="97" cm="1">
        <f t="array" ref="P2068">INDEX($L$11:$L$2636,MATCH(B2068+J2068,$L$11:$L$2636,0)+30)</f>
        <v>47437</v>
      </c>
      <c r="Q2068" s="124" cm="1">
        <f t="array" ref="Q2068">INDEX($L$11:$L$2636,MATCH(B2068+J2068,$L$11:$L$2636,0)+12)-1</f>
        <v>47408</v>
      </c>
    </row>
    <row r="2069" spans="2:17" ht="15" customHeight="1" x14ac:dyDescent="0.25">
      <c r="B2069" s="97">
        <v>47393</v>
      </c>
      <c r="C2069" s="98" t="str">
        <f t="shared" si="135"/>
        <v>Tuesday</v>
      </c>
      <c r="D2069" s="99" t="str">
        <f t="shared" si="136"/>
        <v>B</v>
      </c>
      <c r="E2069" s="99" t="str">
        <f t="shared" si="136"/>
        <v>B</v>
      </c>
      <c r="F2069" s="99" t="str">
        <f t="shared" si="136"/>
        <v>B</v>
      </c>
      <c r="G2069" s="99" t="str">
        <f t="shared" si="136"/>
        <v>B</v>
      </c>
      <c r="H2069" s="99" t="str">
        <f t="shared" si="137"/>
        <v>B</v>
      </c>
      <c r="I2069" s="99">
        <f t="shared" si="138"/>
        <v>1</v>
      </c>
      <c r="J2069" s="109">
        <f>IF(H2069="B",0,MATCH("B",H2070:$H$3985,0))</f>
        <v>0</v>
      </c>
      <c r="K2069" s="84"/>
      <c r="L2069" s="112">
        <v>48449</v>
      </c>
      <c r="M2069" s="99" t="s">
        <v>69</v>
      </c>
      <c r="O2069" s="97">
        <v>47393</v>
      </c>
      <c r="P2069" s="97" cm="1">
        <f t="array" ref="P2069">INDEX($L$11:$L$2636,MATCH(B2069+J2069,$L$11:$L$2636,0)+30)</f>
        <v>47438</v>
      </c>
      <c r="Q2069" s="124" cm="1">
        <f t="array" ref="Q2069">INDEX($L$11:$L$2636,MATCH(B2069+J2069,$L$11:$L$2636,0)+12)-1</f>
        <v>47409</v>
      </c>
    </row>
    <row r="2070" spans="2:17" ht="15" customHeight="1" x14ac:dyDescent="0.25">
      <c r="B2070" s="97">
        <v>47394</v>
      </c>
      <c r="C2070" s="98" t="str">
        <f t="shared" si="135"/>
        <v>Wednesday</v>
      </c>
      <c r="D2070" s="99" t="str">
        <f t="shared" si="136"/>
        <v>B</v>
      </c>
      <c r="E2070" s="99" t="str">
        <f t="shared" si="136"/>
        <v>B</v>
      </c>
      <c r="F2070" s="99" t="str">
        <f t="shared" si="136"/>
        <v>B</v>
      </c>
      <c r="G2070" s="99" t="str">
        <f t="shared" si="136"/>
        <v>B</v>
      </c>
      <c r="H2070" s="99" t="str">
        <f t="shared" si="137"/>
        <v>B</v>
      </c>
      <c r="I2070" s="99">
        <f t="shared" si="138"/>
        <v>1</v>
      </c>
      <c r="J2070" s="109">
        <f>IF(H2070="B",0,MATCH("B",H2071:$H$3985,0))</f>
        <v>0</v>
      </c>
      <c r="K2070" s="84"/>
      <c r="L2070" s="112">
        <v>48450</v>
      </c>
      <c r="M2070" s="99" t="s">
        <v>69</v>
      </c>
      <c r="O2070" s="97">
        <v>47394</v>
      </c>
      <c r="P2070" s="97" cm="1">
        <f t="array" ref="P2070">INDEX($L$11:$L$2636,MATCH(B2070+J2070,$L$11:$L$2636,0)+30)</f>
        <v>47441</v>
      </c>
      <c r="Q2070" s="124" cm="1">
        <f t="array" ref="Q2070">INDEX($L$11:$L$2636,MATCH(B2070+J2070,$L$11:$L$2636,0)+12)-1</f>
        <v>47412</v>
      </c>
    </row>
    <row r="2071" spans="2:17" ht="15" customHeight="1" x14ac:dyDescent="0.25">
      <c r="B2071" s="97">
        <v>47395</v>
      </c>
      <c r="C2071" s="98" t="str">
        <f t="shared" si="135"/>
        <v>Thursday</v>
      </c>
      <c r="D2071" s="99" t="str">
        <f t="shared" si="136"/>
        <v>B</v>
      </c>
      <c r="E2071" s="99" t="str">
        <f t="shared" si="136"/>
        <v>B</v>
      </c>
      <c r="F2071" s="99" t="str">
        <f t="shared" si="136"/>
        <v>B</v>
      </c>
      <c r="G2071" s="99" t="str">
        <f t="shared" si="136"/>
        <v>B</v>
      </c>
      <c r="H2071" s="99" t="str">
        <f t="shared" si="137"/>
        <v>B</v>
      </c>
      <c r="I2071" s="99">
        <f t="shared" si="138"/>
        <v>1</v>
      </c>
      <c r="J2071" s="109">
        <f>IF(H2071="B",0,MATCH("B",H2072:$H$3985,0))</f>
        <v>0</v>
      </c>
      <c r="K2071" s="84"/>
      <c r="L2071" s="112">
        <v>48451</v>
      </c>
      <c r="M2071" s="99" t="s">
        <v>69</v>
      </c>
      <c r="O2071" s="97">
        <v>47395</v>
      </c>
      <c r="P2071" s="97" cm="1">
        <f t="array" ref="P2071">INDEX($L$11:$L$2636,MATCH(B2071+J2071,$L$11:$L$2636,0)+30)</f>
        <v>47442</v>
      </c>
      <c r="Q2071" s="124" cm="1">
        <f t="array" ref="Q2071">INDEX($L$11:$L$2636,MATCH(B2071+J2071,$L$11:$L$2636,0)+12)-1</f>
        <v>47413</v>
      </c>
    </row>
    <row r="2072" spans="2:17" ht="15" customHeight="1" x14ac:dyDescent="0.25">
      <c r="B2072" s="97">
        <v>47396</v>
      </c>
      <c r="C2072" s="98" t="str">
        <f t="shared" si="135"/>
        <v>Friday</v>
      </c>
      <c r="D2072" s="99" t="str">
        <f t="shared" si="136"/>
        <v>B</v>
      </c>
      <c r="E2072" s="99" t="str">
        <f t="shared" si="136"/>
        <v>B</v>
      </c>
      <c r="F2072" s="99" t="str">
        <f t="shared" si="136"/>
        <v>B</v>
      </c>
      <c r="G2072" s="99" t="str">
        <f t="shared" si="136"/>
        <v>B</v>
      </c>
      <c r="H2072" s="99" t="str">
        <f t="shared" si="137"/>
        <v>B</v>
      </c>
      <c r="I2072" s="99">
        <f t="shared" si="138"/>
        <v>1</v>
      </c>
      <c r="J2072" s="109">
        <f>IF(H2072="B",0,MATCH("B",H2073:$H$3985,0))</f>
        <v>0</v>
      </c>
      <c r="K2072" s="84"/>
      <c r="L2072" s="112">
        <v>48452</v>
      </c>
      <c r="M2072" s="99" t="s">
        <v>69</v>
      </c>
      <c r="O2072" s="97">
        <v>47396</v>
      </c>
      <c r="P2072" s="97" cm="1">
        <f t="array" ref="P2072">INDEX($L$11:$L$2636,MATCH(B2072+J2072,$L$11:$L$2636,0)+30)</f>
        <v>47443</v>
      </c>
      <c r="Q2072" s="124" cm="1">
        <f t="array" ref="Q2072">INDEX($L$11:$L$2636,MATCH(B2072+J2072,$L$11:$L$2636,0)+12)-1</f>
        <v>47414</v>
      </c>
    </row>
    <row r="2073" spans="2:17" ht="15" customHeight="1" x14ac:dyDescent="0.25">
      <c r="B2073" s="97">
        <v>47397</v>
      </c>
      <c r="C2073" s="98" t="str">
        <f t="shared" si="135"/>
        <v>Saturday</v>
      </c>
      <c r="D2073" s="99" t="str">
        <f t="shared" si="136"/>
        <v>W</v>
      </c>
      <c r="E2073" s="99" t="str">
        <f t="shared" si="136"/>
        <v>W</v>
      </c>
      <c r="F2073" s="99" t="str">
        <f t="shared" si="136"/>
        <v>W</v>
      </c>
      <c r="G2073" s="99" t="str">
        <f t="shared" si="136"/>
        <v>W</v>
      </c>
      <c r="H2073" s="99" t="str">
        <f t="shared" si="137"/>
        <v>W</v>
      </c>
      <c r="I2073" s="99">
        <f t="shared" si="138"/>
        <v>0</v>
      </c>
      <c r="J2073" s="109">
        <f>IF(H2073="B",0,MATCH("B",H2074:$H$3985,0))</f>
        <v>2</v>
      </c>
      <c r="K2073" s="84"/>
      <c r="L2073" s="112">
        <v>48453</v>
      </c>
      <c r="M2073" s="99" t="s">
        <v>69</v>
      </c>
      <c r="O2073" s="97">
        <v>47397</v>
      </c>
      <c r="P2073" s="97" cm="1">
        <f t="array" ref="P2073">INDEX($L$11:$L$2636,MATCH(B2073+J2073,$L$11:$L$2636,0)+30)</f>
        <v>47444</v>
      </c>
      <c r="Q2073" s="124" cm="1">
        <f t="array" ref="Q2073">INDEX($L$11:$L$2636,MATCH(B2073+J2073,$L$11:$L$2636,0)+12)-1</f>
        <v>47415</v>
      </c>
    </row>
    <row r="2074" spans="2:17" ht="15" customHeight="1" x14ac:dyDescent="0.25">
      <c r="B2074" s="97">
        <v>47398</v>
      </c>
      <c r="C2074" s="98" t="str">
        <f t="shared" si="135"/>
        <v>Sunday</v>
      </c>
      <c r="D2074" s="99" t="str">
        <f t="shared" si="136"/>
        <v>W</v>
      </c>
      <c r="E2074" s="99" t="str">
        <f t="shared" si="136"/>
        <v>W</v>
      </c>
      <c r="F2074" s="99" t="str">
        <f t="shared" si="136"/>
        <v>W</v>
      </c>
      <c r="G2074" s="99" t="str">
        <f t="shared" si="136"/>
        <v>W</v>
      </c>
      <c r="H2074" s="99" t="str">
        <f t="shared" si="137"/>
        <v>W</v>
      </c>
      <c r="I2074" s="99">
        <f t="shared" si="138"/>
        <v>0</v>
      </c>
      <c r="J2074" s="109">
        <f>IF(H2074="B",0,MATCH("B",H2075:$H$3985,0))</f>
        <v>1</v>
      </c>
      <c r="K2074" s="84"/>
      <c r="L2074" s="112">
        <v>48457</v>
      </c>
      <c r="M2074" s="99" t="s">
        <v>69</v>
      </c>
      <c r="O2074" s="97">
        <v>47398</v>
      </c>
      <c r="P2074" s="97" cm="1">
        <f t="array" ref="P2074">INDEX($L$11:$L$2636,MATCH(B2074+J2074,$L$11:$L$2636,0)+30)</f>
        <v>47444</v>
      </c>
      <c r="Q2074" s="124" cm="1">
        <f t="array" ref="Q2074">INDEX($L$11:$L$2636,MATCH(B2074+J2074,$L$11:$L$2636,0)+12)-1</f>
        <v>47415</v>
      </c>
    </row>
    <row r="2075" spans="2:17" ht="15" customHeight="1" x14ac:dyDescent="0.25">
      <c r="B2075" s="97">
        <v>47399</v>
      </c>
      <c r="C2075" s="98" t="str">
        <f t="shared" si="135"/>
        <v>Monday</v>
      </c>
      <c r="D2075" s="99" t="str">
        <f t="shared" si="136"/>
        <v>B</v>
      </c>
      <c r="E2075" s="99" t="str">
        <f t="shared" si="136"/>
        <v>B</v>
      </c>
      <c r="F2075" s="99" t="str">
        <f t="shared" si="136"/>
        <v>B</v>
      </c>
      <c r="G2075" s="99" t="str">
        <f t="shared" si="136"/>
        <v>B</v>
      </c>
      <c r="H2075" s="99" t="str">
        <f t="shared" si="137"/>
        <v>B</v>
      </c>
      <c r="I2075" s="99">
        <f t="shared" si="138"/>
        <v>1</v>
      </c>
      <c r="J2075" s="109">
        <f>IF(H2075="B",0,MATCH("B",H2076:$H$3985,0))</f>
        <v>0</v>
      </c>
      <c r="K2075" s="84"/>
      <c r="L2075" s="112">
        <v>48458</v>
      </c>
      <c r="M2075" s="99" t="s">
        <v>69</v>
      </c>
      <c r="O2075" s="97">
        <v>47399</v>
      </c>
      <c r="P2075" s="97" cm="1">
        <f t="array" ref="P2075">INDEX($L$11:$L$2636,MATCH(B2075+J2075,$L$11:$L$2636,0)+30)</f>
        <v>47444</v>
      </c>
      <c r="Q2075" s="124" cm="1">
        <f t="array" ref="Q2075">INDEX($L$11:$L$2636,MATCH(B2075+J2075,$L$11:$L$2636,0)+12)-1</f>
        <v>47415</v>
      </c>
    </row>
    <row r="2076" spans="2:17" ht="15" customHeight="1" x14ac:dyDescent="0.25">
      <c r="B2076" s="97">
        <v>47400</v>
      </c>
      <c r="C2076" s="98" t="str">
        <f t="shared" si="135"/>
        <v>Tuesday</v>
      </c>
      <c r="D2076" s="99" t="str">
        <f t="shared" si="136"/>
        <v>B</v>
      </c>
      <c r="E2076" s="99" t="str">
        <f t="shared" si="136"/>
        <v>B</v>
      </c>
      <c r="F2076" s="99" t="str">
        <f t="shared" si="136"/>
        <v>B</v>
      </c>
      <c r="G2076" s="99" t="str">
        <f t="shared" si="136"/>
        <v>B</v>
      </c>
      <c r="H2076" s="99" t="str">
        <f t="shared" si="137"/>
        <v>B</v>
      </c>
      <c r="I2076" s="99">
        <f t="shared" si="138"/>
        <v>1</v>
      </c>
      <c r="J2076" s="109">
        <f>IF(H2076="B",0,MATCH("B",H2077:$H$3985,0))</f>
        <v>0</v>
      </c>
      <c r="K2076" s="84"/>
      <c r="L2076" s="112">
        <v>48459</v>
      </c>
      <c r="M2076" s="99" t="s">
        <v>69</v>
      </c>
      <c r="O2076" s="97">
        <v>47400</v>
      </c>
      <c r="P2076" s="97" cm="1">
        <f t="array" ref="P2076">INDEX($L$11:$L$2636,MATCH(B2076+J2076,$L$11:$L$2636,0)+30)</f>
        <v>47445</v>
      </c>
      <c r="Q2076" s="124" cm="1">
        <f t="array" ref="Q2076">INDEX($L$11:$L$2636,MATCH(B2076+J2076,$L$11:$L$2636,0)+12)-1</f>
        <v>47416</v>
      </c>
    </row>
    <row r="2077" spans="2:17" ht="15" customHeight="1" x14ac:dyDescent="0.25">
      <c r="B2077" s="97">
        <v>47401</v>
      </c>
      <c r="C2077" s="98" t="str">
        <f t="shared" si="135"/>
        <v>Wednesday</v>
      </c>
      <c r="D2077" s="99" t="str">
        <f t="shared" si="136"/>
        <v>B</v>
      </c>
      <c r="E2077" s="99" t="str">
        <f t="shared" si="136"/>
        <v>B</v>
      </c>
      <c r="F2077" s="99" t="str">
        <f t="shared" si="136"/>
        <v>B</v>
      </c>
      <c r="G2077" s="99" t="str">
        <f t="shared" si="136"/>
        <v>B</v>
      </c>
      <c r="H2077" s="99" t="str">
        <f t="shared" si="137"/>
        <v>B</v>
      </c>
      <c r="I2077" s="99">
        <f t="shared" si="138"/>
        <v>1</v>
      </c>
      <c r="J2077" s="109">
        <f>IF(H2077="B",0,MATCH("B",H2078:$H$3985,0))</f>
        <v>0</v>
      </c>
      <c r="K2077" s="84"/>
      <c r="L2077" s="112">
        <v>48460</v>
      </c>
      <c r="M2077" s="99" t="s">
        <v>69</v>
      </c>
      <c r="O2077" s="97">
        <v>47401</v>
      </c>
      <c r="P2077" s="97" cm="1">
        <f t="array" ref="P2077">INDEX($L$11:$L$2636,MATCH(B2077+J2077,$L$11:$L$2636,0)+30)</f>
        <v>47448</v>
      </c>
      <c r="Q2077" s="124" cm="1">
        <f t="array" ref="Q2077">INDEX($L$11:$L$2636,MATCH(B2077+J2077,$L$11:$L$2636,0)+12)-1</f>
        <v>47419</v>
      </c>
    </row>
    <row r="2078" spans="2:17" ht="15" customHeight="1" x14ac:dyDescent="0.25">
      <c r="B2078" s="97">
        <v>47402</v>
      </c>
      <c r="C2078" s="98" t="str">
        <f t="shared" si="135"/>
        <v>Thursday</v>
      </c>
      <c r="D2078" s="99" t="str">
        <f t="shared" si="136"/>
        <v>B</v>
      </c>
      <c r="E2078" s="99" t="str">
        <f t="shared" si="136"/>
        <v>B</v>
      </c>
      <c r="F2078" s="99" t="str">
        <f t="shared" si="136"/>
        <v>B</v>
      </c>
      <c r="G2078" s="99" t="str">
        <f t="shared" si="136"/>
        <v>B</v>
      </c>
      <c r="H2078" s="99" t="str">
        <f t="shared" si="137"/>
        <v>B</v>
      </c>
      <c r="I2078" s="99">
        <f t="shared" si="138"/>
        <v>1</v>
      </c>
      <c r="J2078" s="109">
        <f>IF(H2078="B",0,MATCH("B",H2079:$H$3985,0))</f>
        <v>0</v>
      </c>
      <c r="K2078" s="84"/>
      <c r="L2078" s="112">
        <v>48463</v>
      </c>
      <c r="M2078" s="99" t="s">
        <v>69</v>
      </c>
      <c r="O2078" s="97">
        <v>47402</v>
      </c>
      <c r="P2078" s="97" cm="1">
        <f t="array" ref="P2078">INDEX($L$11:$L$2636,MATCH(B2078+J2078,$L$11:$L$2636,0)+30)</f>
        <v>47449</v>
      </c>
      <c r="Q2078" s="124" cm="1">
        <f t="array" ref="Q2078">INDEX($L$11:$L$2636,MATCH(B2078+J2078,$L$11:$L$2636,0)+12)-1</f>
        <v>47420</v>
      </c>
    </row>
    <row r="2079" spans="2:17" ht="15" customHeight="1" x14ac:dyDescent="0.25">
      <c r="B2079" s="97">
        <v>47403</v>
      </c>
      <c r="C2079" s="98" t="str">
        <f t="shared" si="135"/>
        <v>Friday</v>
      </c>
      <c r="D2079" s="99" t="str">
        <f t="shared" si="136"/>
        <v>B</v>
      </c>
      <c r="E2079" s="99" t="s">
        <v>71</v>
      </c>
      <c r="F2079" s="99" t="s">
        <v>71</v>
      </c>
      <c r="G2079" s="99" t="str">
        <f t="shared" si="136"/>
        <v>B</v>
      </c>
      <c r="H2079" s="99" t="str">
        <f t="shared" si="137"/>
        <v>P</v>
      </c>
      <c r="I2079" s="99">
        <f t="shared" si="138"/>
        <v>0</v>
      </c>
      <c r="J2079" s="109">
        <f>IF(H2079="B",0,MATCH("B",H2080:$H$3985,0))</f>
        <v>3</v>
      </c>
      <c r="K2079" s="84"/>
      <c r="L2079" s="112">
        <v>48464</v>
      </c>
      <c r="M2079" s="99" t="s">
        <v>69</v>
      </c>
      <c r="O2079" s="97">
        <v>47403</v>
      </c>
      <c r="P2079" s="97" cm="1">
        <f t="array" ref="P2079">INDEX($L$11:$L$2636,MATCH(B2079+J2079,$L$11:$L$2636,0)+30)</f>
        <v>47450</v>
      </c>
      <c r="Q2079" s="124" cm="1">
        <f t="array" ref="Q2079">INDEX($L$11:$L$2636,MATCH(B2079+J2079,$L$11:$L$2636,0)+12)-1</f>
        <v>47421</v>
      </c>
    </row>
    <row r="2080" spans="2:17" ht="15" customHeight="1" x14ac:dyDescent="0.25">
      <c r="B2080" s="97">
        <v>47404</v>
      </c>
      <c r="C2080" s="98" t="str">
        <f t="shared" si="135"/>
        <v>Saturday</v>
      </c>
      <c r="D2080" s="99" t="str">
        <f t="shared" si="136"/>
        <v>W</v>
      </c>
      <c r="E2080" s="99" t="str">
        <f t="shared" si="136"/>
        <v>W</v>
      </c>
      <c r="F2080" s="99" t="str">
        <f t="shared" si="136"/>
        <v>W</v>
      </c>
      <c r="G2080" s="99" t="str">
        <f t="shared" si="136"/>
        <v>W</v>
      </c>
      <c r="H2080" s="99" t="str">
        <f t="shared" si="137"/>
        <v>W</v>
      </c>
      <c r="I2080" s="99">
        <f t="shared" si="138"/>
        <v>0</v>
      </c>
      <c r="J2080" s="109">
        <f>IF(H2080="B",0,MATCH("B",H2081:$H$3985,0))</f>
        <v>2</v>
      </c>
      <c r="K2080" s="84"/>
      <c r="L2080" s="112">
        <v>48465</v>
      </c>
      <c r="M2080" s="99" t="s">
        <v>69</v>
      </c>
      <c r="O2080" s="97">
        <v>47404</v>
      </c>
      <c r="P2080" s="97" cm="1">
        <f t="array" ref="P2080">INDEX($L$11:$L$2636,MATCH(B2080+J2080,$L$11:$L$2636,0)+30)</f>
        <v>47450</v>
      </c>
      <c r="Q2080" s="124" cm="1">
        <f t="array" ref="Q2080">INDEX($L$11:$L$2636,MATCH(B2080+J2080,$L$11:$L$2636,0)+12)-1</f>
        <v>47421</v>
      </c>
    </row>
    <row r="2081" spans="2:17" ht="15" customHeight="1" x14ac:dyDescent="0.25">
      <c r="B2081" s="97">
        <v>47405</v>
      </c>
      <c r="C2081" s="98" t="str">
        <f t="shared" si="135"/>
        <v>Sunday</v>
      </c>
      <c r="D2081" s="99" t="str">
        <f t="shared" si="136"/>
        <v>W</v>
      </c>
      <c r="E2081" s="99" t="str">
        <f t="shared" si="136"/>
        <v>W</v>
      </c>
      <c r="F2081" s="99" t="str">
        <f t="shared" si="136"/>
        <v>W</v>
      </c>
      <c r="G2081" s="99" t="str">
        <f t="shared" si="136"/>
        <v>W</v>
      </c>
      <c r="H2081" s="99" t="str">
        <f t="shared" si="137"/>
        <v>W</v>
      </c>
      <c r="I2081" s="99">
        <f t="shared" si="138"/>
        <v>0</v>
      </c>
      <c r="J2081" s="109">
        <f>IF(H2081="B",0,MATCH("B",H2082:$H$3985,0))</f>
        <v>1</v>
      </c>
      <c r="K2081" s="84"/>
      <c r="L2081" s="112">
        <v>48466</v>
      </c>
      <c r="M2081" s="99" t="s">
        <v>69</v>
      </c>
      <c r="O2081" s="97">
        <v>47405</v>
      </c>
      <c r="P2081" s="97" cm="1">
        <f t="array" ref="P2081">INDEX($L$11:$L$2636,MATCH(B2081+J2081,$L$11:$L$2636,0)+30)</f>
        <v>47450</v>
      </c>
      <c r="Q2081" s="124" cm="1">
        <f t="array" ref="Q2081">INDEX($L$11:$L$2636,MATCH(B2081+J2081,$L$11:$L$2636,0)+12)-1</f>
        <v>47421</v>
      </c>
    </row>
    <row r="2082" spans="2:17" ht="15" customHeight="1" x14ac:dyDescent="0.25">
      <c r="B2082" s="97">
        <v>47406</v>
      </c>
      <c r="C2082" s="98" t="str">
        <f t="shared" si="135"/>
        <v>Monday</v>
      </c>
      <c r="D2082" s="99" t="str">
        <f t="shared" si="136"/>
        <v>B</v>
      </c>
      <c r="E2082" s="99" t="str">
        <f t="shared" si="136"/>
        <v>B</v>
      </c>
      <c r="F2082" s="99" t="str">
        <f t="shared" si="136"/>
        <v>B</v>
      </c>
      <c r="G2082" s="99" t="str">
        <f t="shared" si="136"/>
        <v>B</v>
      </c>
      <c r="H2082" s="99" t="str">
        <f t="shared" si="137"/>
        <v>B</v>
      </c>
      <c r="I2082" s="99">
        <f t="shared" si="138"/>
        <v>1</v>
      </c>
      <c r="J2082" s="109">
        <f>IF(H2082="B",0,MATCH("B",H2083:$H$3985,0))</f>
        <v>0</v>
      </c>
      <c r="K2082" s="84"/>
      <c r="L2082" s="112">
        <v>48467</v>
      </c>
      <c r="M2082" s="99" t="s">
        <v>69</v>
      </c>
      <c r="O2082" s="97">
        <v>47406</v>
      </c>
      <c r="P2082" s="97" cm="1">
        <f t="array" ref="P2082">INDEX($L$11:$L$2636,MATCH(B2082+J2082,$L$11:$L$2636,0)+30)</f>
        <v>47450</v>
      </c>
      <c r="Q2082" s="124" cm="1">
        <f t="array" ref="Q2082">INDEX($L$11:$L$2636,MATCH(B2082+J2082,$L$11:$L$2636,0)+12)-1</f>
        <v>47421</v>
      </c>
    </row>
    <row r="2083" spans="2:17" ht="15" customHeight="1" x14ac:dyDescent="0.25">
      <c r="B2083" s="97">
        <v>47407</v>
      </c>
      <c r="C2083" s="98" t="str">
        <f t="shared" si="135"/>
        <v>Tuesday</v>
      </c>
      <c r="D2083" s="99" t="str">
        <f t="shared" si="136"/>
        <v>B</v>
      </c>
      <c r="E2083" s="99" t="str">
        <f t="shared" si="136"/>
        <v>B</v>
      </c>
      <c r="F2083" s="99" t="str">
        <f t="shared" si="136"/>
        <v>B</v>
      </c>
      <c r="G2083" s="99" t="str">
        <f t="shared" si="136"/>
        <v>B</v>
      </c>
      <c r="H2083" s="99" t="str">
        <f t="shared" si="137"/>
        <v>B</v>
      </c>
      <c r="I2083" s="99">
        <f t="shared" si="138"/>
        <v>1</v>
      </c>
      <c r="J2083" s="109">
        <f>IF(H2083="B",0,MATCH("B",H2084:$H$3985,0))</f>
        <v>0</v>
      </c>
      <c r="K2083" s="84"/>
      <c r="L2083" s="112">
        <v>48470</v>
      </c>
      <c r="M2083" s="99" t="s">
        <v>69</v>
      </c>
      <c r="O2083" s="97">
        <v>47407</v>
      </c>
      <c r="P2083" s="97" cm="1">
        <f t="array" ref="P2083">INDEX($L$11:$L$2636,MATCH(B2083+J2083,$L$11:$L$2636,0)+30)</f>
        <v>47451</v>
      </c>
      <c r="Q2083" s="124" cm="1">
        <f t="array" ref="Q2083">INDEX($L$11:$L$2636,MATCH(B2083+J2083,$L$11:$L$2636,0)+12)-1</f>
        <v>47423</v>
      </c>
    </row>
    <row r="2084" spans="2:17" ht="15" customHeight="1" x14ac:dyDescent="0.25">
      <c r="B2084" s="97">
        <v>47408</v>
      </c>
      <c r="C2084" s="98" t="str">
        <f t="shared" si="135"/>
        <v>Wednesday</v>
      </c>
      <c r="D2084" s="99" t="str">
        <f t="shared" si="136"/>
        <v>B</v>
      </c>
      <c r="E2084" s="99" t="str">
        <f t="shared" si="136"/>
        <v>B</v>
      </c>
      <c r="F2084" s="99" t="str">
        <f t="shared" si="136"/>
        <v>B</v>
      </c>
      <c r="G2084" s="99" t="str">
        <f t="shared" si="136"/>
        <v>B</v>
      </c>
      <c r="H2084" s="99" t="str">
        <f t="shared" si="137"/>
        <v>B</v>
      </c>
      <c r="I2084" s="99">
        <f t="shared" si="138"/>
        <v>1</v>
      </c>
      <c r="J2084" s="109">
        <f>IF(H2084="B",0,MATCH("B",H2085:$H$3985,0))</f>
        <v>0</v>
      </c>
      <c r="K2084" s="84"/>
      <c r="L2084" s="112">
        <v>48471</v>
      </c>
      <c r="M2084" s="99" t="s">
        <v>69</v>
      </c>
      <c r="O2084" s="97">
        <v>47408</v>
      </c>
      <c r="P2084" s="97" cm="1">
        <f t="array" ref="P2084">INDEX($L$11:$L$2636,MATCH(B2084+J2084,$L$11:$L$2636,0)+30)</f>
        <v>47452</v>
      </c>
      <c r="Q2084" s="124" cm="1">
        <f t="array" ref="Q2084">INDEX($L$11:$L$2636,MATCH(B2084+J2084,$L$11:$L$2636,0)+12)-1</f>
        <v>47426</v>
      </c>
    </row>
    <row r="2085" spans="2:17" ht="15" customHeight="1" x14ac:dyDescent="0.25">
      <c r="B2085" s="97">
        <v>47409</v>
      </c>
      <c r="C2085" s="98" t="str">
        <f t="shared" si="135"/>
        <v>Thursday</v>
      </c>
      <c r="D2085" s="99" t="str">
        <f t="shared" si="136"/>
        <v>B</v>
      </c>
      <c r="E2085" s="99" t="str">
        <f t="shared" si="136"/>
        <v>B</v>
      </c>
      <c r="F2085" s="99" t="str">
        <f t="shared" si="136"/>
        <v>B</v>
      </c>
      <c r="G2085" s="99" t="str">
        <f t="shared" si="136"/>
        <v>B</v>
      </c>
      <c r="H2085" s="99" t="str">
        <f t="shared" si="137"/>
        <v>B</v>
      </c>
      <c r="I2085" s="99">
        <f t="shared" si="138"/>
        <v>1</v>
      </c>
      <c r="J2085" s="109">
        <f>IF(H2085="B",0,MATCH("B",H2086:$H$3985,0))</f>
        <v>0</v>
      </c>
      <c r="K2085" s="84"/>
      <c r="L2085" s="112">
        <v>48472</v>
      </c>
      <c r="M2085" s="99" t="s">
        <v>69</v>
      </c>
      <c r="O2085" s="97">
        <v>47409</v>
      </c>
      <c r="P2085" s="97" cm="1">
        <f t="array" ref="P2085">INDEX($L$11:$L$2636,MATCH(B2085+J2085,$L$11:$L$2636,0)+30)</f>
        <v>47455</v>
      </c>
      <c r="Q2085" s="124" cm="1">
        <f t="array" ref="Q2085">INDEX($L$11:$L$2636,MATCH(B2085+J2085,$L$11:$L$2636,0)+12)-1</f>
        <v>47427</v>
      </c>
    </row>
    <row r="2086" spans="2:17" ht="15" customHeight="1" x14ac:dyDescent="0.25">
      <c r="B2086" s="97">
        <v>47410</v>
      </c>
      <c r="C2086" s="98" t="str">
        <f t="shared" si="135"/>
        <v>Friday</v>
      </c>
      <c r="D2086" s="99" t="str">
        <f t="shared" si="136"/>
        <v>B</v>
      </c>
      <c r="E2086" s="99" t="str">
        <f t="shared" si="136"/>
        <v>B</v>
      </c>
      <c r="F2086" s="99" t="str">
        <f t="shared" si="136"/>
        <v>B</v>
      </c>
      <c r="G2086" s="99" t="str">
        <f t="shared" si="136"/>
        <v>B</v>
      </c>
      <c r="H2086" s="99" t="str">
        <f t="shared" si="137"/>
        <v>B</v>
      </c>
      <c r="I2086" s="99">
        <f t="shared" si="138"/>
        <v>1</v>
      </c>
      <c r="J2086" s="109">
        <f>IF(H2086="B",0,MATCH("B",H2087:$H$3985,0))</f>
        <v>0</v>
      </c>
      <c r="K2086" s="84"/>
      <c r="L2086" s="112">
        <v>48473</v>
      </c>
      <c r="M2086" s="99" t="s">
        <v>69</v>
      </c>
      <c r="O2086" s="97">
        <v>47410</v>
      </c>
      <c r="P2086" s="97" cm="1">
        <f t="array" ref="P2086">INDEX($L$11:$L$2636,MATCH(B2086+J2086,$L$11:$L$2636,0)+30)</f>
        <v>47456</v>
      </c>
      <c r="Q2086" s="124" cm="1">
        <f t="array" ref="Q2086">INDEX($L$11:$L$2636,MATCH(B2086+J2086,$L$11:$L$2636,0)+12)-1</f>
        <v>47428</v>
      </c>
    </row>
    <row r="2087" spans="2:17" ht="15" customHeight="1" x14ac:dyDescent="0.25">
      <c r="B2087" s="97">
        <v>47411</v>
      </c>
      <c r="C2087" s="98" t="str">
        <f t="shared" si="135"/>
        <v>Saturday</v>
      </c>
      <c r="D2087" s="99" t="str">
        <f t="shared" si="136"/>
        <v>W</v>
      </c>
      <c r="E2087" s="99" t="str">
        <f t="shared" si="136"/>
        <v>W</v>
      </c>
      <c r="F2087" s="99" t="str">
        <f t="shared" si="136"/>
        <v>W</v>
      </c>
      <c r="G2087" s="99" t="str">
        <f t="shared" si="136"/>
        <v>W</v>
      </c>
      <c r="H2087" s="99" t="str">
        <f t="shared" si="137"/>
        <v>W</v>
      </c>
      <c r="I2087" s="99">
        <f t="shared" si="138"/>
        <v>0</v>
      </c>
      <c r="J2087" s="109">
        <f>IF(H2087="B",0,MATCH("B",H2088:$H$3985,0))</f>
        <v>2</v>
      </c>
      <c r="K2087" s="84"/>
      <c r="L2087" s="112">
        <v>48474</v>
      </c>
      <c r="M2087" s="99" t="s">
        <v>69</v>
      </c>
      <c r="O2087" s="97">
        <v>47411</v>
      </c>
      <c r="P2087" s="97" cm="1">
        <f t="array" ref="P2087">INDEX($L$11:$L$2636,MATCH(B2087+J2087,$L$11:$L$2636,0)+30)</f>
        <v>47457</v>
      </c>
      <c r="Q2087" s="124" cm="1">
        <f t="array" ref="Q2087">INDEX($L$11:$L$2636,MATCH(B2087+J2087,$L$11:$L$2636,0)+12)-1</f>
        <v>47429</v>
      </c>
    </row>
    <row r="2088" spans="2:17" ht="15" customHeight="1" x14ac:dyDescent="0.25">
      <c r="B2088" s="97">
        <v>47412</v>
      </c>
      <c r="C2088" s="98" t="str">
        <f t="shared" si="135"/>
        <v>Sunday</v>
      </c>
      <c r="D2088" s="99" t="str">
        <f t="shared" si="136"/>
        <v>W</v>
      </c>
      <c r="E2088" s="99" t="str">
        <f t="shared" si="136"/>
        <v>W</v>
      </c>
      <c r="F2088" s="99" t="str">
        <f t="shared" si="136"/>
        <v>W</v>
      </c>
      <c r="G2088" s="99" t="str">
        <f t="shared" si="136"/>
        <v>W</v>
      </c>
      <c r="H2088" s="99" t="str">
        <f t="shared" si="137"/>
        <v>W</v>
      </c>
      <c r="I2088" s="99">
        <f t="shared" si="138"/>
        <v>0</v>
      </c>
      <c r="J2088" s="109">
        <f>IF(H2088="B",0,MATCH("B",H2089:$H$3985,0))</f>
        <v>1</v>
      </c>
      <c r="K2088" s="84"/>
      <c r="L2088" s="112">
        <v>48477</v>
      </c>
      <c r="M2088" s="99" t="s">
        <v>69</v>
      </c>
      <c r="O2088" s="97">
        <v>47412</v>
      </c>
      <c r="P2088" s="97" cm="1">
        <f t="array" ref="P2088">INDEX($L$11:$L$2636,MATCH(B2088+J2088,$L$11:$L$2636,0)+30)</f>
        <v>47457</v>
      </c>
      <c r="Q2088" s="124" cm="1">
        <f t="array" ref="Q2088">INDEX($L$11:$L$2636,MATCH(B2088+J2088,$L$11:$L$2636,0)+12)-1</f>
        <v>47429</v>
      </c>
    </row>
    <row r="2089" spans="2:17" ht="15" customHeight="1" x14ac:dyDescent="0.25">
      <c r="B2089" s="97">
        <v>47413</v>
      </c>
      <c r="C2089" s="98" t="str">
        <f t="shared" si="135"/>
        <v>Monday</v>
      </c>
      <c r="D2089" s="99" t="str">
        <f t="shared" si="136"/>
        <v>B</v>
      </c>
      <c r="E2089" s="99" t="str">
        <f t="shared" si="136"/>
        <v>B</v>
      </c>
      <c r="F2089" s="99" t="str">
        <f t="shared" si="136"/>
        <v>B</v>
      </c>
      <c r="G2089" s="99" t="str">
        <f t="shared" si="136"/>
        <v>B</v>
      </c>
      <c r="H2089" s="99" t="str">
        <f t="shared" si="137"/>
        <v>B</v>
      </c>
      <c r="I2089" s="99">
        <f t="shared" si="138"/>
        <v>1</v>
      </c>
      <c r="J2089" s="109">
        <f>IF(H2089="B",0,MATCH("B",H2090:$H$3985,0))</f>
        <v>0</v>
      </c>
      <c r="K2089" s="84"/>
      <c r="L2089" s="112">
        <v>48478</v>
      </c>
      <c r="M2089" s="99" t="s">
        <v>69</v>
      </c>
      <c r="O2089" s="97">
        <v>47413</v>
      </c>
      <c r="P2089" s="97" cm="1">
        <f t="array" ref="P2089">INDEX($L$11:$L$2636,MATCH(B2089+J2089,$L$11:$L$2636,0)+30)</f>
        <v>47457</v>
      </c>
      <c r="Q2089" s="124" cm="1">
        <f t="array" ref="Q2089">INDEX($L$11:$L$2636,MATCH(B2089+J2089,$L$11:$L$2636,0)+12)-1</f>
        <v>47429</v>
      </c>
    </row>
    <row r="2090" spans="2:17" ht="15" customHeight="1" x14ac:dyDescent="0.25">
      <c r="B2090" s="97">
        <v>47414</v>
      </c>
      <c r="C2090" s="98" t="str">
        <f t="shared" si="135"/>
        <v>Tuesday</v>
      </c>
      <c r="D2090" s="99" t="str">
        <f t="shared" si="136"/>
        <v>B</v>
      </c>
      <c r="E2090" s="99" t="str">
        <f t="shared" si="136"/>
        <v>B</v>
      </c>
      <c r="F2090" s="99" t="str">
        <f t="shared" si="136"/>
        <v>B</v>
      </c>
      <c r="G2090" s="99" t="str">
        <f t="shared" si="136"/>
        <v>B</v>
      </c>
      <c r="H2090" s="99" t="str">
        <f t="shared" si="137"/>
        <v>B</v>
      </c>
      <c r="I2090" s="99">
        <f t="shared" si="138"/>
        <v>1</v>
      </c>
      <c r="J2090" s="109">
        <f>IF(H2090="B",0,MATCH("B",H2091:$H$3985,0))</f>
        <v>0</v>
      </c>
      <c r="K2090" s="84"/>
      <c r="L2090" s="112">
        <v>48479</v>
      </c>
      <c r="M2090" s="99" t="s">
        <v>69</v>
      </c>
      <c r="O2090" s="97">
        <v>47414</v>
      </c>
      <c r="P2090" s="97" cm="1">
        <f t="array" ref="P2090">INDEX($L$11:$L$2636,MATCH(B2090+J2090,$L$11:$L$2636,0)+30)</f>
        <v>47459</v>
      </c>
      <c r="Q2090" s="124" cm="1">
        <f t="array" ref="Q2090">INDEX($L$11:$L$2636,MATCH(B2090+J2090,$L$11:$L$2636,0)+12)-1</f>
        <v>47433</v>
      </c>
    </row>
    <row r="2091" spans="2:17" ht="15" customHeight="1" x14ac:dyDescent="0.25">
      <c r="B2091" s="97">
        <v>47415</v>
      </c>
      <c r="C2091" s="98" t="str">
        <f t="shared" si="135"/>
        <v>Wednesday</v>
      </c>
      <c r="D2091" s="99" t="str">
        <f t="shared" si="136"/>
        <v>B</v>
      </c>
      <c r="E2091" s="99" t="str">
        <f t="shared" si="136"/>
        <v>B</v>
      </c>
      <c r="F2091" s="99" t="str">
        <f t="shared" si="136"/>
        <v>B</v>
      </c>
      <c r="G2091" s="99" t="str">
        <f t="shared" si="136"/>
        <v>B</v>
      </c>
      <c r="H2091" s="99" t="str">
        <f t="shared" si="137"/>
        <v>B</v>
      </c>
      <c r="I2091" s="99">
        <f t="shared" si="138"/>
        <v>1</v>
      </c>
      <c r="J2091" s="109">
        <f>IF(H2091="B",0,MATCH("B",H2092:$H$3985,0))</f>
        <v>0</v>
      </c>
      <c r="K2091" s="84"/>
      <c r="L2091" s="112">
        <v>48480</v>
      </c>
      <c r="M2091" s="99" t="s">
        <v>69</v>
      </c>
      <c r="O2091" s="97">
        <v>47415</v>
      </c>
      <c r="P2091" s="97" cm="1">
        <f t="array" ref="P2091">INDEX($L$11:$L$2636,MATCH(B2091+J2091,$L$11:$L$2636,0)+30)</f>
        <v>47462</v>
      </c>
      <c r="Q2091" s="124" cm="1">
        <f t="array" ref="Q2091">INDEX($L$11:$L$2636,MATCH(B2091+J2091,$L$11:$L$2636,0)+12)-1</f>
        <v>47434</v>
      </c>
    </row>
    <row r="2092" spans="2:17" ht="15" customHeight="1" x14ac:dyDescent="0.25">
      <c r="B2092" s="97">
        <v>47416</v>
      </c>
      <c r="C2092" s="98" t="str">
        <f t="shared" si="135"/>
        <v>Thursday</v>
      </c>
      <c r="D2092" s="99" t="str">
        <f t="shared" si="136"/>
        <v>B</v>
      </c>
      <c r="E2092" s="99" t="str">
        <f t="shared" si="136"/>
        <v>B</v>
      </c>
      <c r="F2092" s="99" t="str">
        <f t="shared" si="136"/>
        <v>B</v>
      </c>
      <c r="G2092" s="99" t="str">
        <f t="shared" si="136"/>
        <v>B</v>
      </c>
      <c r="H2092" s="99" t="str">
        <f t="shared" si="137"/>
        <v>B</v>
      </c>
      <c r="I2092" s="99">
        <f t="shared" si="138"/>
        <v>1</v>
      </c>
      <c r="J2092" s="109">
        <f>IF(H2092="B",0,MATCH("B",H2093:$H$3985,0))</f>
        <v>0</v>
      </c>
      <c r="K2092" s="84"/>
      <c r="L2092" s="112">
        <v>48481</v>
      </c>
      <c r="M2092" s="99" t="s">
        <v>69</v>
      </c>
      <c r="O2092" s="97">
        <v>47416</v>
      </c>
      <c r="P2092" s="97" cm="1">
        <f t="array" ref="P2092">INDEX($L$11:$L$2636,MATCH(B2092+J2092,$L$11:$L$2636,0)+30)</f>
        <v>47463</v>
      </c>
      <c r="Q2092" s="124" cm="1">
        <f t="array" ref="Q2092">INDEX($L$11:$L$2636,MATCH(B2092+J2092,$L$11:$L$2636,0)+12)-1</f>
        <v>47435</v>
      </c>
    </row>
    <row r="2093" spans="2:17" ht="15" customHeight="1" x14ac:dyDescent="0.25">
      <c r="B2093" s="97">
        <v>47417</v>
      </c>
      <c r="C2093" s="98" t="str">
        <f t="shared" si="135"/>
        <v>Friday</v>
      </c>
      <c r="D2093" s="99" t="str">
        <f t="shared" si="136"/>
        <v>B</v>
      </c>
      <c r="E2093" s="99" t="str">
        <f t="shared" si="136"/>
        <v>B</v>
      </c>
      <c r="F2093" s="99" t="str">
        <f t="shared" si="136"/>
        <v>B</v>
      </c>
      <c r="G2093" s="99" t="str">
        <f t="shared" si="136"/>
        <v>B</v>
      </c>
      <c r="H2093" s="99" t="str">
        <f t="shared" si="137"/>
        <v>B</v>
      </c>
      <c r="I2093" s="99">
        <f t="shared" si="138"/>
        <v>1</v>
      </c>
      <c r="J2093" s="109">
        <f>IF(H2093="B",0,MATCH("B",H2094:$H$3985,0))</f>
        <v>0</v>
      </c>
      <c r="K2093" s="84"/>
      <c r="L2093" s="112">
        <v>48484</v>
      </c>
      <c r="M2093" s="99" t="s">
        <v>69</v>
      </c>
      <c r="O2093" s="97">
        <v>47417</v>
      </c>
      <c r="P2093" s="97" cm="1">
        <f t="array" ref="P2093">INDEX($L$11:$L$2636,MATCH(B2093+J2093,$L$11:$L$2636,0)+30)</f>
        <v>47464</v>
      </c>
      <c r="Q2093" s="124" cm="1">
        <f t="array" ref="Q2093">INDEX($L$11:$L$2636,MATCH(B2093+J2093,$L$11:$L$2636,0)+12)-1</f>
        <v>47436</v>
      </c>
    </row>
    <row r="2094" spans="2:17" ht="15" customHeight="1" x14ac:dyDescent="0.25">
      <c r="B2094" s="97">
        <v>47418</v>
      </c>
      <c r="C2094" s="98" t="str">
        <f t="shared" si="135"/>
        <v>Saturday</v>
      </c>
      <c r="D2094" s="99" t="str">
        <f t="shared" si="136"/>
        <v>W</v>
      </c>
      <c r="E2094" s="99" t="str">
        <f t="shared" si="136"/>
        <v>W</v>
      </c>
      <c r="F2094" s="99" t="str">
        <f t="shared" si="136"/>
        <v>W</v>
      </c>
      <c r="G2094" s="99" t="str">
        <f t="shared" si="136"/>
        <v>W</v>
      </c>
      <c r="H2094" s="99" t="str">
        <f t="shared" si="137"/>
        <v>W</v>
      </c>
      <c r="I2094" s="99">
        <f t="shared" si="138"/>
        <v>0</v>
      </c>
      <c r="J2094" s="109">
        <f>IF(H2094="B",0,MATCH("B",H2095:$H$3985,0))</f>
        <v>2</v>
      </c>
      <c r="K2094" s="84"/>
      <c r="L2094" s="112">
        <v>48485</v>
      </c>
      <c r="M2094" s="99" t="s">
        <v>69</v>
      </c>
      <c r="O2094" s="97">
        <v>47418</v>
      </c>
      <c r="P2094" s="97" cm="1">
        <f t="array" ref="P2094">INDEX($L$11:$L$2636,MATCH(B2094+J2094,$L$11:$L$2636,0)+30)</f>
        <v>47465</v>
      </c>
      <c r="Q2094" s="124" cm="1">
        <f t="array" ref="Q2094">INDEX($L$11:$L$2636,MATCH(B2094+J2094,$L$11:$L$2636,0)+12)-1</f>
        <v>47437</v>
      </c>
    </row>
    <row r="2095" spans="2:17" ht="15" customHeight="1" x14ac:dyDescent="0.25">
      <c r="B2095" s="97">
        <v>47419</v>
      </c>
      <c r="C2095" s="98" t="str">
        <f t="shared" si="135"/>
        <v>Sunday</v>
      </c>
      <c r="D2095" s="99" t="str">
        <f t="shared" si="136"/>
        <v>W</v>
      </c>
      <c r="E2095" s="99" t="str">
        <f t="shared" si="136"/>
        <v>W</v>
      </c>
      <c r="F2095" s="99" t="str">
        <f t="shared" si="136"/>
        <v>W</v>
      </c>
      <c r="G2095" s="99" t="str">
        <f t="shared" si="136"/>
        <v>W</v>
      </c>
      <c r="H2095" s="99" t="str">
        <f t="shared" si="137"/>
        <v>W</v>
      </c>
      <c r="I2095" s="99">
        <f t="shared" si="138"/>
        <v>0</v>
      </c>
      <c r="J2095" s="109">
        <f>IF(H2095="B",0,MATCH("B",H2096:$H$3985,0))</f>
        <v>1</v>
      </c>
      <c r="K2095" s="84"/>
      <c r="L2095" s="112">
        <v>48486</v>
      </c>
      <c r="M2095" s="99" t="s">
        <v>69</v>
      </c>
      <c r="O2095" s="97">
        <v>47419</v>
      </c>
      <c r="P2095" s="97" cm="1">
        <f t="array" ref="P2095">INDEX($L$11:$L$2636,MATCH(B2095+J2095,$L$11:$L$2636,0)+30)</f>
        <v>47465</v>
      </c>
      <c r="Q2095" s="124" cm="1">
        <f t="array" ref="Q2095">INDEX($L$11:$L$2636,MATCH(B2095+J2095,$L$11:$L$2636,0)+12)-1</f>
        <v>47437</v>
      </c>
    </row>
    <row r="2096" spans="2:17" ht="15" customHeight="1" x14ac:dyDescent="0.25">
      <c r="B2096" s="97">
        <v>47420</v>
      </c>
      <c r="C2096" s="98" t="str">
        <f t="shared" si="135"/>
        <v>Monday</v>
      </c>
      <c r="D2096" s="99" t="str">
        <f t="shared" si="136"/>
        <v>B</v>
      </c>
      <c r="E2096" s="99" t="str">
        <f t="shared" si="136"/>
        <v>B</v>
      </c>
      <c r="F2096" s="99" t="str">
        <f t="shared" si="136"/>
        <v>B</v>
      </c>
      <c r="G2096" s="99" t="str">
        <f t="shared" si="136"/>
        <v>B</v>
      </c>
      <c r="H2096" s="99" t="str">
        <f t="shared" si="137"/>
        <v>B</v>
      </c>
      <c r="I2096" s="99">
        <f t="shared" si="138"/>
        <v>1</v>
      </c>
      <c r="J2096" s="109">
        <f>IF(H2096="B",0,MATCH("B",H2097:$H$3985,0))</f>
        <v>0</v>
      </c>
      <c r="K2096" s="84"/>
      <c r="L2096" s="112">
        <v>48487</v>
      </c>
      <c r="M2096" s="99" t="s">
        <v>69</v>
      </c>
      <c r="O2096" s="97">
        <v>47420</v>
      </c>
      <c r="P2096" s="97" cm="1">
        <f t="array" ref="P2096">INDEX($L$11:$L$2636,MATCH(B2096+J2096,$L$11:$L$2636,0)+30)</f>
        <v>47465</v>
      </c>
      <c r="Q2096" s="124" cm="1">
        <f t="array" ref="Q2096">INDEX($L$11:$L$2636,MATCH(B2096+J2096,$L$11:$L$2636,0)+12)-1</f>
        <v>47437</v>
      </c>
    </row>
    <row r="2097" spans="2:17" ht="15" customHeight="1" x14ac:dyDescent="0.25">
      <c r="B2097" s="97">
        <v>47421</v>
      </c>
      <c r="C2097" s="98" t="str">
        <f t="shared" si="135"/>
        <v>Tuesday</v>
      </c>
      <c r="D2097" s="99" t="str">
        <f t="shared" si="136"/>
        <v>B</v>
      </c>
      <c r="E2097" s="99" t="str">
        <f t="shared" si="136"/>
        <v>B</v>
      </c>
      <c r="F2097" s="99" t="str">
        <f t="shared" si="136"/>
        <v>B</v>
      </c>
      <c r="G2097" s="99" t="str">
        <f t="shared" si="136"/>
        <v>B</v>
      </c>
      <c r="H2097" s="99" t="str">
        <f t="shared" si="137"/>
        <v>B</v>
      </c>
      <c r="I2097" s="99">
        <f t="shared" si="138"/>
        <v>1</v>
      </c>
      <c r="J2097" s="109">
        <f>IF(H2097="B",0,MATCH("B",H2098:$H$3985,0))</f>
        <v>0</v>
      </c>
      <c r="K2097" s="84"/>
      <c r="L2097" s="112">
        <v>48488</v>
      </c>
      <c r="M2097" s="99" t="s">
        <v>69</v>
      </c>
      <c r="O2097" s="97">
        <v>47421</v>
      </c>
      <c r="P2097" s="97" cm="1">
        <f t="array" ref="P2097">INDEX($L$11:$L$2636,MATCH(B2097+J2097,$L$11:$L$2636,0)+30)</f>
        <v>47466</v>
      </c>
      <c r="Q2097" s="124" cm="1">
        <f t="array" ref="Q2097">INDEX($L$11:$L$2636,MATCH(B2097+J2097,$L$11:$L$2636,0)+12)-1</f>
        <v>47440</v>
      </c>
    </row>
    <row r="2098" spans="2:17" ht="15" customHeight="1" x14ac:dyDescent="0.25">
      <c r="B2098" s="97">
        <v>47422</v>
      </c>
      <c r="C2098" s="98" t="str">
        <f t="shared" si="135"/>
        <v>Wednesday</v>
      </c>
      <c r="D2098" s="99" t="str">
        <f t="shared" si="136"/>
        <v>B</v>
      </c>
      <c r="E2098" s="99" t="str">
        <f t="shared" si="136"/>
        <v>B</v>
      </c>
      <c r="F2098" s="99" t="str">
        <f t="shared" si="136"/>
        <v>B</v>
      </c>
      <c r="G2098" s="99" t="str">
        <f t="shared" si="136"/>
        <v>B</v>
      </c>
      <c r="H2098" s="99" t="str">
        <f t="shared" si="137"/>
        <v>B</v>
      </c>
      <c r="I2098" s="99">
        <f t="shared" si="138"/>
        <v>1</v>
      </c>
      <c r="J2098" s="109">
        <f>IF(H2098="B",0,MATCH("B",H2099:$H$3985,0))</f>
        <v>0</v>
      </c>
      <c r="K2098" s="84"/>
      <c r="L2098" s="112">
        <v>48491</v>
      </c>
      <c r="M2098" s="99" t="s">
        <v>69</v>
      </c>
      <c r="O2098" s="97">
        <v>47422</v>
      </c>
      <c r="P2098" s="97" cm="1">
        <f t="array" ref="P2098">INDEX($L$11:$L$2636,MATCH(B2098+J2098,$L$11:$L$2636,0)+30)</f>
        <v>47469</v>
      </c>
      <c r="Q2098" s="124" cm="1">
        <f t="array" ref="Q2098">INDEX($L$11:$L$2636,MATCH(B2098+J2098,$L$11:$L$2636,0)+12)-1</f>
        <v>47441</v>
      </c>
    </row>
    <row r="2099" spans="2:17" ht="15" customHeight="1" x14ac:dyDescent="0.25">
      <c r="B2099" s="97">
        <v>47423</v>
      </c>
      <c r="C2099" s="98" t="str">
        <f t="shared" si="135"/>
        <v>Thursday</v>
      </c>
      <c r="D2099" s="99" t="str">
        <f t="shared" si="136"/>
        <v>B</v>
      </c>
      <c r="E2099" s="99" t="s">
        <v>71</v>
      </c>
      <c r="F2099" s="99" t="s">
        <v>71</v>
      </c>
      <c r="G2099" s="99" t="str">
        <f t="shared" si="136"/>
        <v>B</v>
      </c>
      <c r="H2099" s="99" t="str">
        <f t="shared" si="137"/>
        <v>P</v>
      </c>
      <c r="I2099" s="99">
        <f t="shared" si="138"/>
        <v>0</v>
      </c>
      <c r="J2099" s="109">
        <f>IF(H2099="B",0,MATCH("B",H2100:$H$3985,0))</f>
        <v>1</v>
      </c>
      <c r="K2099" s="84"/>
      <c r="L2099" s="112">
        <v>48492</v>
      </c>
      <c r="M2099" s="99" t="s">
        <v>69</v>
      </c>
      <c r="O2099" s="97">
        <v>47423</v>
      </c>
      <c r="P2099" s="97" cm="1">
        <f t="array" ref="P2099">INDEX($L$11:$L$2636,MATCH(B2099+J2099,$L$11:$L$2636,0)+30)</f>
        <v>47470</v>
      </c>
      <c r="Q2099" s="124" cm="1">
        <f t="array" ref="Q2099">INDEX($L$11:$L$2636,MATCH(B2099+J2099,$L$11:$L$2636,0)+12)-1</f>
        <v>47442</v>
      </c>
    </row>
    <row r="2100" spans="2:17" ht="15" customHeight="1" x14ac:dyDescent="0.25">
      <c r="B2100" s="97">
        <v>47424</v>
      </c>
      <c r="C2100" s="98" t="str">
        <f t="shared" si="135"/>
        <v>Friday</v>
      </c>
      <c r="D2100" s="99" t="str">
        <f t="shared" si="136"/>
        <v>B</v>
      </c>
      <c r="E2100" s="99" t="str">
        <f t="shared" si="136"/>
        <v>B</v>
      </c>
      <c r="F2100" s="99" t="str">
        <f t="shared" si="136"/>
        <v>B</v>
      </c>
      <c r="G2100" s="99" t="str">
        <f t="shared" si="136"/>
        <v>B</v>
      </c>
      <c r="H2100" s="99" t="str">
        <f t="shared" si="137"/>
        <v>B</v>
      </c>
      <c r="I2100" s="99">
        <f t="shared" si="138"/>
        <v>1</v>
      </c>
      <c r="J2100" s="109">
        <f>IF(H2100="B",0,MATCH("B",H2101:$H$3985,0))</f>
        <v>0</v>
      </c>
      <c r="K2100" s="84"/>
      <c r="L2100" s="112">
        <v>48493</v>
      </c>
      <c r="M2100" s="99" t="s">
        <v>69</v>
      </c>
      <c r="O2100" s="97">
        <v>47424</v>
      </c>
      <c r="P2100" s="97" cm="1">
        <f t="array" ref="P2100">INDEX($L$11:$L$2636,MATCH(B2100+J2100,$L$11:$L$2636,0)+30)</f>
        <v>47470</v>
      </c>
      <c r="Q2100" s="124" cm="1">
        <f t="array" ref="Q2100">INDEX($L$11:$L$2636,MATCH(B2100+J2100,$L$11:$L$2636,0)+12)-1</f>
        <v>47442</v>
      </c>
    </row>
    <row r="2101" spans="2:17" ht="15" customHeight="1" x14ac:dyDescent="0.25">
      <c r="B2101" s="97">
        <v>47425</v>
      </c>
      <c r="C2101" s="98" t="str">
        <f t="shared" si="135"/>
        <v>Saturday</v>
      </c>
      <c r="D2101" s="99" t="str">
        <f t="shared" si="136"/>
        <v>W</v>
      </c>
      <c r="E2101" s="99" t="str">
        <f t="shared" si="136"/>
        <v>W</v>
      </c>
      <c r="F2101" s="99" t="str">
        <f t="shared" si="136"/>
        <v>W</v>
      </c>
      <c r="G2101" s="99" t="str">
        <f t="shared" si="136"/>
        <v>W</v>
      </c>
      <c r="H2101" s="99" t="str">
        <f t="shared" si="137"/>
        <v>W</v>
      </c>
      <c r="I2101" s="99">
        <f t="shared" si="138"/>
        <v>0</v>
      </c>
      <c r="J2101" s="109">
        <f>IF(H2101="B",0,MATCH("B",H2102:$H$3985,0))</f>
        <v>2</v>
      </c>
      <c r="K2101" s="84"/>
      <c r="L2101" s="112">
        <v>48494</v>
      </c>
      <c r="M2101" s="99" t="s">
        <v>69</v>
      </c>
      <c r="O2101" s="97">
        <v>47425</v>
      </c>
      <c r="P2101" s="97" cm="1">
        <f t="array" ref="P2101">INDEX($L$11:$L$2636,MATCH(B2101+J2101,$L$11:$L$2636,0)+30)</f>
        <v>47471</v>
      </c>
      <c r="Q2101" s="124" cm="1">
        <f t="array" ref="Q2101">INDEX($L$11:$L$2636,MATCH(B2101+J2101,$L$11:$L$2636,0)+12)-1</f>
        <v>47443</v>
      </c>
    </row>
    <row r="2102" spans="2:17" ht="15" customHeight="1" x14ac:dyDescent="0.25">
      <c r="B2102" s="97">
        <v>47426</v>
      </c>
      <c r="C2102" s="98" t="str">
        <f t="shared" si="135"/>
        <v>Sunday</v>
      </c>
      <c r="D2102" s="99" t="str">
        <f t="shared" si="136"/>
        <v>W</v>
      </c>
      <c r="E2102" s="99" t="str">
        <f t="shared" si="136"/>
        <v>W</v>
      </c>
      <c r="F2102" s="99" t="str">
        <f t="shared" si="136"/>
        <v>W</v>
      </c>
      <c r="G2102" s="99" t="str">
        <f t="shared" si="136"/>
        <v>W</v>
      </c>
      <c r="H2102" s="99" t="str">
        <f t="shared" si="137"/>
        <v>W</v>
      </c>
      <c r="I2102" s="99">
        <f t="shared" si="138"/>
        <v>0</v>
      </c>
      <c r="J2102" s="109">
        <f>IF(H2102="B",0,MATCH("B",H2103:$H$3985,0))</f>
        <v>1</v>
      </c>
      <c r="K2102" s="84"/>
      <c r="L2102" s="112">
        <v>48495</v>
      </c>
      <c r="M2102" s="99" t="s">
        <v>69</v>
      </c>
      <c r="O2102" s="97">
        <v>47426</v>
      </c>
      <c r="P2102" s="97" cm="1">
        <f t="array" ref="P2102">INDEX($L$11:$L$2636,MATCH(B2102+J2102,$L$11:$L$2636,0)+30)</f>
        <v>47471</v>
      </c>
      <c r="Q2102" s="124" cm="1">
        <f t="array" ref="Q2102">INDEX($L$11:$L$2636,MATCH(B2102+J2102,$L$11:$L$2636,0)+12)-1</f>
        <v>47443</v>
      </c>
    </row>
    <row r="2103" spans="2:17" ht="15" customHeight="1" x14ac:dyDescent="0.25">
      <c r="B2103" s="97">
        <v>47427</v>
      </c>
      <c r="C2103" s="98" t="str">
        <f t="shared" si="135"/>
        <v>Monday</v>
      </c>
      <c r="D2103" s="99" t="str">
        <f t="shared" si="136"/>
        <v>B</v>
      </c>
      <c r="E2103" s="99" t="str">
        <f t="shared" si="136"/>
        <v>B</v>
      </c>
      <c r="F2103" s="99" t="str">
        <f t="shared" si="136"/>
        <v>B</v>
      </c>
      <c r="G2103" s="99" t="str">
        <f t="shared" si="136"/>
        <v>B</v>
      </c>
      <c r="H2103" s="99" t="str">
        <f t="shared" si="137"/>
        <v>B</v>
      </c>
      <c r="I2103" s="99">
        <f t="shared" si="138"/>
        <v>1</v>
      </c>
      <c r="J2103" s="109">
        <f>IF(H2103="B",0,MATCH("B",H2104:$H$3985,0))</f>
        <v>0</v>
      </c>
      <c r="K2103" s="84"/>
      <c r="L2103" s="112">
        <v>48498</v>
      </c>
      <c r="M2103" s="99" t="s">
        <v>69</v>
      </c>
      <c r="O2103" s="97">
        <v>47427</v>
      </c>
      <c r="P2103" s="97" cm="1">
        <f t="array" ref="P2103">INDEX($L$11:$L$2636,MATCH(B2103+J2103,$L$11:$L$2636,0)+30)</f>
        <v>47471</v>
      </c>
      <c r="Q2103" s="124" cm="1">
        <f t="array" ref="Q2103">INDEX($L$11:$L$2636,MATCH(B2103+J2103,$L$11:$L$2636,0)+12)-1</f>
        <v>47443</v>
      </c>
    </row>
    <row r="2104" spans="2:17" ht="15" customHeight="1" x14ac:dyDescent="0.25">
      <c r="B2104" s="97">
        <v>47428</v>
      </c>
      <c r="C2104" s="98" t="str">
        <f t="shared" si="135"/>
        <v>Tuesday</v>
      </c>
      <c r="D2104" s="99" t="str">
        <f t="shared" si="136"/>
        <v>B</v>
      </c>
      <c r="E2104" s="99" t="str">
        <f t="shared" si="136"/>
        <v>B</v>
      </c>
      <c r="F2104" s="99" t="str">
        <f t="shared" si="136"/>
        <v>B</v>
      </c>
      <c r="G2104" s="99" t="str">
        <f t="shared" si="136"/>
        <v>B</v>
      </c>
      <c r="H2104" s="99" t="str">
        <f t="shared" si="137"/>
        <v>B</v>
      </c>
      <c r="I2104" s="99">
        <f t="shared" si="138"/>
        <v>1</v>
      </c>
      <c r="J2104" s="109">
        <f>IF(H2104="B",0,MATCH("B",H2105:$H$3985,0))</f>
        <v>0</v>
      </c>
      <c r="K2104" s="84"/>
      <c r="L2104" s="112">
        <v>48500</v>
      </c>
      <c r="M2104" s="99" t="s">
        <v>69</v>
      </c>
      <c r="O2104" s="97">
        <v>47428</v>
      </c>
      <c r="P2104" s="97" cm="1">
        <f t="array" ref="P2104">INDEX($L$11:$L$2636,MATCH(B2104+J2104,$L$11:$L$2636,0)+30)</f>
        <v>47472</v>
      </c>
      <c r="Q2104" s="124" cm="1">
        <f t="array" ref="Q2104">INDEX($L$11:$L$2636,MATCH(B2104+J2104,$L$11:$L$2636,0)+12)-1</f>
        <v>47444</v>
      </c>
    </row>
    <row r="2105" spans="2:17" ht="15" customHeight="1" x14ac:dyDescent="0.25">
      <c r="B2105" s="97">
        <v>47429</v>
      </c>
      <c r="C2105" s="98" t="str">
        <f t="shared" si="135"/>
        <v>Wednesday</v>
      </c>
      <c r="D2105" s="99" t="str">
        <f t="shared" si="136"/>
        <v>B</v>
      </c>
      <c r="E2105" s="99" t="str">
        <f t="shared" si="136"/>
        <v>B</v>
      </c>
      <c r="F2105" s="99" t="str">
        <f t="shared" si="136"/>
        <v>B</v>
      </c>
      <c r="G2105" s="99" t="str">
        <f t="shared" si="136"/>
        <v>B</v>
      </c>
      <c r="H2105" s="99" t="str">
        <f t="shared" si="137"/>
        <v>B</v>
      </c>
      <c r="I2105" s="99">
        <f t="shared" si="138"/>
        <v>1</v>
      </c>
      <c r="J2105" s="109">
        <f>IF(H2105="B",0,MATCH("B",H2106:$H$3985,0))</f>
        <v>0</v>
      </c>
      <c r="K2105" s="84"/>
      <c r="L2105" s="112">
        <v>48501</v>
      </c>
      <c r="M2105" s="99" t="s">
        <v>69</v>
      </c>
      <c r="O2105" s="97">
        <v>47429</v>
      </c>
      <c r="P2105" s="97" cm="1">
        <f t="array" ref="P2105">INDEX($L$11:$L$2636,MATCH(B2105+J2105,$L$11:$L$2636,0)+30)</f>
        <v>47473</v>
      </c>
      <c r="Q2105" s="124" cm="1">
        <f t="array" ref="Q2105">INDEX($L$11:$L$2636,MATCH(B2105+J2105,$L$11:$L$2636,0)+12)-1</f>
        <v>47447</v>
      </c>
    </row>
    <row r="2106" spans="2:17" ht="15" customHeight="1" x14ac:dyDescent="0.25">
      <c r="B2106" s="97">
        <v>47430</v>
      </c>
      <c r="C2106" s="98" t="str">
        <f t="shared" si="135"/>
        <v>Thursday</v>
      </c>
      <c r="D2106" s="99" t="str">
        <f t="shared" si="136"/>
        <v>B</v>
      </c>
      <c r="E2106" s="99" t="str">
        <f t="shared" si="136"/>
        <v>B</v>
      </c>
      <c r="F2106" s="99" t="str">
        <f t="shared" si="136"/>
        <v>B</v>
      </c>
      <c r="G2106" s="99" t="str">
        <f t="shared" si="136"/>
        <v>B</v>
      </c>
      <c r="H2106" s="99" t="str">
        <f t="shared" si="137"/>
        <v>B</v>
      </c>
      <c r="I2106" s="99">
        <f t="shared" si="138"/>
        <v>1</v>
      </c>
      <c r="J2106" s="109">
        <f>IF(H2106="B",0,MATCH("B",H2107:$H$3985,0))</f>
        <v>0</v>
      </c>
      <c r="K2106" s="84"/>
      <c r="L2106" s="112">
        <v>48502</v>
      </c>
      <c r="M2106" s="99" t="s">
        <v>69</v>
      </c>
      <c r="O2106" s="97">
        <v>47430</v>
      </c>
      <c r="P2106" s="97" cm="1">
        <f t="array" ref="P2106">INDEX($L$11:$L$2636,MATCH(B2106+J2106,$L$11:$L$2636,0)+30)</f>
        <v>47476</v>
      </c>
      <c r="Q2106" s="124" cm="1">
        <f t="array" ref="Q2106">INDEX($L$11:$L$2636,MATCH(B2106+J2106,$L$11:$L$2636,0)+12)-1</f>
        <v>47448</v>
      </c>
    </row>
    <row r="2107" spans="2:17" ht="15" customHeight="1" x14ac:dyDescent="0.25">
      <c r="B2107" s="97">
        <v>47431</v>
      </c>
      <c r="C2107" s="98" t="str">
        <f t="shared" si="135"/>
        <v>Friday</v>
      </c>
      <c r="D2107" s="99" t="str">
        <f t="shared" si="136"/>
        <v>B</v>
      </c>
      <c r="E2107" s="99" t="str">
        <f t="shared" si="136"/>
        <v>B</v>
      </c>
      <c r="F2107" s="99" t="s">
        <v>71</v>
      </c>
      <c r="G2107" s="99" t="str">
        <f t="shared" si="136"/>
        <v>B</v>
      </c>
      <c r="H2107" s="99" t="str">
        <f t="shared" si="137"/>
        <v>P</v>
      </c>
      <c r="I2107" s="99">
        <f t="shared" si="138"/>
        <v>0</v>
      </c>
      <c r="J2107" s="109">
        <f>IF(H2107="B",0,MATCH("B",H2108:$H$3985,0))</f>
        <v>3</v>
      </c>
      <c r="K2107" s="84"/>
      <c r="L2107" s="112">
        <v>48505</v>
      </c>
      <c r="M2107" s="99" t="s">
        <v>69</v>
      </c>
      <c r="O2107" s="97">
        <v>47431</v>
      </c>
      <c r="P2107" s="97" cm="1">
        <f t="array" ref="P2107">INDEX($L$11:$L$2636,MATCH(B2107+J2107,$L$11:$L$2636,0)+30)</f>
        <v>47479</v>
      </c>
      <c r="Q2107" s="124" cm="1">
        <f t="array" ref="Q2107">INDEX($L$11:$L$2636,MATCH(B2107+J2107,$L$11:$L$2636,0)+12)-1</f>
        <v>47449</v>
      </c>
    </row>
    <row r="2108" spans="2:17" ht="15" customHeight="1" x14ac:dyDescent="0.25">
      <c r="B2108" s="97">
        <v>47432</v>
      </c>
      <c r="C2108" s="98" t="str">
        <f t="shared" si="135"/>
        <v>Saturday</v>
      </c>
      <c r="D2108" s="99" t="str">
        <f t="shared" si="136"/>
        <v>W</v>
      </c>
      <c r="E2108" s="99" t="str">
        <f t="shared" si="136"/>
        <v>W</v>
      </c>
      <c r="F2108" s="99" t="str">
        <f t="shared" si="136"/>
        <v>W</v>
      </c>
      <c r="G2108" s="99" t="str">
        <f t="shared" si="136"/>
        <v>W</v>
      </c>
      <c r="H2108" s="99" t="str">
        <f t="shared" si="137"/>
        <v>W</v>
      </c>
      <c r="I2108" s="99">
        <f t="shared" si="138"/>
        <v>0</v>
      </c>
      <c r="J2108" s="109">
        <f>IF(H2108="B",0,MATCH("B",H2109:$H$3985,0))</f>
        <v>2</v>
      </c>
      <c r="K2108" s="84"/>
      <c r="L2108" s="112">
        <v>48506</v>
      </c>
      <c r="M2108" s="99" t="s">
        <v>69</v>
      </c>
      <c r="O2108" s="97">
        <v>47432</v>
      </c>
      <c r="P2108" s="97" cm="1">
        <f t="array" ref="P2108">INDEX($L$11:$L$2636,MATCH(B2108+J2108,$L$11:$L$2636,0)+30)</f>
        <v>47479</v>
      </c>
      <c r="Q2108" s="124" cm="1">
        <f t="array" ref="Q2108">INDEX($L$11:$L$2636,MATCH(B2108+J2108,$L$11:$L$2636,0)+12)-1</f>
        <v>47449</v>
      </c>
    </row>
    <row r="2109" spans="2:17" ht="15" customHeight="1" x14ac:dyDescent="0.25">
      <c r="B2109" s="97">
        <v>47433</v>
      </c>
      <c r="C2109" s="98" t="str">
        <f t="shared" si="135"/>
        <v>Sunday</v>
      </c>
      <c r="D2109" s="99" t="str">
        <f t="shared" si="136"/>
        <v>W</v>
      </c>
      <c r="E2109" s="99" t="str">
        <f t="shared" si="136"/>
        <v>W</v>
      </c>
      <c r="F2109" s="99" t="str">
        <f t="shared" si="136"/>
        <v>W</v>
      </c>
      <c r="G2109" s="99" t="str">
        <f t="shared" si="136"/>
        <v>W</v>
      </c>
      <c r="H2109" s="99" t="str">
        <f t="shared" si="137"/>
        <v>W</v>
      </c>
      <c r="I2109" s="99">
        <f t="shared" si="138"/>
        <v>0</v>
      </c>
      <c r="J2109" s="109">
        <f>IF(H2109="B",0,MATCH("B",H2110:$H$3985,0))</f>
        <v>1</v>
      </c>
      <c r="K2109" s="84"/>
      <c r="L2109" s="112">
        <v>48507</v>
      </c>
      <c r="M2109" s="99" t="s">
        <v>69</v>
      </c>
      <c r="O2109" s="97">
        <v>47433</v>
      </c>
      <c r="P2109" s="97" cm="1">
        <f t="array" ref="P2109">INDEX($L$11:$L$2636,MATCH(B2109+J2109,$L$11:$L$2636,0)+30)</f>
        <v>47479</v>
      </c>
      <c r="Q2109" s="124" cm="1">
        <f t="array" ref="Q2109">INDEX($L$11:$L$2636,MATCH(B2109+J2109,$L$11:$L$2636,0)+12)-1</f>
        <v>47449</v>
      </c>
    </row>
    <row r="2110" spans="2:17" ht="15" customHeight="1" x14ac:dyDescent="0.25">
      <c r="B2110" s="97">
        <v>47434</v>
      </c>
      <c r="C2110" s="98" t="str">
        <f t="shared" si="135"/>
        <v>Monday</v>
      </c>
      <c r="D2110" s="99" t="str">
        <f t="shared" si="136"/>
        <v>B</v>
      </c>
      <c r="E2110" s="99" t="str">
        <f t="shared" si="136"/>
        <v>B</v>
      </c>
      <c r="F2110" s="99" t="str">
        <f t="shared" si="136"/>
        <v>B</v>
      </c>
      <c r="G2110" s="99" t="str">
        <f t="shared" si="136"/>
        <v>B</v>
      </c>
      <c r="H2110" s="99" t="str">
        <f t="shared" si="137"/>
        <v>B</v>
      </c>
      <c r="I2110" s="99">
        <f t="shared" si="138"/>
        <v>1</v>
      </c>
      <c r="J2110" s="109">
        <f>IF(H2110="B",0,MATCH("B",H2111:$H$3985,0))</f>
        <v>0</v>
      </c>
      <c r="K2110" s="84"/>
      <c r="L2110" s="112">
        <v>48508</v>
      </c>
      <c r="M2110" s="99" t="s">
        <v>69</v>
      </c>
      <c r="O2110" s="97">
        <v>47434</v>
      </c>
      <c r="P2110" s="97" cm="1">
        <f t="array" ref="P2110">INDEX($L$11:$L$2636,MATCH(B2110+J2110,$L$11:$L$2636,0)+30)</f>
        <v>47479</v>
      </c>
      <c r="Q2110" s="124" cm="1">
        <f t="array" ref="Q2110">INDEX($L$11:$L$2636,MATCH(B2110+J2110,$L$11:$L$2636,0)+12)-1</f>
        <v>47449</v>
      </c>
    </row>
    <row r="2111" spans="2:17" ht="15" customHeight="1" x14ac:dyDescent="0.25">
      <c r="B2111" s="97">
        <v>47435</v>
      </c>
      <c r="C2111" s="98" t="str">
        <f t="shared" si="135"/>
        <v>Tuesday</v>
      </c>
      <c r="D2111" s="99" t="str">
        <f t="shared" si="136"/>
        <v>B</v>
      </c>
      <c r="E2111" s="99" t="str">
        <f t="shared" si="136"/>
        <v>B</v>
      </c>
      <c r="F2111" s="99" t="str">
        <f t="shared" si="136"/>
        <v>B</v>
      </c>
      <c r="G2111" s="99" t="str">
        <f t="shared" si="136"/>
        <v>B</v>
      </c>
      <c r="H2111" s="99" t="str">
        <f t="shared" si="137"/>
        <v>B</v>
      </c>
      <c r="I2111" s="99">
        <f t="shared" si="138"/>
        <v>1</v>
      </c>
      <c r="J2111" s="109">
        <f>IF(H2111="B",0,MATCH("B",H2112:$H$3985,0))</f>
        <v>0</v>
      </c>
      <c r="K2111" s="84"/>
      <c r="L2111" s="112">
        <v>48509</v>
      </c>
      <c r="M2111" s="99" t="s">
        <v>69</v>
      </c>
      <c r="O2111" s="97">
        <v>47435</v>
      </c>
      <c r="P2111" s="97" cm="1">
        <f t="array" ref="P2111">INDEX($L$11:$L$2636,MATCH(B2111+J2111,$L$11:$L$2636,0)+30)</f>
        <v>47480</v>
      </c>
      <c r="Q2111" s="124" cm="1">
        <f t="array" ref="Q2111">INDEX($L$11:$L$2636,MATCH(B2111+J2111,$L$11:$L$2636,0)+12)-1</f>
        <v>47450</v>
      </c>
    </row>
    <row r="2112" spans="2:17" ht="15" customHeight="1" x14ac:dyDescent="0.25">
      <c r="B2112" s="97">
        <v>47436</v>
      </c>
      <c r="C2112" s="98" t="str">
        <f t="shared" si="135"/>
        <v>Wednesday</v>
      </c>
      <c r="D2112" s="99" t="str">
        <f t="shared" si="136"/>
        <v>B</v>
      </c>
      <c r="E2112" s="99" t="str">
        <f t="shared" si="136"/>
        <v>B</v>
      </c>
      <c r="F2112" s="99" t="str">
        <f t="shared" si="136"/>
        <v>B</v>
      </c>
      <c r="G2112" s="99" t="str">
        <f t="shared" si="136"/>
        <v>B</v>
      </c>
      <c r="H2112" s="99" t="str">
        <f t="shared" si="137"/>
        <v>B</v>
      </c>
      <c r="I2112" s="99">
        <f t="shared" si="138"/>
        <v>1</v>
      </c>
      <c r="J2112" s="109">
        <f>IF(H2112="B",0,MATCH("B",H2113:$H$3985,0))</f>
        <v>0</v>
      </c>
      <c r="K2112" s="84"/>
      <c r="L2112" s="112">
        <v>48512</v>
      </c>
      <c r="M2112" s="99" t="s">
        <v>69</v>
      </c>
      <c r="O2112" s="97">
        <v>47436</v>
      </c>
      <c r="P2112" s="97" cm="1">
        <f t="array" ref="P2112">INDEX($L$11:$L$2636,MATCH(B2112+J2112,$L$11:$L$2636,0)+30)</f>
        <v>47483</v>
      </c>
      <c r="Q2112" s="124" cm="1">
        <f t="array" ref="Q2112">INDEX($L$11:$L$2636,MATCH(B2112+J2112,$L$11:$L$2636,0)+12)-1</f>
        <v>47451</v>
      </c>
    </row>
    <row r="2113" spans="2:17" ht="15" customHeight="1" x14ac:dyDescent="0.25">
      <c r="B2113" s="97">
        <v>47437</v>
      </c>
      <c r="C2113" s="98" t="str">
        <f t="shared" si="135"/>
        <v>Thursday</v>
      </c>
      <c r="D2113" s="99" t="str">
        <f t="shared" si="136"/>
        <v>B</v>
      </c>
      <c r="E2113" s="99" t="str">
        <f t="shared" si="136"/>
        <v>B</v>
      </c>
      <c r="F2113" s="99" t="str">
        <f t="shared" si="136"/>
        <v>B</v>
      </c>
      <c r="G2113" s="99" t="str">
        <f t="shared" si="136"/>
        <v>B</v>
      </c>
      <c r="H2113" s="99" t="str">
        <f t="shared" si="137"/>
        <v>B</v>
      </c>
      <c r="I2113" s="99">
        <f t="shared" si="138"/>
        <v>1</v>
      </c>
      <c r="J2113" s="109">
        <f>IF(H2113="B",0,MATCH("B",H2114:$H$3985,0))</f>
        <v>0</v>
      </c>
      <c r="K2113" s="84"/>
      <c r="L2113" s="112">
        <v>48513</v>
      </c>
      <c r="M2113" s="99" t="s">
        <v>69</v>
      </c>
      <c r="O2113" s="97">
        <v>47437</v>
      </c>
      <c r="P2113" s="97" cm="1">
        <f t="array" ref="P2113">INDEX($L$11:$L$2636,MATCH(B2113+J2113,$L$11:$L$2636,0)+30)</f>
        <v>47485</v>
      </c>
      <c r="Q2113" s="124" cm="1">
        <f t="array" ref="Q2113">INDEX($L$11:$L$2636,MATCH(B2113+J2113,$L$11:$L$2636,0)+12)-1</f>
        <v>47454</v>
      </c>
    </row>
    <row r="2114" spans="2:17" ht="15" customHeight="1" x14ac:dyDescent="0.25">
      <c r="B2114" s="97">
        <v>47438</v>
      </c>
      <c r="C2114" s="98" t="str">
        <f t="shared" si="135"/>
        <v>Friday</v>
      </c>
      <c r="D2114" s="99" t="str">
        <f t="shared" si="136"/>
        <v>B</v>
      </c>
      <c r="E2114" s="99" t="str">
        <f t="shared" si="136"/>
        <v>B</v>
      </c>
      <c r="F2114" s="99" t="str">
        <f t="shared" si="136"/>
        <v>B</v>
      </c>
      <c r="G2114" s="99" t="str">
        <f t="shared" si="136"/>
        <v>B</v>
      </c>
      <c r="H2114" s="99" t="str">
        <f t="shared" si="137"/>
        <v>B</v>
      </c>
      <c r="I2114" s="99">
        <f t="shared" si="138"/>
        <v>1</v>
      </c>
      <c r="J2114" s="109">
        <f>IF(H2114="B",0,MATCH("B",H2115:$H$3985,0))</f>
        <v>0</v>
      </c>
      <c r="K2114" s="84"/>
      <c r="L2114" s="112">
        <v>48514</v>
      </c>
      <c r="M2114" s="99" t="s">
        <v>69</v>
      </c>
      <c r="O2114" s="97">
        <v>47438</v>
      </c>
      <c r="P2114" s="97" cm="1">
        <f t="array" ref="P2114">INDEX($L$11:$L$2636,MATCH(B2114+J2114,$L$11:$L$2636,0)+30)</f>
        <v>47486</v>
      </c>
      <c r="Q2114" s="124" cm="1">
        <f t="array" ref="Q2114">INDEX($L$11:$L$2636,MATCH(B2114+J2114,$L$11:$L$2636,0)+12)-1</f>
        <v>47455</v>
      </c>
    </row>
    <row r="2115" spans="2:17" ht="15" customHeight="1" x14ac:dyDescent="0.25">
      <c r="B2115" s="97">
        <v>47439</v>
      </c>
      <c r="C2115" s="98" t="str">
        <f t="shared" si="135"/>
        <v>Saturday</v>
      </c>
      <c r="D2115" s="99" t="str">
        <f t="shared" si="136"/>
        <v>W</v>
      </c>
      <c r="E2115" s="99" t="str">
        <f t="shared" si="136"/>
        <v>W</v>
      </c>
      <c r="F2115" s="99" t="str">
        <f t="shared" si="136"/>
        <v>W</v>
      </c>
      <c r="G2115" s="99" t="str">
        <f t="shared" si="136"/>
        <v>W</v>
      </c>
      <c r="H2115" s="99" t="str">
        <f t="shared" si="137"/>
        <v>W</v>
      </c>
      <c r="I2115" s="99">
        <f t="shared" si="138"/>
        <v>0</v>
      </c>
      <c r="J2115" s="109">
        <f>IF(H2115="B",0,MATCH("B",H2116:$H$3985,0))</f>
        <v>2</v>
      </c>
      <c r="K2115" s="84"/>
      <c r="L2115" s="112">
        <v>48515</v>
      </c>
      <c r="M2115" s="99" t="s">
        <v>69</v>
      </c>
      <c r="O2115" s="97">
        <v>47439</v>
      </c>
      <c r="P2115" s="97" cm="1">
        <f t="array" ref="P2115">INDEX($L$11:$L$2636,MATCH(B2115+J2115,$L$11:$L$2636,0)+30)</f>
        <v>47487</v>
      </c>
      <c r="Q2115" s="124" cm="1">
        <f t="array" ref="Q2115">INDEX($L$11:$L$2636,MATCH(B2115+J2115,$L$11:$L$2636,0)+12)-1</f>
        <v>47456</v>
      </c>
    </row>
    <row r="2116" spans="2:17" ht="15" customHeight="1" x14ac:dyDescent="0.25">
      <c r="B2116" s="97">
        <v>47440</v>
      </c>
      <c r="C2116" s="98" t="str">
        <f t="shared" si="135"/>
        <v>Sunday</v>
      </c>
      <c r="D2116" s="99" t="str">
        <f t="shared" si="136"/>
        <v>W</v>
      </c>
      <c r="E2116" s="99" t="str">
        <f t="shared" si="136"/>
        <v>W</v>
      </c>
      <c r="F2116" s="99" t="str">
        <f t="shared" si="136"/>
        <v>W</v>
      </c>
      <c r="G2116" s="99" t="str">
        <f t="shared" si="136"/>
        <v>W</v>
      </c>
      <c r="H2116" s="99" t="str">
        <f t="shared" si="137"/>
        <v>W</v>
      </c>
      <c r="I2116" s="99">
        <f t="shared" si="138"/>
        <v>0</v>
      </c>
      <c r="J2116" s="109">
        <f>IF(H2116="B",0,MATCH("B",H2117:$H$3985,0))</f>
        <v>1</v>
      </c>
      <c r="K2116" s="84"/>
      <c r="L2116" s="112">
        <v>48516</v>
      </c>
      <c r="M2116" s="99" t="s">
        <v>69</v>
      </c>
      <c r="O2116" s="97">
        <v>47440</v>
      </c>
      <c r="P2116" s="97" cm="1">
        <f t="array" ref="P2116">INDEX($L$11:$L$2636,MATCH(B2116+J2116,$L$11:$L$2636,0)+30)</f>
        <v>47487</v>
      </c>
      <c r="Q2116" s="124" cm="1">
        <f t="array" ref="Q2116">INDEX($L$11:$L$2636,MATCH(B2116+J2116,$L$11:$L$2636,0)+12)-1</f>
        <v>47456</v>
      </c>
    </row>
    <row r="2117" spans="2:17" ht="15" customHeight="1" x14ac:dyDescent="0.25">
      <c r="B2117" s="97">
        <v>47441</v>
      </c>
      <c r="C2117" s="98" t="str">
        <f t="shared" si="135"/>
        <v>Monday</v>
      </c>
      <c r="D2117" s="99" t="str">
        <f t="shared" si="136"/>
        <v>B</v>
      </c>
      <c r="E2117" s="99" t="str">
        <f t="shared" si="136"/>
        <v>B</v>
      </c>
      <c r="F2117" s="99" t="str">
        <f t="shared" si="136"/>
        <v>B</v>
      </c>
      <c r="G2117" s="99" t="str">
        <f t="shared" si="136"/>
        <v>B</v>
      </c>
      <c r="H2117" s="99" t="str">
        <f t="shared" si="137"/>
        <v>B</v>
      </c>
      <c r="I2117" s="99">
        <f t="shared" si="138"/>
        <v>1</v>
      </c>
      <c r="J2117" s="109">
        <f>IF(H2117="B",0,MATCH("B",H2118:$H$3985,0))</f>
        <v>0</v>
      </c>
      <c r="K2117" s="84"/>
      <c r="L2117" s="112">
        <v>48520</v>
      </c>
      <c r="M2117" s="99" t="s">
        <v>69</v>
      </c>
      <c r="O2117" s="97">
        <v>47441</v>
      </c>
      <c r="P2117" s="97" cm="1">
        <f t="array" ref="P2117">INDEX($L$11:$L$2636,MATCH(B2117+J2117,$L$11:$L$2636,0)+30)</f>
        <v>47487</v>
      </c>
      <c r="Q2117" s="124" cm="1">
        <f t="array" ref="Q2117">INDEX($L$11:$L$2636,MATCH(B2117+J2117,$L$11:$L$2636,0)+12)-1</f>
        <v>47456</v>
      </c>
    </row>
    <row r="2118" spans="2:17" ht="15" customHeight="1" x14ac:dyDescent="0.25">
      <c r="B2118" s="97">
        <v>47442</v>
      </c>
      <c r="C2118" s="98" t="str">
        <f t="shared" si="135"/>
        <v>Tuesday</v>
      </c>
      <c r="D2118" s="99" t="str">
        <f t="shared" si="136"/>
        <v>B</v>
      </c>
      <c r="E2118" s="99" t="str">
        <f t="shared" si="136"/>
        <v>B</v>
      </c>
      <c r="F2118" s="99" t="str">
        <f t="shared" si="136"/>
        <v>B</v>
      </c>
      <c r="G2118" s="99" t="str">
        <f t="shared" si="136"/>
        <v>B</v>
      </c>
      <c r="H2118" s="99" t="str">
        <f t="shared" si="137"/>
        <v>B</v>
      </c>
      <c r="I2118" s="99">
        <f t="shared" si="138"/>
        <v>1</v>
      </c>
      <c r="J2118" s="109">
        <f>IF(H2118="B",0,MATCH("B",H2119:$H$3985,0))</f>
        <v>0</v>
      </c>
      <c r="K2118" s="84"/>
      <c r="L2118" s="112">
        <v>48521</v>
      </c>
      <c r="M2118" s="99" t="s">
        <v>69</v>
      </c>
      <c r="O2118" s="97">
        <v>47442</v>
      </c>
      <c r="P2118" s="97" cm="1">
        <f t="array" ref="P2118">INDEX($L$11:$L$2636,MATCH(B2118+J2118,$L$11:$L$2636,0)+30)</f>
        <v>47490</v>
      </c>
      <c r="Q2118" s="124" cm="1">
        <f t="array" ref="Q2118">INDEX($L$11:$L$2636,MATCH(B2118+J2118,$L$11:$L$2636,0)+12)-1</f>
        <v>47458</v>
      </c>
    </row>
    <row r="2119" spans="2:17" ht="15" customHeight="1" x14ac:dyDescent="0.25">
      <c r="B2119" s="97">
        <v>47443</v>
      </c>
      <c r="C2119" s="98" t="str">
        <f t="shared" si="135"/>
        <v>Wednesday</v>
      </c>
      <c r="D2119" s="99" t="str">
        <f t="shared" si="136"/>
        <v>B</v>
      </c>
      <c r="E2119" s="99" t="str">
        <f t="shared" si="136"/>
        <v>B</v>
      </c>
      <c r="F2119" s="99" t="str">
        <f t="shared" si="136"/>
        <v>B</v>
      </c>
      <c r="G2119" s="99" t="str">
        <f t="shared" si="136"/>
        <v>B</v>
      </c>
      <c r="H2119" s="99" t="str">
        <f t="shared" si="137"/>
        <v>B</v>
      </c>
      <c r="I2119" s="99">
        <f t="shared" si="138"/>
        <v>1</v>
      </c>
      <c r="J2119" s="109">
        <f>IF(H2119="B",0,MATCH("B",H2120:$H$3985,0))</f>
        <v>0</v>
      </c>
      <c r="K2119" s="84"/>
      <c r="L2119" s="112">
        <v>48522</v>
      </c>
      <c r="M2119" s="99" t="s">
        <v>69</v>
      </c>
      <c r="O2119" s="97">
        <v>47443</v>
      </c>
      <c r="P2119" s="97" cm="1">
        <f t="array" ref="P2119">INDEX($L$11:$L$2636,MATCH(B2119+J2119,$L$11:$L$2636,0)+30)</f>
        <v>47491</v>
      </c>
      <c r="Q2119" s="124" cm="1">
        <f t="array" ref="Q2119">INDEX($L$11:$L$2636,MATCH(B2119+J2119,$L$11:$L$2636,0)+12)-1</f>
        <v>47461</v>
      </c>
    </row>
    <row r="2120" spans="2:17" ht="15" customHeight="1" x14ac:dyDescent="0.25">
      <c r="B2120" s="97">
        <v>47444</v>
      </c>
      <c r="C2120" s="98" t="str">
        <f t="shared" si="135"/>
        <v>Thursday</v>
      </c>
      <c r="D2120" s="99" t="str">
        <f t="shared" si="136"/>
        <v>B</v>
      </c>
      <c r="E2120" s="99" t="str">
        <f t="shared" si="136"/>
        <v>B</v>
      </c>
      <c r="F2120" s="99" t="str">
        <f t="shared" si="136"/>
        <v>B</v>
      </c>
      <c r="G2120" s="99" t="str">
        <f t="shared" si="136"/>
        <v>B</v>
      </c>
      <c r="H2120" s="99" t="str">
        <f t="shared" si="137"/>
        <v>B</v>
      </c>
      <c r="I2120" s="99">
        <f t="shared" si="138"/>
        <v>1</v>
      </c>
      <c r="J2120" s="109">
        <f>IF(H2120="B",0,MATCH("B",H2121:$H$3985,0))</f>
        <v>0</v>
      </c>
      <c r="K2120" s="84"/>
      <c r="L2120" s="112">
        <v>48523</v>
      </c>
      <c r="M2120" s="99" t="s">
        <v>69</v>
      </c>
      <c r="O2120" s="97">
        <v>47444</v>
      </c>
      <c r="P2120" s="97" cm="1">
        <f t="array" ref="P2120">INDEX($L$11:$L$2636,MATCH(B2120+J2120,$L$11:$L$2636,0)+30)</f>
        <v>47492</v>
      </c>
      <c r="Q2120" s="124" cm="1">
        <f t="array" ref="Q2120">INDEX($L$11:$L$2636,MATCH(B2120+J2120,$L$11:$L$2636,0)+12)-1</f>
        <v>47462</v>
      </c>
    </row>
    <row r="2121" spans="2:17" ht="15" customHeight="1" x14ac:dyDescent="0.25">
      <c r="B2121" s="97">
        <v>47445</v>
      </c>
      <c r="C2121" s="98" t="str">
        <f t="shared" si="135"/>
        <v>Friday</v>
      </c>
      <c r="D2121" s="99" t="str">
        <f t="shared" si="136"/>
        <v>B</v>
      </c>
      <c r="E2121" s="99" t="str">
        <f t="shared" si="136"/>
        <v>B</v>
      </c>
      <c r="F2121" s="99" t="str">
        <f t="shared" si="136"/>
        <v>B</v>
      </c>
      <c r="G2121" s="99" t="str">
        <f t="shared" si="136"/>
        <v>B</v>
      </c>
      <c r="H2121" s="99" t="str">
        <f t="shared" si="137"/>
        <v>B</v>
      </c>
      <c r="I2121" s="99">
        <f t="shared" si="138"/>
        <v>1</v>
      </c>
      <c r="J2121" s="109">
        <f>IF(H2121="B",0,MATCH("B",H2122:$H$3985,0))</f>
        <v>0</v>
      </c>
      <c r="K2121" s="84"/>
      <c r="L2121" s="112">
        <v>48526</v>
      </c>
      <c r="M2121" s="99" t="s">
        <v>69</v>
      </c>
      <c r="O2121" s="97">
        <v>47445</v>
      </c>
      <c r="P2121" s="97" cm="1">
        <f t="array" ref="P2121">INDEX($L$11:$L$2636,MATCH(B2121+J2121,$L$11:$L$2636,0)+30)</f>
        <v>47493</v>
      </c>
      <c r="Q2121" s="124" cm="1">
        <f t="array" ref="Q2121">INDEX($L$11:$L$2636,MATCH(B2121+J2121,$L$11:$L$2636,0)+12)-1</f>
        <v>47463</v>
      </c>
    </row>
    <row r="2122" spans="2:17" ht="15" customHeight="1" x14ac:dyDescent="0.25">
      <c r="B2122" s="97">
        <v>47446</v>
      </c>
      <c r="C2122" s="98" t="str">
        <f t="shared" si="135"/>
        <v>Saturday</v>
      </c>
      <c r="D2122" s="99" t="str">
        <f t="shared" si="136"/>
        <v>W</v>
      </c>
      <c r="E2122" s="99" t="str">
        <f t="shared" si="136"/>
        <v>W</v>
      </c>
      <c r="F2122" s="99" t="str">
        <f t="shared" si="136"/>
        <v>W</v>
      </c>
      <c r="G2122" s="99" t="str">
        <f t="shared" si="136"/>
        <v>W</v>
      </c>
      <c r="H2122" s="99" t="str">
        <f t="shared" si="137"/>
        <v>W</v>
      </c>
      <c r="I2122" s="99">
        <f t="shared" si="138"/>
        <v>0</v>
      </c>
      <c r="J2122" s="109">
        <f>IF(H2122="B",0,MATCH("B",H2123:$H$3985,0))</f>
        <v>2</v>
      </c>
      <c r="K2122" s="84"/>
      <c r="L2122" s="112">
        <v>48528</v>
      </c>
      <c r="M2122" s="99" t="s">
        <v>69</v>
      </c>
      <c r="O2122" s="97">
        <v>47446</v>
      </c>
      <c r="P2122" s="97" cm="1">
        <f t="array" ref="P2122">INDEX($L$11:$L$2636,MATCH(B2122+J2122,$L$11:$L$2636,0)+30)</f>
        <v>47494</v>
      </c>
      <c r="Q2122" s="124" cm="1">
        <f t="array" ref="Q2122">INDEX($L$11:$L$2636,MATCH(B2122+J2122,$L$11:$L$2636,0)+12)-1</f>
        <v>47464</v>
      </c>
    </row>
    <row r="2123" spans="2:17" ht="15" customHeight="1" x14ac:dyDescent="0.25">
      <c r="B2123" s="97">
        <v>47447</v>
      </c>
      <c r="C2123" s="98" t="str">
        <f t="shared" si="135"/>
        <v>Sunday</v>
      </c>
      <c r="D2123" s="99" t="str">
        <f t="shared" si="136"/>
        <v>W</v>
      </c>
      <c r="E2123" s="99" t="str">
        <f t="shared" si="136"/>
        <v>W</v>
      </c>
      <c r="F2123" s="99" t="str">
        <f t="shared" si="136"/>
        <v>W</v>
      </c>
      <c r="G2123" s="99" t="str">
        <f t="shared" si="136"/>
        <v>W</v>
      </c>
      <c r="H2123" s="99" t="str">
        <f t="shared" si="137"/>
        <v>W</v>
      </c>
      <c r="I2123" s="99">
        <f t="shared" si="138"/>
        <v>0</v>
      </c>
      <c r="J2123" s="109">
        <f>IF(H2123="B",0,MATCH("B",H2124:$H$3985,0))</f>
        <v>1</v>
      </c>
      <c r="K2123" s="84"/>
      <c r="L2123" s="112">
        <v>48529</v>
      </c>
      <c r="M2123" s="99" t="s">
        <v>69</v>
      </c>
      <c r="O2123" s="97">
        <v>47447</v>
      </c>
      <c r="P2123" s="97" cm="1">
        <f t="array" ref="P2123">INDEX($L$11:$L$2636,MATCH(B2123+J2123,$L$11:$L$2636,0)+30)</f>
        <v>47494</v>
      </c>
      <c r="Q2123" s="124" cm="1">
        <f t="array" ref="Q2123">INDEX($L$11:$L$2636,MATCH(B2123+J2123,$L$11:$L$2636,0)+12)-1</f>
        <v>47464</v>
      </c>
    </row>
    <row r="2124" spans="2:17" ht="15" customHeight="1" x14ac:dyDescent="0.25">
      <c r="B2124" s="97">
        <v>47448</v>
      </c>
      <c r="C2124" s="98" t="str">
        <f t="shared" ref="C2124:C2187" si="139">TEXT(WEEKDAY(B2124),"dddd")</f>
        <v>Monday</v>
      </c>
      <c r="D2124" s="99" t="str">
        <f t="shared" ref="D2124:G2187" si="140">IF(WEEKDAY($B2124,2)&lt;6,"B","W")</f>
        <v>B</v>
      </c>
      <c r="E2124" s="99" t="str">
        <f t="shared" si="140"/>
        <v>B</v>
      </c>
      <c r="F2124" s="99" t="str">
        <f t="shared" si="140"/>
        <v>B</v>
      </c>
      <c r="G2124" s="99" t="str">
        <f t="shared" si="140"/>
        <v>B</v>
      </c>
      <c r="H2124" s="99" t="str">
        <f t="shared" ref="H2124:H2187" si="141">IF(OR(D2124="P",E2124="P",F2124="P",G2124="P"),"P",D2124)</f>
        <v>B</v>
      </c>
      <c r="I2124" s="99">
        <f t="shared" ref="I2124:I2187" si="142">IF(H2124="B",1,0)</f>
        <v>1</v>
      </c>
      <c r="J2124" s="109">
        <f>IF(H2124="B",0,MATCH("B",H2125:$H$3985,0))</f>
        <v>0</v>
      </c>
      <c r="K2124" s="84"/>
      <c r="L2124" s="112">
        <v>48530</v>
      </c>
      <c r="M2124" s="99" t="s">
        <v>69</v>
      </c>
      <c r="O2124" s="97">
        <v>47448</v>
      </c>
      <c r="P2124" s="97" cm="1">
        <f t="array" ref="P2124">INDEX($L$11:$L$2636,MATCH(B2124+J2124,$L$11:$L$2636,0)+30)</f>
        <v>47494</v>
      </c>
      <c r="Q2124" s="124" cm="1">
        <f t="array" ref="Q2124">INDEX($L$11:$L$2636,MATCH(B2124+J2124,$L$11:$L$2636,0)+12)-1</f>
        <v>47464</v>
      </c>
    </row>
    <row r="2125" spans="2:17" ht="15" customHeight="1" x14ac:dyDescent="0.25">
      <c r="B2125" s="97">
        <v>47449</v>
      </c>
      <c r="C2125" s="98" t="str">
        <f t="shared" si="139"/>
        <v>Tuesday</v>
      </c>
      <c r="D2125" s="99" t="str">
        <f t="shared" si="140"/>
        <v>B</v>
      </c>
      <c r="E2125" s="99" t="str">
        <f t="shared" si="140"/>
        <v>B</v>
      </c>
      <c r="F2125" s="99" t="str">
        <f t="shared" si="140"/>
        <v>B</v>
      </c>
      <c r="G2125" s="99" t="str">
        <f t="shared" si="140"/>
        <v>B</v>
      </c>
      <c r="H2125" s="99" t="str">
        <f t="shared" si="141"/>
        <v>B</v>
      </c>
      <c r="I2125" s="99">
        <f t="shared" si="142"/>
        <v>1</v>
      </c>
      <c r="J2125" s="109">
        <f>IF(H2125="B",0,MATCH("B",H2126:$H$3985,0))</f>
        <v>0</v>
      </c>
      <c r="K2125" s="84"/>
      <c r="L2125" s="112">
        <v>48533</v>
      </c>
      <c r="M2125" s="99" t="s">
        <v>69</v>
      </c>
      <c r="O2125" s="97">
        <v>47449</v>
      </c>
      <c r="P2125" s="97" cm="1">
        <f t="array" ref="P2125">INDEX($L$11:$L$2636,MATCH(B2125+J2125,$L$11:$L$2636,0)+30)</f>
        <v>47497</v>
      </c>
      <c r="Q2125" s="124" cm="1">
        <f t="array" ref="Q2125">INDEX($L$11:$L$2636,MATCH(B2125+J2125,$L$11:$L$2636,0)+12)-1</f>
        <v>47465</v>
      </c>
    </row>
    <row r="2126" spans="2:17" ht="15" customHeight="1" x14ac:dyDescent="0.25">
      <c r="B2126" s="97">
        <v>47450</v>
      </c>
      <c r="C2126" s="98" t="str">
        <f t="shared" si="139"/>
        <v>Wednesday</v>
      </c>
      <c r="D2126" s="99" t="str">
        <f t="shared" si="140"/>
        <v>B</v>
      </c>
      <c r="E2126" s="99" t="str">
        <f t="shared" si="140"/>
        <v>B</v>
      </c>
      <c r="F2126" s="99" t="str">
        <f t="shared" si="140"/>
        <v>B</v>
      </c>
      <c r="G2126" s="99" t="str">
        <f t="shared" si="140"/>
        <v>B</v>
      </c>
      <c r="H2126" s="99" t="str">
        <f t="shared" si="141"/>
        <v>B</v>
      </c>
      <c r="I2126" s="99">
        <f t="shared" si="142"/>
        <v>1</v>
      </c>
      <c r="J2126" s="109">
        <f>IF(H2126="B",0,MATCH("B",H2127:$H$3985,0))</f>
        <v>0</v>
      </c>
      <c r="K2126" s="84"/>
      <c r="L2126" s="112">
        <v>48534</v>
      </c>
      <c r="M2126" s="99" t="s">
        <v>69</v>
      </c>
      <c r="O2126" s="97">
        <v>47450</v>
      </c>
      <c r="P2126" s="97" cm="1">
        <f t="array" ref="P2126">INDEX($L$11:$L$2636,MATCH(B2126+J2126,$L$11:$L$2636,0)+30)</f>
        <v>47498</v>
      </c>
      <c r="Q2126" s="124" cm="1">
        <f t="array" ref="Q2126">INDEX($L$11:$L$2636,MATCH(B2126+J2126,$L$11:$L$2636,0)+12)-1</f>
        <v>47468</v>
      </c>
    </row>
    <row r="2127" spans="2:17" ht="15" customHeight="1" x14ac:dyDescent="0.25">
      <c r="B2127" s="97">
        <v>47451</v>
      </c>
      <c r="C2127" s="98" t="str">
        <f t="shared" si="139"/>
        <v>Thursday</v>
      </c>
      <c r="D2127" s="99" t="str">
        <f t="shared" si="140"/>
        <v>B</v>
      </c>
      <c r="E2127" s="99" t="str">
        <f t="shared" si="140"/>
        <v>B</v>
      </c>
      <c r="F2127" s="99" t="str">
        <f t="shared" si="140"/>
        <v>B</v>
      </c>
      <c r="G2127" s="99" t="str">
        <f t="shared" si="140"/>
        <v>B</v>
      </c>
      <c r="H2127" s="99" t="str">
        <f t="shared" si="141"/>
        <v>B</v>
      </c>
      <c r="I2127" s="99">
        <f t="shared" si="142"/>
        <v>1</v>
      </c>
      <c r="J2127" s="109">
        <f>IF(H2127="B",0,MATCH("B",H2128:$H$3985,0))</f>
        <v>0</v>
      </c>
      <c r="K2127" s="84"/>
      <c r="L2127" s="112">
        <v>48535</v>
      </c>
      <c r="M2127" s="99" t="s">
        <v>69</v>
      </c>
      <c r="O2127" s="97">
        <v>47451</v>
      </c>
      <c r="P2127" s="97" cm="1">
        <f t="array" ref="P2127">INDEX($L$11:$L$2636,MATCH(B2127+J2127,$L$11:$L$2636,0)+30)</f>
        <v>47499</v>
      </c>
      <c r="Q2127" s="124" cm="1">
        <f t="array" ref="Q2127">INDEX($L$11:$L$2636,MATCH(B2127+J2127,$L$11:$L$2636,0)+12)-1</f>
        <v>47469</v>
      </c>
    </row>
    <row r="2128" spans="2:17" ht="15" customHeight="1" x14ac:dyDescent="0.25">
      <c r="B2128" s="97">
        <v>47452</v>
      </c>
      <c r="C2128" s="98" t="str">
        <f t="shared" si="139"/>
        <v>Friday</v>
      </c>
      <c r="D2128" s="99" t="str">
        <f t="shared" si="140"/>
        <v>B</v>
      </c>
      <c r="E2128" s="99" t="str">
        <f t="shared" si="140"/>
        <v>B</v>
      </c>
      <c r="F2128" s="99" t="str">
        <f t="shared" si="140"/>
        <v>B</v>
      </c>
      <c r="G2128" s="99" t="str">
        <f t="shared" si="140"/>
        <v>B</v>
      </c>
      <c r="H2128" s="99" t="str">
        <f t="shared" si="141"/>
        <v>B</v>
      </c>
      <c r="I2128" s="99">
        <f t="shared" si="142"/>
        <v>1</v>
      </c>
      <c r="J2128" s="109">
        <f>IF(H2128="B",0,MATCH("B",H2129:$H$3985,0))</f>
        <v>0</v>
      </c>
      <c r="K2128" s="84"/>
      <c r="L2128" s="112">
        <v>48536</v>
      </c>
      <c r="M2128" s="99" t="s">
        <v>69</v>
      </c>
      <c r="O2128" s="97">
        <v>47452</v>
      </c>
      <c r="P2128" s="97" cm="1">
        <f t="array" ref="P2128">INDEX($L$11:$L$2636,MATCH(B2128+J2128,$L$11:$L$2636,0)+30)</f>
        <v>47500</v>
      </c>
      <c r="Q2128" s="124" cm="1">
        <f t="array" ref="Q2128">INDEX($L$11:$L$2636,MATCH(B2128+J2128,$L$11:$L$2636,0)+12)-1</f>
        <v>47470</v>
      </c>
    </row>
    <row r="2129" spans="2:17" ht="15" customHeight="1" x14ac:dyDescent="0.25">
      <c r="B2129" s="97">
        <v>47453</v>
      </c>
      <c r="C2129" s="98" t="str">
        <f t="shared" si="139"/>
        <v>Saturday</v>
      </c>
      <c r="D2129" s="99" t="str">
        <f t="shared" si="140"/>
        <v>W</v>
      </c>
      <c r="E2129" s="99" t="str">
        <f t="shared" si="140"/>
        <v>W</v>
      </c>
      <c r="F2129" s="99" t="str">
        <f t="shared" si="140"/>
        <v>W</v>
      </c>
      <c r="G2129" s="99" t="str">
        <f t="shared" si="140"/>
        <v>W</v>
      </c>
      <c r="H2129" s="99" t="str">
        <f t="shared" si="141"/>
        <v>W</v>
      </c>
      <c r="I2129" s="99">
        <f t="shared" si="142"/>
        <v>0</v>
      </c>
      <c r="J2129" s="109">
        <f>IF(H2129="B",0,MATCH("B",H2130:$H$3985,0))</f>
        <v>2</v>
      </c>
      <c r="K2129" s="84"/>
      <c r="L2129" s="112">
        <v>48537</v>
      </c>
      <c r="M2129" s="99" t="s">
        <v>69</v>
      </c>
      <c r="O2129" s="97">
        <v>47453</v>
      </c>
      <c r="P2129" s="97" cm="1">
        <f t="array" ref="P2129">INDEX($L$11:$L$2636,MATCH(B2129+J2129,$L$11:$L$2636,0)+30)</f>
        <v>47501</v>
      </c>
      <c r="Q2129" s="124" cm="1">
        <f t="array" ref="Q2129">INDEX($L$11:$L$2636,MATCH(B2129+J2129,$L$11:$L$2636,0)+12)-1</f>
        <v>47471</v>
      </c>
    </row>
    <row r="2130" spans="2:17" ht="15" customHeight="1" x14ac:dyDescent="0.25">
      <c r="B2130" s="97">
        <v>47454</v>
      </c>
      <c r="C2130" s="98" t="str">
        <f t="shared" si="139"/>
        <v>Sunday</v>
      </c>
      <c r="D2130" s="99" t="str">
        <f t="shared" si="140"/>
        <v>W</v>
      </c>
      <c r="E2130" s="99" t="str">
        <f t="shared" si="140"/>
        <v>W</v>
      </c>
      <c r="F2130" s="99" t="str">
        <f t="shared" si="140"/>
        <v>W</v>
      </c>
      <c r="G2130" s="99" t="str">
        <f t="shared" si="140"/>
        <v>W</v>
      </c>
      <c r="H2130" s="99" t="str">
        <f t="shared" si="141"/>
        <v>W</v>
      </c>
      <c r="I2130" s="99">
        <f t="shared" si="142"/>
        <v>0</v>
      </c>
      <c r="J2130" s="109">
        <f>IF(H2130="B",0,MATCH("B",H2131:$H$3985,0))</f>
        <v>1</v>
      </c>
      <c r="K2130" s="84"/>
      <c r="L2130" s="112">
        <v>48540</v>
      </c>
      <c r="M2130" s="99" t="s">
        <v>69</v>
      </c>
      <c r="O2130" s="97">
        <v>47454</v>
      </c>
      <c r="P2130" s="97" cm="1">
        <f t="array" ref="P2130">INDEX($L$11:$L$2636,MATCH(B2130+J2130,$L$11:$L$2636,0)+30)</f>
        <v>47501</v>
      </c>
      <c r="Q2130" s="124" cm="1">
        <f t="array" ref="Q2130">INDEX($L$11:$L$2636,MATCH(B2130+J2130,$L$11:$L$2636,0)+12)-1</f>
        <v>47471</v>
      </c>
    </row>
    <row r="2131" spans="2:17" ht="15" customHeight="1" x14ac:dyDescent="0.25">
      <c r="B2131" s="97">
        <v>47455</v>
      </c>
      <c r="C2131" s="98" t="str">
        <f t="shared" si="139"/>
        <v>Monday</v>
      </c>
      <c r="D2131" s="99" t="str">
        <f t="shared" si="140"/>
        <v>B</v>
      </c>
      <c r="E2131" s="99" t="str">
        <f t="shared" si="140"/>
        <v>B</v>
      </c>
      <c r="F2131" s="99" t="str">
        <f t="shared" si="140"/>
        <v>B</v>
      </c>
      <c r="G2131" s="99" t="str">
        <f t="shared" si="140"/>
        <v>B</v>
      </c>
      <c r="H2131" s="99" t="str">
        <f t="shared" si="141"/>
        <v>B</v>
      </c>
      <c r="I2131" s="99">
        <f t="shared" si="142"/>
        <v>1</v>
      </c>
      <c r="J2131" s="109">
        <f>IF(H2131="B",0,MATCH("B",H2132:$H$3985,0))</f>
        <v>0</v>
      </c>
      <c r="K2131" s="84"/>
      <c r="L2131" s="112">
        <v>48541</v>
      </c>
      <c r="M2131" s="99" t="s">
        <v>69</v>
      </c>
      <c r="O2131" s="97">
        <v>47455</v>
      </c>
      <c r="P2131" s="97" cm="1">
        <f t="array" ref="P2131">INDEX($L$11:$L$2636,MATCH(B2131+J2131,$L$11:$L$2636,0)+30)</f>
        <v>47501</v>
      </c>
      <c r="Q2131" s="124" cm="1">
        <f t="array" ref="Q2131">INDEX($L$11:$L$2636,MATCH(B2131+J2131,$L$11:$L$2636,0)+12)-1</f>
        <v>47471</v>
      </c>
    </row>
    <row r="2132" spans="2:17" ht="15" customHeight="1" x14ac:dyDescent="0.25">
      <c r="B2132" s="97">
        <v>47456</v>
      </c>
      <c r="C2132" s="98" t="str">
        <f t="shared" si="139"/>
        <v>Tuesday</v>
      </c>
      <c r="D2132" s="99" t="str">
        <f t="shared" si="140"/>
        <v>B</v>
      </c>
      <c r="E2132" s="99" t="str">
        <f t="shared" si="140"/>
        <v>B</v>
      </c>
      <c r="F2132" s="99" t="str">
        <f t="shared" si="140"/>
        <v>B</v>
      </c>
      <c r="G2132" s="99" t="str">
        <f t="shared" si="140"/>
        <v>B</v>
      </c>
      <c r="H2132" s="99" t="str">
        <f t="shared" si="141"/>
        <v>B</v>
      </c>
      <c r="I2132" s="99">
        <f t="shared" si="142"/>
        <v>1</v>
      </c>
      <c r="J2132" s="109">
        <f>IF(H2132="B",0,MATCH("B",H2133:$H$3985,0))</f>
        <v>0</v>
      </c>
      <c r="K2132" s="84"/>
      <c r="L2132" s="112">
        <v>48542</v>
      </c>
      <c r="M2132" s="99" t="s">
        <v>69</v>
      </c>
      <c r="O2132" s="97">
        <v>47456</v>
      </c>
      <c r="P2132" s="97" cm="1">
        <f t="array" ref="P2132">INDEX($L$11:$L$2636,MATCH(B2132+J2132,$L$11:$L$2636,0)+30)</f>
        <v>47504</v>
      </c>
      <c r="Q2132" s="124" cm="1">
        <f t="array" ref="Q2132">INDEX($L$11:$L$2636,MATCH(B2132+J2132,$L$11:$L$2636,0)+12)-1</f>
        <v>47472</v>
      </c>
    </row>
    <row r="2133" spans="2:17" ht="15" customHeight="1" x14ac:dyDescent="0.25">
      <c r="B2133" s="97">
        <v>47457</v>
      </c>
      <c r="C2133" s="98" t="str">
        <f t="shared" si="139"/>
        <v>Wednesday</v>
      </c>
      <c r="D2133" s="99" t="str">
        <f t="shared" si="140"/>
        <v>B</v>
      </c>
      <c r="E2133" s="99" t="str">
        <f t="shared" si="140"/>
        <v>B</v>
      </c>
      <c r="F2133" s="99" t="str">
        <f t="shared" si="140"/>
        <v>B</v>
      </c>
      <c r="G2133" s="99" t="str">
        <f t="shared" si="140"/>
        <v>B</v>
      </c>
      <c r="H2133" s="99" t="str">
        <f t="shared" si="141"/>
        <v>B</v>
      </c>
      <c r="I2133" s="99">
        <f t="shared" si="142"/>
        <v>1</v>
      </c>
      <c r="J2133" s="109">
        <f>IF(H2133="B",0,MATCH("B",H2134:$H$3985,0))</f>
        <v>0</v>
      </c>
      <c r="K2133" s="84"/>
      <c r="L2133" s="112">
        <v>48543</v>
      </c>
      <c r="M2133" s="99" t="s">
        <v>69</v>
      </c>
      <c r="O2133" s="97">
        <v>47457</v>
      </c>
      <c r="P2133" s="97" cm="1">
        <f t="array" ref="P2133">INDEX($L$11:$L$2636,MATCH(B2133+J2133,$L$11:$L$2636,0)+30)</f>
        <v>47505</v>
      </c>
      <c r="Q2133" s="124" cm="1">
        <f t="array" ref="Q2133">INDEX($L$11:$L$2636,MATCH(B2133+J2133,$L$11:$L$2636,0)+12)-1</f>
        <v>47475</v>
      </c>
    </row>
    <row r="2134" spans="2:17" ht="15" customHeight="1" x14ac:dyDescent="0.25">
      <c r="B2134" s="97">
        <v>47458</v>
      </c>
      <c r="C2134" s="98" t="str">
        <f t="shared" si="139"/>
        <v>Thursday</v>
      </c>
      <c r="D2134" s="99" t="str">
        <f t="shared" si="140"/>
        <v>B</v>
      </c>
      <c r="E2134" s="99" t="s">
        <v>71</v>
      </c>
      <c r="F2134" s="99" t="s">
        <v>71</v>
      </c>
      <c r="G2134" s="99" t="str">
        <f t="shared" si="140"/>
        <v>B</v>
      </c>
      <c r="H2134" s="99" t="str">
        <f t="shared" si="141"/>
        <v>P</v>
      </c>
      <c r="I2134" s="99">
        <f t="shared" si="142"/>
        <v>0</v>
      </c>
      <c r="J2134" s="109">
        <f>IF(H2134="B",0,MATCH("B",H2135:$H$3985,0))</f>
        <v>1</v>
      </c>
      <c r="K2134" s="84"/>
      <c r="L2134" s="112">
        <v>48544</v>
      </c>
      <c r="M2134" s="99" t="s">
        <v>69</v>
      </c>
      <c r="O2134" s="97">
        <v>47458</v>
      </c>
      <c r="P2134" s="97" cm="1">
        <f t="array" ref="P2134">INDEX($L$11:$L$2636,MATCH(B2134+J2134,$L$11:$L$2636,0)+30)</f>
        <v>47506</v>
      </c>
      <c r="Q2134" s="124" cm="1">
        <f t="array" ref="Q2134">INDEX($L$11:$L$2636,MATCH(B2134+J2134,$L$11:$L$2636,0)+12)-1</f>
        <v>47478</v>
      </c>
    </row>
    <row r="2135" spans="2:17" ht="15" customHeight="1" x14ac:dyDescent="0.25">
      <c r="B2135" s="97">
        <v>47459</v>
      </c>
      <c r="C2135" s="98" t="str">
        <f t="shared" si="139"/>
        <v>Friday</v>
      </c>
      <c r="D2135" s="99" t="str">
        <f t="shared" si="140"/>
        <v>B</v>
      </c>
      <c r="E2135" s="99" t="str">
        <f t="shared" si="140"/>
        <v>B</v>
      </c>
      <c r="F2135" s="99" t="str">
        <f t="shared" si="140"/>
        <v>B</v>
      </c>
      <c r="G2135" s="99" t="str">
        <f t="shared" si="140"/>
        <v>B</v>
      </c>
      <c r="H2135" s="99" t="str">
        <f t="shared" si="141"/>
        <v>B</v>
      </c>
      <c r="I2135" s="99">
        <f t="shared" si="142"/>
        <v>1</v>
      </c>
      <c r="J2135" s="109">
        <f>IF(H2135="B",0,MATCH("B",H2136:$H$3985,0))</f>
        <v>0</v>
      </c>
      <c r="K2135" s="84"/>
      <c r="L2135" s="112">
        <v>48547</v>
      </c>
      <c r="M2135" s="99" t="s">
        <v>69</v>
      </c>
      <c r="O2135" s="97">
        <v>47459</v>
      </c>
      <c r="P2135" s="97" cm="1">
        <f t="array" ref="P2135">INDEX($L$11:$L$2636,MATCH(B2135+J2135,$L$11:$L$2636,0)+30)</f>
        <v>47506</v>
      </c>
      <c r="Q2135" s="124" cm="1">
        <f t="array" ref="Q2135">INDEX($L$11:$L$2636,MATCH(B2135+J2135,$L$11:$L$2636,0)+12)-1</f>
        <v>47478</v>
      </c>
    </row>
    <row r="2136" spans="2:17" ht="15" customHeight="1" x14ac:dyDescent="0.25">
      <c r="B2136" s="97">
        <v>47460</v>
      </c>
      <c r="C2136" s="98" t="str">
        <f t="shared" si="139"/>
        <v>Saturday</v>
      </c>
      <c r="D2136" s="99" t="str">
        <f t="shared" si="140"/>
        <v>W</v>
      </c>
      <c r="E2136" s="99" t="s">
        <v>71</v>
      </c>
      <c r="F2136" s="99" t="s">
        <v>71</v>
      </c>
      <c r="G2136" s="99" t="str">
        <f t="shared" si="140"/>
        <v>W</v>
      </c>
      <c r="H2136" s="99" t="str">
        <f t="shared" si="141"/>
        <v>P</v>
      </c>
      <c r="I2136" s="99">
        <f t="shared" si="142"/>
        <v>0</v>
      </c>
      <c r="J2136" s="109">
        <f>IF(H2136="B",0,MATCH("B",H2137:$H$3985,0))</f>
        <v>2</v>
      </c>
      <c r="K2136" s="84"/>
      <c r="L2136" s="112">
        <v>48548</v>
      </c>
      <c r="M2136" s="99" t="s">
        <v>69</v>
      </c>
      <c r="O2136" s="97">
        <v>47460</v>
      </c>
      <c r="P2136" s="97" cm="1">
        <f t="array" ref="P2136">INDEX($L$11:$L$2636,MATCH(B2136+J2136,$L$11:$L$2636,0)+30)</f>
        <v>47507</v>
      </c>
      <c r="Q2136" s="124" cm="1">
        <f t="array" ref="Q2136">INDEX($L$11:$L$2636,MATCH(B2136+J2136,$L$11:$L$2636,0)+12)-1</f>
        <v>47479</v>
      </c>
    </row>
    <row r="2137" spans="2:17" ht="15" customHeight="1" x14ac:dyDescent="0.25">
      <c r="B2137" s="97">
        <v>47461</v>
      </c>
      <c r="C2137" s="98" t="str">
        <f t="shared" si="139"/>
        <v>Sunday</v>
      </c>
      <c r="D2137" s="99" t="str">
        <f t="shared" si="140"/>
        <v>W</v>
      </c>
      <c r="E2137" s="99" t="str">
        <f t="shared" si="140"/>
        <v>W</v>
      </c>
      <c r="F2137" s="99" t="str">
        <f t="shared" si="140"/>
        <v>W</v>
      </c>
      <c r="G2137" s="99" t="str">
        <f t="shared" si="140"/>
        <v>W</v>
      </c>
      <c r="H2137" s="99" t="str">
        <f t="shared" si="141"/>
        <v>W</v>
      </c>
      <c r="I2137" s="99">
        <f t="shared" si="142"/>
        <v>0</v>
      </c>
      <c r="J2137" s="109">
        <f>IF(H2137="B",0,MATCH("B",H2138:$H$3985,0))</f>
        <v>1</v>
      </c>
      <c r="K2137" s="84"/>
      <c r="L2137" s="112">
        <v>48549</v>
      </c>
      <c r="M2137" s="99" t="s">
        <v>69</v>
      </c>
      <c r="O2137" s="97">
        <v>47461</v>
      </c>
      <c r="P2137" s="97" cm="1">
        <f t="array" ref="P2137">INDEX($L$11:$L$2636,MATCH(B2137+J2137,$L$11:$L$2636,0)+30)</f>
        <v>47507</v>
      </c>
      <c r="Q2137" s="124" cm="1">
        <f t="array" ref="Q2137">INDEX($L$11:$L$2636,MATCH(B2137+J2137,$L$11:$L$2636,0)+12)-1</f>
        <v>47479</v>
      </c>
    </row>
    <row r="2138" spans="2:17" ht="15" customHeight="1" x14ac:dyDescent="0.25">
      <c r="B2138" s="97">
        <v>47462</v>
      </c>
      <c r="C2138" s="98" t="str">
        <f t="shared" si="139"/>
        <v>Monday</v>
      </c>
      <c r="D2138" s="99" t="str">
        <f t="shared" si="140"/>
        <v>B</v>
      </c>
      <c r="E2138" s="99" t="str">
        <f t="shared" si="140"/>
        <v>B</v>
      </c>
      <c r="F2138" s="99" t="str">
        <f t="shared" si="140"/>
        <v>B</v>
      </c>
      <c r="G2138" s="99" t="str">
        <f t="shared" si="140"/>
        <v>B</v>
      </c>
      <c r="H2138" s="99" t="str">
        <f t="shared" si="141"/>
        <v>B</v>
      </c>
      <c r="I2138" s="99">
        <f t="shared" si="142"/>
        <v>1</v>
      </c>
      <c r="J2138" s="109">
        <f>IF(H2138="B",0,MATCH("B",H2139:$H$3985,0))</f>
        <v>0</v>
      </c>
      <c r="K2138" s="84"/>
      <c r="L2138" s="112">
        <v>48550</v>
      </c>
      <c r="M2138" s="99" t="s">
        <v>69</v>
      </c>
      <c r="O2138" s="97">
        <v>47462</v>
      </c>
      <c r="P2138" s="97" cm="1">
        <f t="array" ref="P2138">INDEX($L$11:$L$2636,MATCH(B2138+J2138,$L$11:$L$2636,0)+30)</f>
        <v>47507</v>
      </c>
      <c r="Q2138" s="124" cm="1">
        <f t="array" ref="Q2138">INDEX($L$11:$L$2636,MATCH(B2138+J2138,$L$11:$L$2636,0)+12)-1</f>
        <v>47479</v>
      </c>
    </row>
    <row r="2139" spans="2:17" ht="15" customHeight="1" x14ac:dyDescent="0.25">
      <c r="B2139" s="97">
        <v>47463</v>
      </c>
      <c r="C2139" s="98" t="str">
        <f t="shared" si="139"/>
        <v>Tuesday</v>
      </c>
      <c r="D2139" s="99" t="str">
        <f t="shared" si="140"/>
        <v>B</v>
      </c>
      <c r="E2139" s="99" t="str">
        <f t="shared" si="140"/>
        <v>B</v>
      </c>
      <c r="F2139" s="99" t="str">
        <f t="shared" si="140"/>
        <v>B</v>
      </c>
      <c r="G2139" s="99" t="str">
        <f t="shared" si="140"/>
        <v>B</v>
      </c>
      <c r="H2139" s="99" t="str">
        <f t="shared" si="141"/>
        <v>B</v>
      </c>
      <c r="I2139" s="99">
        <f t="shared" si="142"/>
        <v>1</v>
      </c>
      <c r="J2139" s="109">
        <f>IF(H2139="B",0,MATCH("B",H2140:$H$3985,0))</f>
        <v>0</v>
      </c>
      <c r="K2139" s="84"/>
      <c r="L2139" s="112">
        <v>48551</v>
      </c>
      <c r="M2139" s="99" t="s">
        <v>69</v>
      </c>
      <c r="O2139" s="97">
        <v>47463</v>
      </c>
      <c r="P2139" s="97" cm="1">
        <f t="array" ref="P2139">INDEX($L$11:$L$2636,MATCH(B2139+J2139,$L$11:$L$2636,0)+30)</f>
        <v>47508</v>
      </c>
      <c r="Q2139" s="124" cm="1">
        <f t="array" ref="Q2139">INDEX($L$11:$L$2636,MATCH(B2139+J2139,$L$11:$L$2636,0)+12)-1</f>
        <v>47482</v>
      </c>
    </row>
    <row r="2140" spans="2:17" ht="15" customHeight="1" x14ac:dyDescent="0.25">
      <c r="B2140" s="97">
        <v>47464</v>
      </c>
      <c r="C2140" s="98" t="str">
        <f t="shared" si="139"/>
        <v>Wednesday</v>
      </c>
      <c r="D2140" s="99" t="str">
        <f t="shared" si="140"/>
        <v>B</v>
      </c>
      <c r="E2140" s="99" t="str">
        <f t="shared" si="140"/>
        <v>B</v>
      </c>
      <c r="F2140" s="99" t="str">
        <f t="shared" si="140"/>
        <v>B</v>
      </c>
      <c r="G2140" s="99" t="str">
        <f t="shared" si="140"/>
        <v>B</v>
      </c>
      <c r="H2140" s="99" t="str">
        <f t="shared" si="141"/>
        <v>B</v>
      </c>
      <c r="I2140" s="99">
        <f t="shared" si="142"/>
        <v>1</v>
      </c>
      <c r="J2140" s="109">
        <f>IF(H2140="B",0,MATCH("B",H2141:$H$3985,0))</f>
        <v>0</v>
      </c>
      <c r="K2140" s="84"/>
      <c r="L2140" s="112">
        <v>48555</v>
      </c>
      <c r="M2140" s="99" t="s">
        <v>69</v>
      </c>
      <c r="O2140" s="97">
        <v>47464</v>
      </c>
      <c r="P2140" s="97" cm="1">
        <f t="array" ref="P2140">INDEX($L$11:$L$2636,MATCH(B2140+J2140,$L$11:$L$2636,0)+30)</f>
        <v>47511</v>
      </c>
      <c r="Q2140" s="124" cm="1">
        <f t="array" ref="Q2140">INDEX($L$11:$L$2636,MATCH(B2140+J2140,$L$11:$L$2636,0)+12)-1</f>
        <v>47484</v>
      </c>
    </row>
    <row r="2141" spans="2:17" ht="15" customHeight="1" x14ac:dyDescent="0.25">
      <c r="B2141" s="97">
        <v>47465</v>
      </c>
      <c r="C2141" s="98" t="str">
        <f t="shared" si="139"/>
        <v>Thursday</v>
      </c>
      <c r="D2141" s="99" t="str">
        <f t="shared" si="140"/>
        <v>B</v>
      </c>
      <c r="E2141" s="99" t="str">
        <f t="shared" si="140"/>
        <v>B</v>
      </c>
      <c r="F2141" s="99" t="str">
        <f t="shared" si="140"/>
        <v>B</v>
      </c>
      <c r="G2141" s="99" t="str">
        <f t="shared" si="140"/>
        <v>B</v>
      </c>
      <c r="H2141" s="99" t="str">
        <f t="shared" si="141"/>
        <v>B</v>
      </c>
      <c r="I2141" s="99">
        <f t="shared" si="142"/>
        <v>1</v>
      </c>
      <c r="J2141" s="109">
        <f>IF(H2141="B",0,MATCH("B",H2142:$H$3985,0))</f>
        <v>0</v>
      </c>
      <c r="K2141" s="84"/>
      <c r="L2141" s="112">
        <v>48557</v>
      </c>
      <c r="M2141" s="99" t="s">
        <v>69</v>
      </c>
      <c r="O2141" s="97">
        <v>47465</v>
      </c>
      <c r="P2141" s="97" cm="1">
        <f t="array" ref="P2141">INDEX($L$11:$L$2636,MATCH(B2141+J2141,$L$11:$L$2636,0)+30)</f>
        <v>47512</v>
      </c>
      <c r="Q2141" s="124" cm="1">
        <f t="array" ref="Q2141">INDEX($L$11:$L$2636,MATCH(B2141+J2141,$L$11:$L$2636,0)+12)-1</f>
        <v>47485</v>
      </c>
    </row>
    <row r="2142" spans="2:17" ht="15" customHeight="1" x14ac:dyDescent="0.25">
      <c r="B2142" s="97">
        <v>47466</v>
      </c>
      <c r="C2142" s="98" t="str">
        <f t="shared" si="139"/>
        <v>Friday</v>
      </c>
      <c r="D2142" s="99" t="str">
        <f t="shared" si="140"/>
        <v>B</v>
      </c>
      <c r="E2142" s="99" t="str">
        <f t="shared" si="140"/>
        <v>B</v>
      </c>
      <c r="F2142" s="99" t="str">
        <f t="shared" si="140"/>
        <v>B</v>
      </c>
      <c r="G2142" s="99" t="str">
        <f t="shared" si="140"/>
        <v>B</v>
      </c>
      <c r="H2142" s="99" t="str">
        <f t="shared" si="141"/>
        <v>B</v>
      </c>
      <c r="I2142" s="99">
        <f t="shared" si="142"/>
        <v>1</v>
      </c>
      <c r="J2142" s="109">
        <f>IF(H2142="B",0,MATCH("B",H2143:$H$3985,0))</f>
        <v>0</v>
      </c>
      <c r="K2142" s="84"/>
      <c r="L2142" s="112">
        <v>48558</v>
      </c>
      <c r="M2142" s="99" t="s">
        <v>69</v>
      </c>
      <c r="O2142" s="97">
        <v>47466</v>
      </c>
      <c r="P2142" s="97" cm="1">
        <f t="array" ref="P2142">INDEX($L$11:$L$2636,MATCH(B2142+J2142,$L$11:$L$2636,0)+30)</f>
        <v>47513</v>
      </c>
      <c r="Q2142" s="124" cm="1">
        <f t="array" ref="Q2142">INDEX($L$11:$L$2636,MATCH(B2142+J2142,$L$11:$L$2636,0)+12)-1</f>
        <v>47486</v>
      </c>
    </row>
    <row r="2143" spans="2:17" ht="15" customHeight="1" x14ac:dyDescent="0.25">
      <c r="B2143" s="97">
        <v>47467</v>
      </c>
      <c r="C2143" s="98" t="str">
        <f t="shared" si="139"/>
        <v>Saturday</v>
      </c>
      <c r="D2143" s="99" t="str">
        <f t="shared" si="140"/>
        <v>W</v>
      </c>
      <c r="E2143" s="99" t="str">
        <f t="shared" si="140"/>
        <v>W</v>
      </c>
      <c r="F2143" s="99" t="str">
        <f t="shared" si="140"/>
        <v>W</v>
      </c>
      <c r="G2143" s="99" t="str">
        <f t="shared" si="140"/>
        <v>W</v>
      </c>
      <c r="H2143" s="99" t="str">
        <f t="shared" si="141"/>
        <v>W</v>
      </c>
      <c r="I2143" s="99">
        <f t="shared" si="142"/>
        <v>0</v>
      </c>
      <c r="J2143" s="109">
        <f>IF(H2143="B",0,MATCH("B",H2144:$H$3985,0))</f>
        <v>2</v>
      </c>
      <c r="K2143" s="84"/>
      <c r="L2143" s="112">
        <v>48561</v>
      </c>
      <c r="M2143" s="99" t="s">
        <v>69</v>
      </c>
      <c r="O2143" s="97">
        <v>47467</v>
      </c>
      <c r="P2143" s="97" cm="1">
        <f t="array" ref="P2143">INDEX($L$11:$L$2636,MATCH(B2143+J2143,$L$11:$L$2636,0)+30)</f>
        <v>47514</v>
      </c>
      <c r="Q2143" s="124" cm="1">
        <f t="array" ref="Q2143">INDEX($L$11:$L$2636,MATCH(B2143+J2143,$L$11:$L$2636,0)+12)-1</f>
        <v>47489</v>
      </c>
    </row>
    <row r="2144" spans="2:17" ht="15" customHeight="1" x14ac:dyDescent="0.25">
      <c r="B2144" s="97">
        <v>47468</v>
      </c>
      <c r="C2144" s="98" t="str">
        <f t="shared" si="139"/>
        <v>Sunday</v>
      </c>
      <c r="D2144" s="99" t="str">
        <f t="shared" si="140"/>
        <v>W</v>
      </c>
      <c r="E2144" s="99" t="str">
        <f t="shared" si="140"/>
        <v>W</v>
      </c>
      <c r="F2144" s="99" t="str">
        <f t="shared" si="140"/>
        <v>W</v>
      </c>
      <c r="G2144" s="99" t="str">
        <f t="shared" si="140"/>
        <v>W</v>
      </c>
      <c r="H2144" s="99" t="str">
        <f t="shared" si="141"/>
        <v>W</v>
      </c>
      <c r="I2144" s="99">
        <f t="shared" si="142"/>
        <v>0</v>
      </c>
      <c r="J2144" s="109">
        <f>IF(H2144="B",0,MATCH("B",H2145:$H$3985,0))</f>
        <v>1</v>
      </c>
      <c r="K2144" s="84"/>
      <c r="L2144" s="112">
        <v>48562</v>
      </c>
      <c r="M2144" s="99" t="s">
        <v>69</v>
      </c>
      <c r="O2144" s="97">
        <v>47468</v>
      </c>
      <c r="P2144" s="97" cm="1">
        <f t="array" ref="P2144">INDEX($L$11:$L$2636,MATCH(B2144+J2144,$L$11:$L$2636,0)+30)</f>
        <v>47514</v>
      </c>
      <c r="Q2144" s="124" cm="1">
        <f t="array" ref="Q2144">INDEX($L$11:$L$2636,MATCH(B2144+J2144,$L$11:$L$2636,0)+12)-1</f>
        <v>47489</v>
      </c>
    </row>
    <row r="2145" spans="2:17" ht="15" customHeight="1" x14ac:dyDescent="0.25">
      <c r="B2145" s="97">
        <v>47469</v>
      </c>
      <c r="C2145" s="98" t="str">
        <f t="shared" si="139"/>
        <v>Monday</v>
      </c>
      <c r="D2145" s="99" t="str">
        <f t="shared" si="140"/>
        <v>B</v>
      </c>
      <c r="E2145" s="99" t="str">
        <f t="shared" si="140"/>
        <v>B</v>
      </c>
      <c r="F2145" s="99" t="str">
        <f t="shared" si="140"/>
        <v>B</v>
      </c>
      <c r="G2145" s="99" t="str">
        <f t="shared" si="140"/>
        <v>B</v>
      </c>
      <c r="H2145" s="99" t="str">
        <f t="shared" si="141"/>
        <v>B</v>
      </c>
      <c r="I2145" s="99">
        <f t="shared" si="142"/>
        <v>1</v>
      </c>
      <c r="J2145" s="109">
        <f>IF(H2145="B",0,MATCH("B",H2146:$H$3985,0))</f>
        <v>0</v>
      </c>
      <c r="K2145" s="84"/>
      <c r="L2145" s="112">
        <v>48563</v>
      </c>
      <c r="M2145" s="99" t="s">
        <v>69</v>
      </c>
      <c r="O2145" s="97">
        <v>47469</v>
      </c>
      <c r="P2145" s="97" cm="1">
        <f t="array" ref="P2145">INDEX($L$11:$L$2636,MATCH(B2145+J2145,$L$11:$L$2636,0)+30)</f>
        <v>47514</v>
      </c>
      <c r="Q2145" s="124" cm="1">
        <f t="array" ref="Q2145">INDEX($L$11:$L$2636,MATCH(B2145+J2145,$L$11:$L$2636,0)+12)-1</f>
        <v>47489</v>
      </c>
    </row>
    <row r="2146" spans="2:17" ht="15" customHeight="1" x14ac:dyDescent="0.25">
      <c r="B2146" s="97">
        <v>47470</v>
      </c>
      <c r="C2146" s="98" t="str">
        <f t="shared" si="139"/>
        <v>Tuesday</v>
      </c>
      <c r="D2146" s="99" t="str">
        <f t="shared" si="140"/>
        <v>B</v>
      </c>
      <c r="E2146" s="99" t="str">
        <f t="shared" si="140"/>
        <v>B</v>
      </c>
      <c r="F2146" s="99" t="str">
        <f t="shared" si="140"/>
        <v>B</v>
      </c>
      <c r="G2146" s="99" t="str">
        <f t="shared" si="140"/>
        <v>B</v>
      </c>
      <c r="H2146" s="99" t="str">
        <f t="shared" si="141"/>
        <v>B</v>
      </c>
      <c r="I2146" s="99">
        <f t="shared" si="142"/>
        <v>1</v>
      </c>
      <c r="J2146" s="109">
        <f>IF(H2146="B",0,MATCH("B",H2147:$H$3985,0))</f>
        <v>0</v>
      </c>
      <c r="K2146" s="84"/>
      <c r="L2146" s="112">
        <v>48564</v>
      </c>
      <c r="M2146" s="99" t="s">
        <v>69</v>
      </c>
      <c r="O2146" s="97">
        <v>47470</v>
      </c>
      <c r="P2146" s="97" cm="1">
        <f t="array" ref="P2146">INDEX($L$11:$L$2636,MATCH(B2146+J2146,$L$11:$L$2636,0)+30)</f>
        <v>47515</v>
      </c>
      <c r="Q2146" s="124" cm="1">
        <f t="array" ref="Q2146">INDEX($L$11:$L$2636,MATCH(B2146+J2146,$L$11:$L$2636,0)+12)-1</f>
        <v>47490</v>
      </c>
    </row>
    <row r="2147" spans="2:17" ht="15" customHeight="1" x14ac:dyDescent="0.25">
      <c r="B2147" s="97">
        <v>47471</v>
      </c>
      <c r="C2147" s="98" t="str">
        <f t="shared" si="139"/>
        <v>Wednesday</v>
      </c>
      <c r="D2147" s="99" t="str">
        <f t="shared" si="140"/>
        <v>B</v>
      </c>
      <c r="E2147" s="99" t="str">
        <f t="shared" si="140"/>
        <v>B</v>
      </c>
      <c r="F2147" s="99" t="str">
        <f t="shared" si="140"/>
        <v>B</v>
      </c>
      <c r="G2147" s="99" t="str">
        <f t="shared" si="140"/>
        <v>B</v>
      </c>
      <c r="H2147" s="99" t="str">
        <f t="shared" si="141"/>
        <v>B</v>
      </c>
      <c r="I2147" s="99">
        <f t="shared" si="142"/>
        <v>1</v>
      </c>
      <c r="J2147" s="109">
        <f>IF(H2147="B",0,MATCH("B",H2148:$H$3985,0))</f>
        <v>0</v>
      </c>
      <c r="K2147" s="84"/>
      <c r="L2147" s="112">
        <v>48565</v>
      </c>
      <c r="M2147" s="99" t="s">
        <v>69</v>
      </c>
      <c r="O2147" s="97">
        <v>47471</v>
      </c>
      <c r="P2147" s="97" cm="1">
        <f t="array" ref="P2147">INDEX($L$11:$L$2636,MATCH(B2147+J2147,$L$11:$L$2636,0)+30)</f>
        <v>47518</v>
      </c>
      <c r="Q2147" s="124" cm="1">
        <f t="array" ref="Q2147">INDEX($L$11:$L$2636,MATCH(B2147+J2147,$L$11:$L$2636,0)+12)-1</f>
        <v>47491</v>
      </c>
    </row>
    <row r="2148" spans="2:17" ht="15" customHeight="1" x14ac:dyDescent="0.25">
      <c r="B2148" s="97">
        <v>47472</v>
      </c>
      <c r="C2148" s="98" t="str">
        <f t="shared" si="139"/>
        <v>Thursday</v>
      </c>
      <c r="D2148" s="99" t="str">
        <f t="shared" si="140"/>
        <v>B</v>
      </c>
      <c r="E2148" s="99" t="str">
        <f t="shared" si="140"/>
        <v>B</v>
      </c>
      <c r="F2148" s="99" t="str">
        <f t="shared" si="140"/>
        <v>B</v>
      </c>
      <c r="G2148" s="99" t="str">
        <f t="shared" si="140"/>
        <v>B</v>
      </c>
      <c r="H2148" s="99" t="str">
        <f t="shared" si="141"/>
        <v>B</v>
      </c>
      <c r="I2148" s="99">
        <f t="shared" si="142"/>
        <v>1</v>
      </c>
      <c r="J2148" s="109">
        <f>IF(H2148="B",0,MATCH("B",H2149:$H$3985,0))</f>
        <v>0</v>
      </c>
      <c r="K2148" s="84"/>
      <c r="L2148" s="112">
        <v>48568</v>
      </c>
      <c r="M2148" s="99" t="s">
        <v>69</v>
      </c>
      <c r="O2148" s="97">
        <v>47472</v>
      </c>
      <c r="P2148" s="97" cm="1">
        <f t="array" ref="P2148">INDEX($L$11:$L$2636,MATCH(B2148+J2148,$L$11:$L$2636,0)+30)</f>
        <v>47519</v>
      </c>
      <c r="Q2148" s="124" cm="1">
        <f t="array" ref="Q2148">INDEX($L$11:$L$2636,MATCH(B2148+J2148,$L$11:$L$2636,0)+12)-1</f>
        <v>47492</v>
      </c>
    </row>
    <row r="2149" spans="2:17" ht="15" customHeight="1" x14ac:dyDescent="0.25">
      <c r="B2149" s="97">
        <v>47473</v>
      </c>
      <c r="C2149" s="98" t="str">
        <f t="shared" si="139"/>
        <v>Friday</v>
      </c>
      <c r="D2149" s="99" t="str">
        <f t="shared" si="140"/>
        <v>B</v>
      </c>
      <c r="E2149" s="99" t="str">
        <f t="shared" si="140"/>
        <v>B</v>
      </c>
      <c r="F2149" s="99" t="str">
        <f t="shared" si="140"/>
        <v>B</v>
      </c>
      <c r="G2149" s="99" t="str">
        <f t="shared" si="140"/>
        <v>B</v>
      </c>
      <c r="H2149" s="99" t="str">
        <f t="shared" si="141"/>
        <v>B</v>
      </c>
      <c r="I2149" s="99">
        <f t="shared" si="142"/>
        <v>1</v>
      </c>
      <c r="J2149" s="109">
        <f>IF(H2149="B",0,MATCH("B",H2150:$H$3985,0))</f>
        <v>0</v>
      </c>
      <c r="K2149" s="84"/>
      <c r="L2149" s="112">
        <v>48569</v>
      </c>
      <c r="M2149" s="99" t="s">
        <v>69</v>
      </c>
      <c r="O2149" s="97">
        <v>47473</v>
      </c>
      <c r="P2149" s="97" cm="1">
        <f t="array" ref="P2149">INDEX($L$11:$L$2636,MATCH(B2149+J2149,$L$11:$L$2636,0)+30)</f>
        <v>47520</v>
      </c>
      <c r="Q2149" s="124" cm="1">
        <f t="array" ref="Q2149">INDEX($L$11:$L$2636,MATCH(B2149+J2149,$L$11:$L$2636,0)+12)-1</f>
        <v>47493</v>
      </c>
    </row>
    <row r="2150" spans="2:17" ht="15" customHeight="1" x14ac:dyDescent="0.25">
      <c r="B2150" s="97">
        <v>47474</v>
      </c>
      <c r="C2150" s="98" t="str">
        <f t="shared" si="139"/>
        <v>Saturday</v>
      </c>
      <c r="D2150" s="99" t="str">
        <f t="shared" si="140"/>
        <v>W</v>
      </c>
      <c r="E2150" s="99" t="str">
        <f t="shared" si="140"/>
        <v>W</v>
      </c>
      <c r="F2150" s="99" t="str">
        <f t="shared" si="140"/>
        <v>W</v>
      </c>
      <c r="G2150" s="99" t="str">
        <f t="shared" si="140"/>
        <v>W</v>
      </c>
      <c r="H2150" s="99" t="str">
        <f t="shared" si="141"/>
        <v>W</v>
      </c>
      <c r="I2150" s="99">
        <f t="shared" si="142"/>
        <v>0</v>
      </c>
      <c r="J2150" s="109">
        <f>IF(H2150="B",0,MATCH("B",H2151:$H$3985,0))</f>
        <v>2</v>
      </c>
      <c r="K2150" s="84"/>
      <c r="L2150" s="112">
        <v>48570</v>
      </c>
      <c r="M2150" s="99" t="s">
        <v>69</v>
      </c>
      <c r="O2150" s="97">
        <v>47474</v>
      </c>
      <c r="P2150" s="97" cm="1">
        <f t="array" ref="P2150">INDEX($L$11:$L$2636,MATCH(B2150+J2150,$L$11:$L$2636,0)+30)</f>
        <v>47521</v>
      </c>
      <c r="Q2150" s="124" cm="1">
        <f t="array" ref="Q2150">INDEX($L$11:$L$2636,MATCH(B2150+J2150,$L$11:$L$2636,0)+12)-1</f>
        <v>47496</v>
      </c>
    </row>
    <row r="2151" spans="2:17" ht="15" customHeight="1" x14ac:dyDescent="0.25">
      <c r="B2151" s="97">
        <v>47475</v>
      </c>
      <c r="C2151" s="98" t="str">
        <f t="shared" si="139"/>
        <v>Sunday</v>
      </c>
      <c r="D2151" s="99" t="str">
        <f t="shared" si="140"/>
        <v>W</v>
      </c>
      <c r="E2151" s="99" t="str">
        <f t="shared" si="140"/>
        <v>W</v>
      </c>
      <c r="F2151" s="99" t="str">
        <f t="shared" si="140"/>
        <v>W</v>
      </c>
      <c r="G2151" s="99" t="str">
        <f t="shared" si="140"/>
        <v>W</v>
      </c>
      <c r="H2151" s="99" t="str">
        <f t="shared" si="141"/>
        <v>W</v>
      </c>
      <c r="I2151" s="99">
        <f t="shared" si="142"/>
        <v>0</v>
      </c>
      <c r="J2151" s="109">
        <f>IF(H2151="B",0,MATCH("B",H2152:$H$3985,0))</f>
        <v>1</v>
      </c>
      <c r="K2151" s="84"/>
      <c r="L2151" s="112">
        <v>48571</v>
      </c>
      <c r="M2151" s="99" t="s">
        <v>69</v>
      </c>
      <c r="O2151" s="97">
        <v>47475</v>
      </c>
      <c r="P2151" s="97" cm="1">
        <f t="array" ref="P2151">INDEX($L$11:$L$2636,MATCH(B2151+J2151,$L$11:$L$2636,0)+30)</f>
        <v>47521</v>
      </c>
      <c r="Q2151" s="124" cm="1">
        <f t="array" ref="Q2151">INDEX($L$11:$L$2636,MATCH(B2151+J2151,$L$11:$L$2636,0)+12)-1</f>
        <v>47496</v>
      </c>
    </row>
    <row r="2152" spans="2:17" ht="15" customHeight="1" x14ac:dyDescent="0.25">
      <c r="B2152" s="97">
        <v>47476</v>
      </c>
      <c r="C2152" s="98" t="str">
        <f t="shared" si="139"/>
        <v>Monday</v>
      </c>
      <c r="D2152" s="99" t="str">
        <f t="shared" si="140"/>
        <v>B</v>
      </c>
      <c r="E2152" s="99" t="str">
        <f t="shared" si="140"/>
        <v>B</v>
      </c>
      <c r="F2152" s="99" t="str">
        <f t="shared" si="140"/>
        <v>B</v>
      </c>
      <c r="G2152" s="99" t="str">
        <f t="shared" si="140"/>
        <v>B</v>
      </c>
      <c r="H2152" s="99" t="str">
        <f t="shared" si="141"/>
        <v>B</v>
      </c>
      <c r="I2152" s="99">
        <f t="shared" si="142"/>
        <v>1</v>
      </c>
      <c r="J2152" s="109">
        <f>IF(H2152="B",0,MATCH("B",H2153:$H$3985,0))</f>
        <v>0</v>
      </c>
      <c r="K2152" s="84"/>
      <c r="L2152" s="112">
        <v>48572</v>
      </c>
      <c r="M2152" s="99" t="s">
        <v>69</v>
      </c>
      <c r="O2152" s="97">
        <v>47476</v>
      </c>
      <c r="P2152" s="97" cm="1">
        <f t="array" ref="P2152">INDEX($L$11:$L$2636,MATCH(B2152+J2152,$L$11:$L$2636,0)+30)</f>
        <v>47521</v>
      </c>
      <c r="Q2152" s="124" cm="1">
        <f t="array" ref="Q2152">INDEX($L$11:$L$2636,MATCH(B2152+J2152,$L$11:$L$2636,0)+12)-1</f>
        <v>47496</v>
      </c>
    </row>
    <row r="2153" spans="2:17" ht="15" customHeight="1" x14ac:dyDescent="0.25">
      <c r="B2153" s="97">
        <v>47477</v>
      </c>
      <c r="C2153" s="98" t="str">
        <f t="shared" si="139"/>
        <v>Tuesday</v>
      </c>
      <c r="D2153" s="99" t="s">
        <v>71</v>
      </c>
      <c r="E2153" s="99" t="s">
        <v>71</v>
      </c>
      <c r="F2153" s="99" t="s">
        <v>71</v>
      </c>
      <c r="G2153" s="99" t="str">
        <f t="shared" si="140"/>
        <v>B</v>
      </c>
      <c r="H2153" s="99" t="str">
        <f t="shared" si="141"/>
        <v>P</v>
      </c>
      <c r="I2153" s="99">
        <f t="shared" si="142"/>
        <v>0</v>
      </c>
      <c r="J2153" s="109">
        <f>IF(H2153="B",0,MATCH("B",H2154:$H$3985,0))</f>
        <v>2</v>
      </c>
      <c r="K2153" s="84"/>
      <c r="L2153" s="112">
        <v>48577</v>
      </c>
      <c r="M2153" s="99" t="s">
        <v>69</v>
      </c>
      <c r="O2153" s="97">
        <v>47477</v>
      </c>
      <c r="P2153" s="97" cm="1">
        <f t="array" ref="P2153">INDEX($L$11:$L$2636,MATCH(B2153+J2153,$L$11:$L$2636,0)+30)</f>
        <v>47522</v>
      </c>
      <c r="Q2153" s="124" cm="1">
        <f t="array" ref="Q2153">INDEX($L$11:$L$2636,MATCH(B2153+J2153,$L$11:$L$2636,0)+12)-1</f>
        <v>47497</v>
      </c>
    </row>
    <row r="2154" spans="2:17" ht="15" customHeight="1" x14ac:dyDescent="0.25">
      <c r="B2154" s="97">
        <v>47478</v>
      </c>
      <c r="C2154" s="98" t="str">
        <f t="shared" si="139"/>
        <v>Wednesday</v>
      </c>
      <c r="D2154" s="99" t="s">
        <v>71</v>
      </c>
      <c r="E2154" s="99" t="s">
        <v>71</v>
      </c>
      <c r="F2154" s="99" t="str">
        <f t="shared" si="140"/>
        <v>B</v>
      </c>
      <c r="G2154" s="99" t="str">
        <f t="shared" si="140"/>
        <v>B</v>
      </c>
      <c r="H2154" s="99" t="str">
        <f t="shared" si="141"/>
        <v>P</v>
      </c>
      <c r="I2154" s="99">
        <f t="shared" si="142"/>
        <v>0</v>
      </c>
      <c r="J2154" s="109">
        <f>IF(H2154="B",0,MATCH("B",H2155:$H$3985,0))</f>
        <v>1</v>
      </c>
      <c r="K2154" s="84"/>
      <c r="L2154" s="112">
        <v>48578</v>
      </c>
      <c r="M2154" s="99" t="s">
        <v>69</v>
      </c>
      <c r="O2154" s="97">
        <v>47478</v>
      </c>
      <c r="P2154" s="97" cm="1">
        <f t="array" ref="P2154">INDEX($L$11:$L$2636,MATCH(B2154+J2154,$L$11:$L$2636,0)+30)</f>
        <v>47522</v>
      </c>
      <c r="Q2154" s="124" cm="1">
        <f t="array" ref="Q2154">INDEX($L$11:$L$2636,MATCH(B2154+J2154,$L$11:$L$2636,0)+12)-1</f>
        <v>47497</v>
      </c>
    </row>
    <row r="2155" spans="2:17" ht="15" customHeight="1" x14ac:dyDescent="0.25">
      <c r="B2155" s="97">
        <v>47479</v>
      </c>
      <c r="C2155" s="98" t="str">
        <f t="shared" si="139"/>
        <v>Thursday</v>
      </c>
      <c r="D2155" s="99" t="str">
        <f t="shared" si="140"/>
        <v>B</v>
      </c>
      <c r="E2155" s="99" t="str">
        <f t="shared" si="140"/>
        <v>B</v>
      </c>
      <c r="F2155" s="99" t="str">
        <f t="shared" si="140"/>
        <v>B</v>
      </c>
      <c r="G2155" s="99" t="str">
        <f t="shared" si="140"/>
        <v>B</v>
      </c>
      <c r="H2155" s="99" t="str">
        <f t="shared" si="141"/>
        <v>B</v>
      </c>
      <c r="I2155" s="99">
        <f t="shared" si="142"/>
        <v>1</v>
      </c>
      <c r="J2155" s="109">
        <f>IF(H2155="B",0,MATCH("B",H2156:$H$3985,0))</f>
        <v>0</v>
      </c>
      <c r="K2155" s="84"/>
      <c r="L2155" s="112">
        <v>48579</v>
      </c>
      <c r="M2155" s="99" t="s">
        <v>69</v>
      </c>
      <c r="O2155" s="97">
        <v>47479</v>
      </c>
      <c r="P2155" s="97" cm="1">
        <f t="array" ref="P2155">INDEX($L$11:$L$2636,MATCH(B2155+J2155,$L$11:$L$2636,0)+30)</f>
        <v>47522</v>
      </c>
      <c r="Q2155" s="124" cm="1">
        <f t="array" ref="Q2155">INDEX($L$11:$L$2636,MATCH(B2155+J2155,$L$11:$L$2636,0)+12)-1</f>
        <v>47497</v>
      </c>
    </row>
    <row r="2156" spans="2:17" ht="15" customHeight="1" x14ac:dyDescent="0.25">
      <c r="B2156" s="97">
        <v>47480</v>
      </c>
      <c r="C2156" s="98" t="str">
        <f t="shared" si="139"/>
        <v>Friday</v>
      </c>
      <c r="D2156" s="99" t="str">
        <f t="shared" si="140"/>
        <v>B</v>
      </c>
      <c r="E2156" s="99" t="str">
        <f t="shared" si="140"/>
        <v>B</v>
      </c>
      <c r="F2156" s="99" t="str">
        <f t="shared" si="140"/>
        <v>B</v>
      </c>
      <c r="G2156" s="99" t="str">
        <f t="shared" si="140"/>
        <v>B</v>
      </c>
      <c r="H2156" s="99" t="str">
        <f t="shared" si="141"/>
        <v>B</v>
      </c>
      <c r="I2156" s="99">
        <f t="shared" si="142"/>
        <v>1</v>
      </c>
      <c r="J2156" s="109">
        <f>IF(H2156="B",0,MATCH("B",H2157:$H$3985,0))</f>
        <v>0</v>
      </c>
      <c r="K2156" s="84"/>
      <c r="L2156" s="112">
        <v>48583</v>
      </c>
      <c r="M2156" s="99" t="s">
        <v>69</v>
      </c>
      <c r="O2156" s="97">
        <v>47480</v>
      </c>
      <c r="P2156" s="97" cm="1">
        <f t="array" ref="P2156">INDEX($L$11:$L$2636,MATCH(B2156+J2156,$L$11:$L$2636,0)+30)</f>
        <v>47525</v>
      </c>
      <c r="Q2156" s="124" cm="1">
        <f t="array" ref="Q2156">INDEX($L$11:$L$2636,MATCH(B2156+J2156,$L$11:$L$2636,0)+12)-1</f>
        <v>47498</v>
      </c>
    </row>
    <row r="2157" spans="2:17" ht="15" customHeight="1" x14ac:dyDescent="0.25">
      <c r="B2157" s="97">
        <v>47481</v>
      </c>
      <c r="C2157" s="98" t="str">
        <f t="shared" si="139"/>
        <v>Saturday</v>
      </c>
      <c r="D2157" s="99" t="str">
        <f t="shared" si="140"/>
        <v>W</v>
      </c>
      <c r="E2157" s="99" t="str">
        <f t="shared" si="140"/>
        <v>W</v>
      </c>
      <c r="F2157" s="99" t="str">
        <f t="shared" si="140"/>
        <v>W</v>
      </c>
      <c r="G2157" s="99" t="str">
        <f t="shared" si="140"/>
        <v>W</v>
      </c>
      <c r="H2157" s="99" t="str">
        <f t="shared" si="141"/>
        <v>W</v>
      </c>
      <c r="I2157" s="99">
        <f t="shared" si="142"/>
        <v>0</v>
      </c>
      <c r="J2157" s="109">
        <f>IF(H2157="B",0,MATCH("B",H2158:$H$3985,0))</f>
        <v>2</v>
      </c>
      <c r="K2157" s="84"/>
      <c r="L2157" s="112">
        <v>48584</v>
      </c>
      <c r="M2157" s="99" t="s">
        <v>69</v>
      </c>
      <c r="O2157" s="97">
        <v>47481</v>
      </c>
      <c r="P2157" s="97" cm="1">
        <f t="array" ref="P2157">INDEX($L$11:$L$2636,MATCH(B2157+J2157,$L$11:$L$2636,0)+30)</f>
        <v>47526</v>
      </c>
      <c r="Q2157" s="124" cm="1">
        <f t="array" ref="Q2157">INDEX($L$11:$L$2636,MATCH(B2157+J2157,$L$11:$L$2636,0)+12)-1</f>
        <v>47499</v>
      </c>
    </row>
    <row r="2158" spans="2:17" ht="15" customHeight="1" x14ac:dyDescent="0.25">
      <c r="B2158" s="97">
        <v>47482</v>
      </c>
      <c r="C2158" s="98" t="str">
        <f t="shared" si="139"/>
        <v>Sunday</v>
      </c>
      <c r="D2158" s="99" t="str">
        <f t="shared" si="140"/>
        <v>W</v>
      </c>
      <c r="E2158" s="99" t="str">
        <f t="shared" si="140"/>
        <v>W</v>
      </c>
      <c r="F2158" s="99" t="str">
        <f t="shared" si="140"/>
        <v>W</v>
      </c>
      <c r="G2158" s="99" t="str">
        <f t="shared" si="140"/>
        <v>W</v>
      </c>
      <c r="H2158" s="99" t="str">
        <f t="shared" si="141"/>
        <v>W</v>
      </c>
      <c r="I2158" s="99">
        <f t="shared" si="142"/>
        <v>0</v>
      </c>
      <c r="J2158" s="109">
        <f>IF(H2158="B",0,MATCH("B",H2159:$H$3985,0))</f>
        <v>1</v>
      </c>
      <c r="K2158" s="84"/>
      <c r="L2158" s="112">
        <v>48586</v>
      </c>
      <c r="M2158" s="99" t="s">
        <v>69</v>
      </c>
      <c r="O2158" s="97">
        <v>47482</v>
      </c>
      <c r="P2158" s="97" cm="1">
        <f t="array" ref="P2158">INDEX($L$11:$L$2636,MATCH(B2158+J2158,$L$11:$L$2636,0)+30)</f>
        <v>47526</v>
      </c>
      <c r="Q2158" s="124" cm="1">
        <f t="array" ref="Q2158">INDEX($L$11:$L$2636,MATCH(B2158+J2158,$L$11:$L$2636,0)+12)-1</f>
        <v>47499</v>
      </c>
    </row>
    <row r="2159" spans="2:17" ht="15" customHeight="1" x14ac:dyDescent="0.25">
      <c r="B2159" s="97">
        <v>47483</v>
      </c>
      <c r="C2159" s="98" t="str">
        <f t="shared" si="139"/>
        <v>Monday</v>
      </c>
      <c r="D2159" s="99" t="str">
        <f t="shared" si="140"/>
        <v>B</v>
      </c>
      <c r="E2159" s="99" t="str">
        <f t="shared" si="140"/>
        <v>B</v>
      </c>
      <c r="F2159" s="99" t="str">
        <f t="shared" si="140"/>
        <v>B</v>
      </c>
      <c r="G2159" s="99" t="str">
        <f t="shared" si="140"/>
        <v>B</v>
      </c>
      <c r="H2159" s="99" t="str">
        <f t="shared" si="141"/>
        <v>B</v>
      </c>
      <c r="I2159" s="99">
        <f t="shared" si="142"/>
        <v>1</v>
      </c>
      <c r="J2159" s="109">
        <f>IF(H2159="B",0,MATCH("B",H2160:$H$3985,0))</f>
        <v>0</v>
      </c>
      <c r="K2159" s="84"/>
      <c r="L2159" s="112">
        <v>48589</v>
      </c>
      <c r="M2159" s="99" t="s">
        <v>69</v>
      </c>
      <c r="O2159" s="97">
        <v>47483</v>
      </c>
      <c r="P2159" s="97" cm="1">
        <f t="array" ref="P2159">INDEX($L$11:$L$2636,MATCH(B2159+J2159,$L$11:$L$2636,0)+30)</f>
        <v>47526</v>
      </c>
      <c r="Q2159" s="124" cm="1">
        <f t="array" ref="Q2159">INDEX($L$11:$L$2636,MATCH(B2159+J2159,$L$11:$L$2636,0)+12)-1</f>
        <v>47499</v>
      </c>
    </row>
    <row r="2160" spans="2:17" ht="15" customHeight="1" x14ac:dyDescent="0.25">
      <c r="B2160" s="97">
        <v>47484</v>
      </c>
      <c r="C2160" s="98" t="str">
        <f t="shared" si="139"/>
        <v>Tuesday</v>
      </c>
      <c r="D2160" s="99" t="s">
        <v>71</v>
      </c>
      <c r="E2160" s="99" t="s">
        <v>71</v>
      </c>
      <c r="F2160" s="99" t="s">
        <v>71</v>
      </c>
      <c r="G2160" s="99" t="str">
        <f t="shared" si="140"/>
        <v>B</v>
      </c>
      <c r="H2160" s="99" t="str">
        <f t="shared" si="141"/>
        <v>P</v>
      </c>
      <c r="I2160" s="99">
        <f t="shared" si="142"/>
        <v>0</v>
      </c>
      <c r="J2160" s="109">
        <f>IF(H2160="B",0,MATCH("B",H2161:$H$3985,0))</f>
        <v>1</v>
      </c>
      <c r="K2160" s="84"/>
      <c r="L2160" s="112">
        <v>48590</v>
      </c>
      <c r="M2160" s="99" t="s">
        <v>69</v>
      </c>
      <c r="O2160" s="97">
        <v>47484</v>
      </c>
      <c r="P2160" s="97" cm="1">
        <f t="array" ref="P2160">INDEX($L$11:$L$2636,MATCH(B2160+J2160,$L$11:$L$2636,0)+30)</f>
        <v>47527</v>
      </c>
      <c r="Q2160" s="124" cm="1">
        <f t="array" ref="Q2160">INDEX($L$11:$L$2636,MATCH(B2160+J2160,$L$11:$L$2636,0)+12)-1</f>
        <v>47500</v>
      </c>
    </row>
    <row r="2161" spans="2:17" ht="15" customHeight="1" x14ac:dyDescent="0.25">
      <c r="B2161" s="97">
        <v>47485</v>
      </c>
      <c r="C2161" s="98" t="str">
        <f t="shared" si="139"/>
        <v>Wednesday</v>
      </c>
      <c r="D2161" s="99" t="str">
        <f t="shared" si="140"/>
        <v>B</v>
      </c>
      <c r="E2161" s="99" t="str">
        <f t="shared" si="140"/>
        <v>B</v>
      </c>
      <c r="F2161" s="99" t="str">
        <f t="shared" si="140"/>
        <v>B</v>
      </c>
      <c r="G2161" s="99" t="str">
        <f t="shared" si="140"/>
        <v>B</v>
      </c>
      <c r="H2161" s="99" t="str">
        <f t="shared" si="141"/>
        <v>B</v>
      </c>
      <c r="I2161" s="99">
        <f t="shared" si="142"/>
        <v>1</v>
      </c>
      <c r="J2161" s="109">
        <f>IF(H2161="B",0,MATCH("B",H2162:$H$3985,0))</f>
        <v>0</v>
      </c>
      <c r="K2161" s="84"/>
      <c r="L2161" s="112">
        <v>48591</v>
      </c>
      <c r="M2161" s="99" t="s">
        <v>69</v>
      </c>
      <c r="O2161" s="97">
        <v>47485</v>
      </c>
      <c r="P2161" s="97" cm="1">
        <f t="array" ref="P2161">INDEX($L$11:$L$2636,MATCH(B2161+J2161,$L$11:$L$2636,0)+30)</f>
        <v>47527</v>
      </c>
      <c r="Q2161" s="124" cm="1">
        <f t="array" ref="Q2161">INDEX($L$11:$L$2636,MATCH(B2161+J2161,$L$11:$L$2636,0)+12)-1</f>
        <v>47500</v>
      </c>
    </row>
    <row r="2162" spans="2:17" ht="15" customHeight="1" x14ac:dyDescent="0.25">
      <c r="B2162" s="97">
        <v>47486</v>
      </c>
      <c r="C2162" s="98" t="str">
        <f t="shared" si="139"/>
        <v>Thursday</v>
      </c>
      <c r="D2162" s="99" t="str">
        <f t="shared" si="140"/>
        <v>B</v>
      </c>
      <c r="E2162" s="99" t="str">
        <f t="shared" si="140"/>
        <v>B</v>
      </c>
      <c r="F2162" s="99" t="str">
        <f t="shared" si="140"/>
        <v>B</v>
      </c>
      <c r="G2162" s="99" t="str">
        <f t="shared" si="140"/>
        <v>B</v>
      </c>
      <c r="H2162" s="99" t="str">
        <f t="shared" si="141"/>
        <v>B</v>
      </c>
      <c r="I2162" s="99">
        <f t="shared" si="142"/>
        <v>1</v>
      </c>
      <c r="J2162" s="109">
        <f>IF(H2162="B",0,MATCH("B",H2163:$H$3985,0))</f>
        <v>0</v>
      </c>
      <c r="K2162" s="84"/>
      <c r="L2162" s="112">
        <v>48592</v>
      </c>
      <c r="M2162" s="99" t="s">
        <v>69</v>
      </c>
      <c r="O2162" s="97">
        <v>47486</v>
      </c>
      <c r="P2162" s="97" cm="1">
        <f t="array" ref="P2162">INDEX($L$11:$L$2636,MATCH(B2162+J2162,$L$11:$L$2636,0)+30)</f>
        <v>47528</v>
      </c>
      <c r="Q2162" s="124" cm="1">
        <f t="array" ref="Q2162">INDEX($L$11:$L$2636,MATCH(B2162+J2162,$L$11:$L$2636,0)+12)-1</f>
        <v>47503</v>
      </c>
    </row>
    <row r="2163" spans="2:17" ht="15" customHeight="1" x14ac:dyDescent="0.25">
      <c r="B2163" s="97">
        <v>47487</v>
      </c>
      <c r="C2163" s="98" t="str">
        <f t="shared" si="139"/>
        <v>Friday</v>
      </c>
      <c r="D2163" s="99" t="str">
        <f t="shared" si="140"/>
        <v>B</v>
      </c>
      <c r="E2163" s="99" t="str">
        <f t="shared" si="140"/>
        <v>B</v>
      </c>
      <c r="F2163" s="99" t="str">
        <f t="shared" si="140"/>
        <v>B</v>
      </c>
      <c r="G2163" s="99" t="str">
        <f t="shared" si="140"/>
        <v>B</v>
      </c>
      <c r="H2163" s="99" t="str">
        <f t="shared" si="141"/>
        <v>B</v>
      </c>
      <c r="I2163" s="99">
        <f t="shared" si="142"/>
        <v>1</v>
      </c>
      <c r="J2163" s="109">
        <f>IF(H2163="B",0,MATCH("B",H2164:$H$3985,0))</f>
        <v>0</v>
      </c>
      <c r="K2163" s="84"/>
      <c r="L2163" s="112">
        <v>48593</v>
      </c>
      <c r="M2163" s="99" t="s">
        <v>69</v>
      </c>
      <c r="O2163" s="97">
        <v>47487</v>
      </c>
      <c r="P2163" s="97" cm="1">
        <f t="array" ref="P2163">INDEX($L$11:$L$2636,MATCH(B2163+J2163,$L$11:$L$2636,0)+30)</f>
        <v>47529</v>
      </c>
      <c r="Q2163" s="124" cm="1">
        <f t="array" ref="Q2163">INDEX($L$11:$L$2636,MATCH(B2163+J2163,$L$11:$L$2636,0)+12)-1</f>
        <v>47504</v>
      </c>
    </row>
    <row r="2164" spans="2:17" ht="15" customHeight="1" x14ac:dyDescent="0.25">
      <c r="B2164" s="97">
        <v>47488</v>
      </c>
      <c r="C2164" s="98" t="str">
        <f t="shared" si="139"/>
        <v>Saturday</v>
      </c>
      <c r="D2164" s="99" t="str">
        <f t="shared" si="140"/>
        <v>W</v>
      </c>
      <c r="E2164" s="99" t="str">
        <f t="shared" si="140"/>
        <v>W</v>
      </c>
      <c r="F2164" s="99" t="str">
        <f t="shared" si="140"/>
        <v>W</v>
      </c>
      <c r="G2164" s="99" t="str">
        <f t="shared" si="140"/>
        <v>W</v>
      </c>
      <c r="H2164" s="99" t="str">
        <f t="shared" si="141"/>
        <v>W</v>
      </c>
      <c r="I2164" s="99">
        <f t="shared" si="142"/>
        <v>0</v>
      </c>
      <c r="J2164" s="109">
        <f>IF(H2164="B",0,MATCH("B",H2165:$H$3985,0))</f>
        <v>2</v>
      </c>
      <c r="K2164" s="84"/>
      <c r="L2164" s="112">
        <v>48596</v>
      </c>
      <c r="M2164" s="99" t="s">
        <v>69</v>
      </c>
      <c r="O2164" s="97">
        <v>47488</v>
      </c>
      <c r="P2164" s="97" cm="1">
        <f t="array" ref="P2164">INDEX($L$11:$L$2636,MATCH(B2164+J2164,$L$11:$L$2636,0)+30)</f>
        <v>47532</v>
      </c>
      <c r="Q2164" s="124" cm="1">
        <f t="array" ref="Q2164">INDEX($L$11:$L$2636,MATCH(B2164+J2164,$L$11:$L$2636,0)+12)-1</f>
        <v>47505</v>
      </c>
    </row>
    <row r="2165" spans="2:17" ht="15" customHeight="1" x14ac:dyDescent="0.25">
      <c r="B2165" s="97">
        <v>47489</v>
      </c>
      <c r="C2165" s="98" t="str">
        <f t="shared" si="139"/>
        <v>Sunday</v>
      </c>
      <c r="D2165" s="99" t="str">
        <f t="shared" si="140"/>
        <v>W</v>
      </c>
      <c r="E2165" s="99" t="s">
        <v>71</v>
      </c>
      <c r="F2165" s="99" t="s">
        <v>71</v>
      </c>
      <c r="G2165" s="99" t="str">
        <f t="shared" si="140"/>
        <v>W</v>
      </c>
      <c r="H2165" s="99" t="str">
        <f t="shared" si="141"/>
        <v>P</v>
      </c>
      <c r="I2165" s="99">
        <f t="shared" si="142"/>
        <v>0</v>
      </c>
      <c r="J2165" s="109">
        <f>IF(H2165="B",0,MATCH("B",H2166:$H$3985,0))</f>
        <v>1</v>
      </c>
      <c r="K2165" s="84"/>
      <c r="L2165" s="112">
        <v>48597</v>
      </c>
      <c r="M2165" s="99" t="s">
        <v>69</v>
      </c>
      <c r="O2165" s="97">
        <v>47489</v>
      </c>
      <c r="P2165" s="97" cm="1">
        <f t="array" ref="P2165">INDEX($L$11:$L$2636,MATCH(B2165+J2165,$L$11:$L$2636,0)+30)</f>
        <v>47532</v>
      </c>
      <c r="Q2165" s="124" cm="1">
        <f t="array" ref="Q2165">INDEX($L$11:$L$2636,MATCH(B2165+J2165,$L$11:$L$2636,0)+12)-1</f>
        <v>47505</v>
      </c>
    </row>
    <row r="2166" spans="2:17" ht="15" customHeight="1" x14ac:dyDescent="0.25">
      <c r="B2166" s="97">
        <v>47490</v>
      </c>
      <c r="C2166" s="98" t="str">
        <f t="shared" si="139"/>
        <v>Monday</v>
      </c>
      <c r="D2166" s="99" t="str">
        <f t="shared" si="140"/>
        <v>B</v>
      </c>
      <c r="E2166" s="99" t="str">
        <f t="shared" si="140"/>
        <v>B</v>
      </c>
      <c r="F2166" s="99" t="str">
        <f t="shared" si="140"/>
        <v>B</v>
      </c>
      <c r="G2166" s="99" t="str">
        <f t="shared" si="140"/>
        <v>B</v>
      </c>
      <c r="H2166" s="99" t="str">
        <f t="shared" si="141"/>
        <v>B</v>
      </c>
      <c r="I2166" s="99">
        <f t="shared" si="142"/>
        <v>1</v>
      </c>
      <c r="J2166" s="109">
        <f>IF(H2166="B",0,MATCH("B",H2167:$H$3985,0))</f>
        <v>0</v>
      </c>
      <c r="K2166" s="84"/>
      <c r="L2166" s="112">
        <v>48598</v>
      </c>
      <c r="M2166" s="99" t="s">
        <v>69</v>
      </c>
      <c r="O2166" s="97">
        <v>47490</v>
      </c>
      <c r="P2166" s="97" cm="1">
        <f t="array" ref="P2166">INDEX($L$11:$L$2636,MATCH(B2166+J2166,$L$11:$L$2636,0)+30)</f>
        <v>47532</v>
      </c>
      <c r="Q2166" s="124" cm="1">
        <f t="array" ref="Q2166">INDEX($L$11:$L$2636,MATCH(B2166+J2166,$L$11:$L$2636,0)+12)-1</f>
        <v>47505</v>
      </c>
    </row>
    <row r="2167" spans="2:17" ht="15" customHeight="1" x14ac:dyDescent="0.25">
      <c r="B2167" s="97">
        <v>47491</v>
      </c>
      <c r="C2167" s="98" t="str">
        <f t="shared" si="139"/>
        <v>Tuesday</v>
      </c>
      <c r="D2167" s="99" t="str">
        <f t="shared" si="140"/>
        <v>B</v>
      </c>
      <c r="E2167" s="99" t="str">
        <f t="shared" si="140"/>
        <v>B</v>
      </c>
      <c r="F2167" s="99" t="str">
        <f t="shared" si="140"/>
        <v>B</v>
      </c>
      <c r="G2167" s="99" t="str">
        <f t="shared" si="140"/>
        <v>B</v>
      </c>
      <c r="H2167" s="99" t="str">
        <f t="shared" si="141"/>
        <v>B</v>
      </c>
      <c r="I2167" s="99">
        <f t="shared" si="142"/>
        <v>1</v>
      </c>
      <c r="J2167" s="109">
        <f>IF(H2167="B",0,MATCH("B",H2168:$H$3985,0))</f>
        <v>0</v>
      </c>
      <c r="K2167" s="84"/>
      <c r="L2167" s="112">
        <v>48599</v>
      </c>
      <c r="M2167" s="99" t="s">
        <v>69</v>
      </c>
      <c r="O2167" s="97">
        <v>47491</v>
      </c>
      <c r="P2167" s="97" cm="1">
        <f t="array" ref="P2167">INDEX($L$11:$L$2636,MATCH(B2167+J2167,$L$11:$L$2636,0)+30)</f>
        <v>47533</v>
      </c>
      <c r="Q2167" s="124" cm="1">
        <f t="array" ref="Q2167">INDEX($L$11:$L$2636,MATCH(B2167+J2167,$L$11:$L$2636,0)+12)-1</f>
        <v>47506</v>
      </c>
    </row>
    <row r="2168" spans="2:17" ht="15" customHeight="1" x14ac:dyDescent="0.25">
      <c r="B2168" s="97">
        <v>47492</v>
      </c>
      <c r="C2168" s="98" t="str">
        <f t="shared" si="139"/>
        <v>Wednesday</v>
      </c>
      <c r="D2168" s="99" t="str">
        <f t="shared" si="140"/>
        <v>B</v>
      </c>
      <c r="E2168" s="99" t="str">
        <f t="shared" si="140"/>
        <v>B</v>
      </c>
      <c r="F2168" s="99" t="str">
        <f t="shared" si="140"/>
        <v>B</v>
      </c>
      <c r="G2168" s="99" t="str">
        <f t="shared" si="140"/>
        <v>B</v>
      </c>
      <c r="H2168" s="99" t="str">
        <f t="shared" si="141"/>
        <v>B</v>
      </c>
      <c r="I2168" s="99">
        <f t="shared" si="142"/>
        <v>1</v>
      </c>
      <c r="J2168" s="109">
        <f>IF(H2168="B",0,MATCH("B",H2169:$H$3985,0))</f>
        <v>0</v>
      </c>
      <c r="K2168" s="84"/>
      <c r="L2168" s="112">
        <v>48600</v>
      </c>
      <c r="M2168" s="99" t="s">
        <v>69</v>
      </c>
      <c r="O2168" s="97">
        <v>47492</v>
      </c>
      <c r="P2168" s="97" cm="1">
        <f t="array" ref="P2168">INDEX($L$11:$L$2636,MATCH(B2168+J2168,$L$11:$L$2636,0)+30)</f>
        <v>47534</v>
      </c>
      <c r="Q2168" s="124" cm="1">
        <f t="array" ref="Q2168">INDEX($L$11:$L$2636,MATCH(B2168+J2168,$L$11:$L$2636,0)+12)-1</f>
        <v>47507</v>
      </c>
    </row>
    <row r="2169" spans="2:17" ht="15" customHeight="1" x14ac:dyDescent="0.25">
      <c r="B2169" s="97">
        <v>47493</v>
      </c>
      <c r="C2169" s="98" t="str">
        <f t="shared" si="139"/>
        <v>Thursday</v>
      </c>
      <c r="D2169" s="99" t="str">
        <f t="shared" si="140"/>
        <v>B</v>
      </c>
      <c r="E2169" s="99" t="str">
        <f t="shared" si="140"/>
        <v>B</v>
      </c>
      <c r="F2169" s="99" t="str">
        <f t="shared" si="140"/>
        <v>B</v>
      </c>
      <c r="G2169" s="99" t="str">
        <f t="shared" si="140"/>
        <v>B</v>
      </c>
      <c r="H2169" s="99" t="str">
        <f t="shared" si="141"/>
        <v>B</v>
      </c>
      <c r="I2169" s="99">
        <f t="shared" si="142"/>
        <v>1</v>
      </c>
      <c r="J2169" s="109">
        <f>IF(H2169="B",0,MATCH("B",H2170:$H$3985,0))</f>
        <v>0</v>
      </c>
      <c r="K2169" s="84"/>
      <c r="L2169" s="112">
        <v>48603</v>
      </c>
      <c r="M2169" s="99" t="s">
        <v>69</v>
      </c>
      <c r="O2169" s="97">
        <v>47493</v>
      </c>
      <c r="P2169" s="97" cm="1">
        <f t="array" ref="P2169">INDEX($L$11:$L$2636,MATCH(B2169+J2169,$L$11:$L$2636,0)+30)</f>
        <v>47535</v>
      </c>
      <c r="Q2169" s="124" cm="1">
        <f t="array" ref="Q2169">INDEX($L$11:$L$2636,MATCH(B2169+J2169,$L$11:$L$2636,0)+12)-1</f>
        <v>47510</v>
      </c>
    </row>
    <row r="2170" spans="2:17" ht="15" customHeight="1" x14ac:dyDescent="0.25">
      <c r="B2170" s="97">
        <v>47494</v>
      </c>
      <c r="C2170" s="98" t="str">
        <f t="shared" si="139"/>
        <v>Friday</v>
      </c>
      <c r="D2170" s="99" t="str">
        <f t="shared" si="140"/>
        <v>B</v>
      </c>
      <c r="E2170" s="99" t="str">
        <f t="shared" si="140"/>
        <v>B</v>
      </c>
      <c r="F2170" s="99" t="str">
        <f t="shared" si="140"/>
        <v>B</v>
      </c>
      <c r="G2170" s="99" t="str">
        <f t="shared" si="140"/>
        <v>B</v>
      </c>
      <c r="H2170" s="99" t="str">
        <f t="shared" si="141"/>
        <v>B</v>
      </c>
      <c r="I2170" s="99">
        <f t="shared" si="142"/>
        <v>1</v>
      </c>
      <c r="J2170" s="109">
        <f>IF(H2170="B",0,MATCH("B",H2171:$H$3985,0))</f>
        <v>0</v>
      </c>
      <c r="K2170" s="84"/>
      <c r="L2170" s="112">
        <v>48604</v>
      </c>
      <c r="M2170" s="99" t="s">
        <v>69</v>
      </c>
      <c r="O2170" s="97">
        <v>47494</v>
      </c>
      <c r="P2170" s="97" cm="1">
        <f t="array" ref="P2170">INDEX($L$11:$L$2636,MATCH(B2170+J2170,$L$11:$L$2636,0)+30)</f>
        <v>47536</v>
      </c>
      <c r="Q2170" s="124" cm="1">
        <f t="array" ref="Q2170">INDEX($L$11:$L$2636,MATCH(B2170+J2170,$L$11:$L$2636,0)+12)-1</f>
        <v>47511</v>
      </c>
    </row>
    <row r="2171" spans="2:17" ht="15" customHeight="1" x14ac:dyDescent="0.25">
      <c r="B2171" s="97">
        <v>47495</v>
      </c>
      <c r="C2171" s="98" t="str">
        <f t="shared" si="139"/>
        <v>Saturday</v>
      </c>
      <c r="D2171" s="99" t="str">
        <f t="shared" si="140"/>
        <v>W</v>
      </c>
      <c r="E2171" s="99" t="str">
        <f t="shared" si="140"/>
        <v>W</v>
      </c>
      <c r="F2171" s="99" t="str">
        <f t="shared" si="140"/>
        <v>W</v>
      </c>
      <c r="G2171" s="99" t="str">
        <f t="shared" si="140"/>
        <v>W</v>
      </c>
      <c r="H2171" s="99" t="str">
        <f t="shared" si="141"/>
        <v>W</v>
      </c>
      <c r="I2171" s="99">
        <f t="shared" si="142"/>
        <v>0</v>
      </c>
      <c r="J2171" s="109">
        <f>IF(H2171="B",0,MATCH("B",H2172:$H$3985,0))</f>
        <v>2</v>
      </c>
      <c r="K2171" s="84"/>
      <c r="L2171" s="112">
        <v>48605</v>
      </c>
      <c r="M2171" s="99" t="s">
        <v>69</v>
      </c>
      <c r="O2171" s="97">
        <v>47495</v>
      </c>
      <c r="P2171" s="97" cm="1">
        <f t="array" ref="P2171">INDEX($L$11:$L$2636,MATCH(B2171+J2171,$L$11:$L$2636,0)+30)</f>
        <v>47539</v>
      </c>
      <c r="Q2171" s="124" cm="1">
        <f t="array" ref="Q2171">INDEX($L$11:$L$2636,MATCH(B2171+J2171,$L$11:$L$2636,0)+12)-1</f>
        <v>47512</v>
      </c>
    </row>
    <row r="2172" spans="2:17" ht="15" customHeight="1" x14ac:dyDescent="0.25">
      <c r="B2172" s="97">
        <v>47496</v>
      </c>
      <c r="C2172" s="98" t="str">
        <f t="shared" si="139"/>
        <v>Sunday</v>
      </c>
      <c r="D2172" s="99" t="str">
        <f t="shared" si="140"/>
        <v>W</v>
      </c>
      <c r="E2172" s="99" t="str">
        <f t="shared" si="140"/>
        <v>W</v>
      </c>
      <c r="F2172" s="99" t="str">
        <f t="shared" si="140"/>
        <v>W</v>
      </c>
      <c r="G2172" s="99" t="str">
        <f t="shared" si="140"/>
        <v>W</v>
      </c>
      <c r="H2172" s="99" t="str">
        <f t="shared" si="141"/>
        <v>W</v>
      </c>
      <c r="I2172" s="99">
        <f t="shared" si="142"/>
        <v>0</v>
      </c>
      <c r="J2172" s="109">
        <f>IF(H2172="B",0,MATCH("B",H2173:$H$3985,0))</f>
        <v>1</v>
      </c>
      <c r="K2172" s="84"/>
      <c r="L2172" s="112">
        <v>48606</v>
      </c>
      <c r="M2172" s="99" t="s">
        <v>69</v>
      </c>
      <c r="O2172" s="97">
        <v>47496</v>
      </c>
      <c r="P2172" s="97" cm="1">
        <f t="array" ref="P2172">INDEX($L$11:$L$2636,MATCH(B2172+J2172,$L$11:$L$2636,0)+30)</f>
        <v>47539</v>
      </c>
      <c r="Q2172" s="124" cm="1">
        <f t="array" ref="Q2172">INDEX($L$11:$L$2636,MATCH(B2172+J2172,$L$11:$L$2636,0)+12)-1</f>
        <v>47512</v>
      </c>
    </row>
    <row r="2173" spans="2:17" ht="15" customHeight="1" x14ac:dyDescent="0.25">
      <c r="B2173" s="97">
        <v>47497</v>
      </c>
      <c r="C2173" s="98" t="str">
        <f t="shared" si="139"/>
        <v>Monday</v>
      </c>
      <c r="D2173" s="99" t="str">
        <f t="shared" si="140"/>
        <v>B</v>
      </c>
      <c r="E2173" s="99" t="str">
        <f t="shared" si="140"/>
        <v>B</v>
      </c>
      <c r="F2173" s="99" t="str">
        <f t="shared" si="140"/>
        <v>B</v>
      </c>
      <c r="G2173" s="99" t="str">
        <f t="shared" si="140"/>
        <v>B</v>
      </c>
      <c r="H2173" s="99" t="str">
        <f t="shared" si="141"/>
        <v>B</v>
      </c>
      <c r="I2173" s="99">
        <f t="shared" si="142"/>
        <v>1</v>
      </c>
      <c r="J2173" s="109">
        <f>IF(H2173="B",0,MATCH("B",H2174:$H$3985,0))</f>
        <v>0</v>
      </c>
      <c r="K2173" s="84"/>
      <c r="L2173" s="112">
        <v>48607</v>
      </c>
      <c r="M2173" s="99" t="s">
        <v>69</v>
      </c>
      <c r="O2173" s="97">
        <v>47497</v>
      </c>
      <c r="P2173" s="97" cm="1">
        <f t="array" ref="P2173">INDEX($L$11:$L$2636,MATCH(B2173+J2173,$L$11:$L$2636,0)+30)</f>
        <v>47539</v>
      </c>
      <c r="Q2173" s="124" cm="1">
        <f t="array" ref="Q2173">INDEX($L$11:$L$2636,MATCH(B2173+J2173,$L$11:$L$2636,0)+12)-1</f>
        <v>47512</v>
      </c>
    </row>
    <row r="2174" spans="2:17" ht="15" customHeight="1" x14ac:dyDescent="0.25">
      <c r="B2174" s="97">
        <v>47498</v>
      </c>
      <c r="C2174" s="98" t="str">
        <f t="shared" si="139"/>
        <v>Tuesday</v>
      </c>
      <c r="D2174" s="99" t="str">
        <f t="shared" si="140"/>
        <v>B</v>
      </c>
      <c r="E2174" s="99" t="str">
        <f t="shared" si="140"/>
        <v>B</v>
      </c>
      <c r="F2174" s="99" t="str">
        <f t="shared" si="140"/>
        <v>B</v>
      </c>
      <c r="G2174" s="99" t="str">
        <f t="shared" si="140"/>
        <v>B</v>
      </c>
      <c r="H2174" s="99" t="str">
        <f t="shared" si="141"/>
        <v>B</v>
      </c>
      <c r="I2174" s="99">
        <f t="shared" si="142"/>
        <v>1</v>
      </c>
      <c r="J2174" s="109">
        <f>IF(H2174="B",0,MATCH("B",H2175:$H$3985,0))</f>
        <v>0</v>
      </c>
      <c r="K2174" s="84"/>
      <c r="L2174" s="112">
        <v>48610</v>
      </c>
      <c r="M2174" s="99" t="s">
        <v>69</v>
      </c>
      <c r="O2174" s="97">
        <v>47498</v>
      </c>
      <c r="P2174" s="97" cm="1">
        <f t="array" ref="P2174">INDEX($L$11:$L$2636,MATCH(B2174+J2174,$L$11:$L$2636,0)+30)</f>
        <v>47540</v>
      </c>
      <c r="Q2174" s="124" cm="1">
        <f t="array" ref="Q2174">INDEX($L$11:$L$2636,MATCH(B2174+J2174,$L$11:$L$2636,0)+12)-1</f>
        <v>47513</v>
      </c>
    </row>
    <row r="2175" spans="2:17" ht="15" customHeight="1" x14ac:dyDescent="0.25">
      <c r="B2175" s="97">
        <v>47499</v>
      </c>
      <c r="C2175" s="98" t="str">
        <f t="shared" si="139"/>
        <v>Wednesday</v>
      </c>
      <c r="D2175" s="99" t="str">
        <f t="shared" si="140"/>
        <v>B</v>
      </c>
      <c r="E2175" s="99" t="str">
        <f t="shared" si="140"/>
        <v>B</v>
      </c>
      <c r="F2175" s="99" t="str">
        <f t="shared" si="140"/>
        <v>B</v>
      </c>
      <c r="G2175" s="99" t="str">
        <f t="shared" si="140"/>
        <v>B</v>
      </c>
      <c r="H2175" s="99" t="str">
        <f t="shared" si="141"/>
        <v>B</v>
      </c>
      <c r="I2175" s="99">
        <f t="shared" si="142"/>
        <v>1</v>
      </c>
      <c r="J2175" s="109">
        <f>IF(H2175="B",0,MATCH("B",H2176:$H$3985,0))</f>
        <v>0</v>
      </c>
      <c r="K2175" s="84"/>
      <c r="L2175" s="112">
        <v>48611</v>
      </c>
      <c r="M2175" s="99" t="s">
        <v>69</v>
      </c>
      <c r="O2175" s="97">
        <v>47499</v>
      </c>
      <c r="P2175" s="97" cm="1">
        <f t="array" ref="P2175">INDEX($L$11:$L$2636,MATCH(B2175+J2175,$L$11:$L$2636,0)+30)</f>
        <v>47541</v>
      </c>
      <c r="Q2175" s="124" cm="1">
        <f t="array" ref="Q2175">INDEX($L$11:$L$2636,MATCH(B2175+J2175,$L$11:$L$2636,0)+12)-1</f>
        <v>47514</v>
      </c>
    </row>
    <row r="2176" spans="2:17" ht="15" customHeight="1" x14ac:dyDescent="0.25">
      <c r="B2176" s="97">
        <v>47500</v>
      </c>
      <c r="C2176" s="98" t="str">
        <f t="shared" si="139"/>
        <v>Thursday</v>
      </c>
      <c r="D2176" s="99" t="str">
        <f t="shared" si="140"/>
        <v>B</v>
      </c>
      <c r="E2176" s="99" t="str">
        <f t="shared" si="140"/>
        <v>B</v>
      </c>
      <c r="F2176" s="99" t="str">
        <f t="shared" si="140"/>
        <v>B</v>
      </c>
      <c r="G2176" s="99" t="str">
        <f t="shared" si="140"/>
        <v>B</v>
      </c>
      <c r="H2176" s="99" t="str">
        <f t="shared" si="141"/>
        <v>B</v>
      </c>
      <c r="I2176" s="99">
        <f t="shared" si="142"/>
        <v>1</v>
      </c>
      <c r="J2176" s="109">
        <f>IF(H2176="B",0,MATCH("B",H2177:$H$3985,0))</f>
        <v>0</v>
      </c>
      <c r="K2176" s="84"/>
      <c r="L2176" s="112">
        <v>48612</v>
      </c>
      <c r="M2176" s="99" t="s">
        <v>69</v>
      </c>
      <c r="O2176" s="97">
        <v>47500</v>
      </c>
      <c r="P2176" s="97" cm="1">
        <f t="array" ref="P2176">INDEX($L$11:$L$2636,MATCH(B2176+J2176,$L$11:$L$2636,0)+30)</f>
        <v>47542</v>
      </c>
      <c r="Q2176" s="124" cm="1">
        <f t="array" ref="Q2176">INDEX($L$11:$L$2636,MATCH(B2176+J2176,$L$11:$L$2636,0)+12)-1</f>
        <v>47517</v>
      </c>
    </row>
    <row r="2177" spans="2:17" ht="15" customHeight="1" x14ac:dyDescent="0.25">
      <c r="B2177" s="97">
        <v>47501</v>
      </c>
      <c r="C2177" s="98" t="str">
        <f t="shared" si="139"/>
        <v>Friday</v>
      </c>
      <c r="D2177" s="99" t="str">
        <f t="shared" si="140"/>
        <v>B</v>
      </c>
      <c r="E2177" s="99" t="str">
        <f t="shared" si="140"/>
        <v>B</v>
      </c>
      <c r="F2177" s="99" t="str">
        <f t="shared" si="140"/>
        <v>B</v>
      </c>
      <c r="G2177" s="99" t="str">
        <f t="shared" si="140"/>
        <v>B</v>
      </c>
      <c r="H2177" s="99" t="str">
        <f t="shared" si="141"/>
        <v>B</v>
      </c>
      <c r="I2177" s="99">
        <f t="shared" si="142"/>
        <v>1</v>
      </c>
      <c r="J2177" s="109">
        <f>IF(H2177="B",0,MATCH("B",H2178:$H$3985,0))</f>
        <v>0</v>
      </c>
      <c r="K2177" s="84"/>
      <c r="L2177" s="112">
        <v>48613</v>
      </c>
      <c r="M2177" s="99" t="s">
        <v>69</v>
      </c>
      <c r="O2177" s="97">
        <v>47501</v>
      </c>
      <c r="P2177" s="97" cm="1">
        <f t="array" ref="P2177">INDEX($L$11:$L$2636,MATCH(B2177+J2177,$L$11:$L$2636,0)+30)</f>
        <v>47543</v>
      </c>
      <c r="Q2177" s="124" cm="1">
        <f t="array" ref="Q2177">INDEX($L$11:$L$2636,MATCH(B2177+J2177,$L$11:$L$2636,0)+12)-1</f>
        <v>47518</v>
      </c>
    </row>
    <row r="2178" spans="2:17" ht="15" customHeight="1" x14ac:dyDescent="0.25">
      <c r="B2178" s="97">
        <v>47502</v>
      </c>
      <c r="C2178" s="98" t="str">
        <f t="shared" si="139"/>
        <v>Saturday</v>
      </c>
      <c r="D2178" s="99" t="str">
        <f t="shared" si="140"/>
        <v>W</v>
      </c>
      <c r="E2178" s="99" t="str">
        <f t="shared" si="140"/>
        <v>W</v>
      </c>
      <c r="F2178" s="99" t="str">
        <f t="shared" si="140"/>
        <v>W</v>
      </c>
      <c r="G2178" s="99" t="str">
        <f t="shared" si="140"/>
        <v>W</v>
      </c>
      <c r="H2178" s="99" t="str">
        <f t="shared" si="141"/>
        <v>W</v>
      </c>
      <c r="I2178" s="99">
        <f t="shared" si="142"/>
        <v>0</v>
      </c>
      <c r="J2178" s="109">
        <f>IF(H2178="B",0,MATCH("B",H2179:$H$3985,0))</f>
        <v>2</v>
      </c>
      <c r="K2178" s="84"/>
      <c r="L2178" s="112">
        <v>48614</v>
      </c>
      <c r="M2178" s="99" t="s">
        <v>69</v>
      </c>
      <c r="O2178" s="97">
        <v>47502</v>
      </c>
      <c r="P2178" s="97" cm="1">
        <f t="array" ref="P2178">INDEX($L$11:$L$2636,MATCH(B2178+J2178,$L$11:$L$2636,0)+30)</f>
        <v>47546</v>
      </c>
      <c r="Q2178" s="124" cm="1">
        <f t="array" ref="Q2178">INDEX($L$11:$L$2636,MATCH(B2178+J2178,$L$11:$L$2636,0)+12)-1</f>
        <v>47519</v>
      </c>
    </row>
    <row r="2179" spans="2:17" ht="15" customHeight="1" x14ac:dyDescent="0.25">
      <c r="B2179" s="97">
        <v>47503</v>
      </c>
      <c r="C2179" s="98" t="str">
        <f t="shared" si="139"/>
        <v>Sunday</v>
      </c>
      <c r="D2179" s="99" t="str">
        <f t="shared" si="140"/>
        <v>W</v>
      </c>
      <c r="E2179" s="99" t="str">
        <f t="shared" si="140"/>
        <v>W</v>
      </c>
      <c r="F2179" s="99" t="str">
        <f t="shared" si="140"/>
        <v>W</v>
      </c>
      <c r="G2179" s="99" t="str">
        <f t="shared" si="140"/>
        <v>W</v>
      </c>
      <c r="H2179" s="99" t="str">
        <f t="shared" si="141"/>
        <v>W</v>
      </c>
      <c r="I2179" s="99">
        <f t="shared" si="142"/>
        <v>0</v>
      </c>
      <c r="J2179" s="109">
        <f>IF(H2179="B",0,MATCH("B",H2180:$H$3985,0))</f>
        <v>1</v>
      </c>
      <c r="K2179" s="84"/>
      <c r="L2179" s="112">
        <v>48617</v>
      </c>
      <c r="M2179" s="99" t="s">
        <v>69</v>
      </c>
      <c r="O2179" s="97">
        <v>47503</v>
      </c>
      <c r="P2179" s="97" cm="1">
        <f t="array" ref="P2179">INDEX($L$11:$L$2636,MATCH(B2179+J2179,$L$11:$L$2636,0)+30)</f>
        <v>47546</v>
      </c>
      <c r="Q2179" s="124" cm="1">
        <f t="array" ref="Q2179">INDEX($L$11:$L$2636,MATCH(B2179+J2179,$L$11:$L$2636,0)+12)-1</f>
        <v>47519</v>
      </c>
    </row>
    <row r="2180" spans="2:17" ht="15" customHeight="1" x14ac:dyDescent="0.25">
      <c r="B2180" s="97">
        <v>47504</v>
      </c>
      <c r="C2180" s="98" t="str">
        <f t="shared" si="139"/>
        <v>Monday</v>
      </c>
      <c r="D2180" s="99" t="str">
        <f t="shared" si="140"/>
        <v>B</v>
      </c>
      <c r="E2180" s="99" t="str">
        <f t="shared" si="140"/>
        <v>B</v>
      </c>
      <c r="F2180" s="99" t="str">
        <f t="shared" si="140"/>
        <v>B</v>
      </c>
      <c r="G2180" s="99" t="str">
        <f t="shared" si="140"/>
        <v>B</v>
      </c>
      <c r="H2180" s="99" t="str">
        <f t="shared" si="141"/>
        <v>B</v>
      </c>
      <c r="I2180" s="99">
        <f t="shared" si="142"/>
        <v>1</v>
      </c>
      <c r="J2180" s="109">
        <f>IF(H2180="B",0,MATCH("B",H2181:$H$3985,0))</f>
        <v>0</v>
      </c>
      <c r="K2180" s="84"/>
      <c r="L2180" s="112">
        <v>48618</v>
      </c>
      <c r="M2180" s="99" t="s">
        <v>69</v>
      </c>
      <c r="O2180" s="97">
        <v>47504</v>
      </c>
      <c r="P2180" s="97" cm="1">
        <f t="array" ref="P2180">INDEX($L$11:$L$2636,MATCH(B2180+J2180,$L$11:$L$2636,0)+30)</f>
        <v>47546</v>
      </c>
      <c r="Q2180" s="124" cm="1">
        <f t="array" ref="Q2180">INDEX($L$11:$L$2636,MATCH(B2180+J2180,$L$11:$L$2636,0)+12)-1</f>
        <v>47519</v>
      </c>
    </row>
    <row r="2181" spans="2:17" ht="15" customHeight="1" x14ac:dyDescent="0.25">
      <c r="B2181" s="97">
        <v>47505</v>
      </c>
      <c r="C2181" s="98" t="str">
        <f t="shared" si="139"/>
        <v>Tuesday</v>
      </c>
      <c r="D2181" s="99" t="str">
        <f t="shared" si="140"/>
        <v>B</v>
      </c>
      <c r="E2181" s="99" t="str">
        <f t="shared" si="140"/>
        <v>B</v>
      </c>
      <c r="F2181" s="99" t="str">
        <f t="shared" si="140"/>
        <v>B</v>
      </c>
      <c r="G2181" s="99" t="str">
        <f t="shared" si="140"/>
        <v>B</v>
      </c>
      <c r="H2181" s="99" t="str">
        <f t="shared" si="141"/>
        <v>B</v>
      </c>
      <c r="I2181" s="99">
        <f t="shared" si="142"/>
        <v>1</v>
      </c>
      <c r="J2181" s="109">
        <f>IF(H2181="B",0,MATCH("B",H2182:$H$3985,0))</f>
        <v>0</v>
      </c>
      <c r="K2181" s="84"/>
      <c r="L2181" s="112">
        <v>48619</v>
      </c>
      <c r="M2181" s="99" t="s">
        <v>69</v>
      </c>
      <c r="O2181" s="97">
        <v>47505</v>
      </c>
      <c r="P2181" s="97" cm="1">
        <f t="array" ref="P2181">INDEX($L$11:$L$2636,MATCH(B2181+J2181,$L$11:$L$2636,0)+30)</f>
        <v>47547</v>
      </c>
      <c r="Q2181" s="124" cm="1">
        <f t="array" ref="Q2181">INDEX($L$11:$L$2636,MATCH(B2181+J2181,$L$11:$L$2636,0)+12)-1</f>
        <v>47520</v>
      </c>
    </row>
    <row r="2182" spans="2:17" ht="15" customHeight="1" x14ac:dyDescent="0.25">
      <c r="B2182" s="97">
        <v>47506</v>
      </c>
      <c r="C2182" s="98" t="str">
        <f t="shared" si="139"/>
        <v>Wednesday</v>
      </c>
      <c r="D2182" s="99" t="str">
        <f t="shared" si="140"/>
        <v>B</v>
      </c>
      <c r="E2182" s="99" t="str">
        <f t="shared" si="140"/>
        <v>B</v>
      </c>
      <c r="F2182" s="99" t="str">
        <f t="shared" si="140"/>
        <v>B</v>
      </c>
      <c r="G2182" s="99" t="str">
        <f t="shared" si="140"/>
        <v>B</v>
      </c>
      <c r="H2182" s="99" t="str">
        <f t="shared" si="141"/>
        <v>B</v>
      </c>
      <c r="I2182" s="99">
        <f t="shared" si="142"/>
        <v>1</v>
      </c>
      <c r="J2182" s="109">
        <f>IF(H2182="B",0,MATCH("B",H2183:$H$3985,0))</f>
        <v>0</v>
      </c>
      <c r="K2182" s="84"/>
      <c r="L2182" s="112">
        <v>48620</v>
      </c>
      <c r="M2182" s="99" t="s">
        <v>69</v>
      </c>
      <c r="O2182" s="97">
        <v>47506</v>
      </c>
      <c r="P2182" s="97" cm="1">
        <f t="array" ref="P2182">INDEX($L$11:$L$2636,MATCH(B2182+J2182,$L$11:$L$2636,0)+30)</f>
        <v>47548</v>
      </c>
      <c r="Q2182" s="124" cm="1">
        <f t="array" ref="Q2182">INDEX($L$11:$L$2636,MATCH(B2182+J2182,$L$11:$L$2636,0)+12)-1</f>
        <v>47521</v>
      </c>
    </row>
    <row r="2183" spans="2:17" ht="15" customHeight="1" x14ac:dyDescent="0.25">
      <c r="B2183" s="97">
        <v>47507</v>
      </c>
      <c r="C2183" s="98" t="str">
        <f t="shared" si="139"/>
        <v>Thursday</v>
      </c>
      <c r="D2183" s="99" t="str">
        <f t="shared" si="140"/>
        <v>B</v>
      </c>
      <c r="E2183" s="99" t="str">
        <f t="shared" si="140"/>
        <v>B</v>
      </c>
      <c r="F2183" s="99" t="str">
        <f t="shared" si="140"/>
        <v>B</v>
      </c>
      <c r="G2183" s="99" t="str">
        <f t="shared" si="140"/>
        <v>B</v>
      </c>
      <c r="H2183" s="99" t="str">
        <f t="shared" si="141"/>
        <v>B</v>
      </c>
      <c r="I2183" s="99">
        <f t="shared" si="142"/>
        <v>1</v>
      </c>
      <c r="J2183" s="109">
        <f>IF(H2183="B",0,MATCH("B",H2184:$H$3985,0))</f>
        <v>0</v>
      </c>
      <c r="K2183" s="84"/>
      <c r="L2183" s="112">
        <v>48621</v>
      </c>
      <c r="M2183" s="99" t="s">
        <v>69</v>
      </c>
      <c r="O2183" s="97">
        <v>47507</v>
      </c>
      <c r="P2183" s="97" cm="1">
        <f t="array" ref="P2183">INDEX($L$11:$L$2636,MATCH(B2183+J2183,$L$11:$L$2636,0)+30)</f>
        <v>47549</v>
      </c>
      <c r="Q2183" s="124" cm="1">
        <f t="array" ref="Q2183">INDEX($L$11:$L$2636,MATCH(B2183+J2183,$L$11:$L$2636,0)+12)-1</f>
        <v>47524</v>
      </c>
    </row>
    <row r="2184" spans="2:17" ht="15" customHeight="1" x14ac:dyDescent="0.25">
      <c r="B2184" s="97">
        <v>47508</v>
      </c>
      <c r="C2184" s="98" t="str">
        <f t="shared" si="139"/>
        <v>Friday</v>
      </c>
      <c r="D2184" s="99" t="str">
        <f t="shared" si="140"/>
        <v>B</v>
      </c>
      <c r="E2184" s="99" t="str">
        <f t="shared" si="140"/>
        <v>B</v>
      </c>
      <c r="F2184" s="99" t="str">
        <f t="shared" si="140"/>
        <v>B</v>
      </c>
      <c r="G2184" s="99" t="str">
        <f t="shared" si="140"/>
        <v>B</v>
      </c>
      <c r="H2184" s="99" t="str">
        <f t="shared" si="141"/>
        <v>B</v>
      </c>
      <c r="I2184" s="99">
        <f t="shared" si="142"/>
        <v>1</v>
      </c>
      <c r="J2184" s="109">
        <f>IF(H2184="B",0,MATCH("B",H2185:$H$3985,0))</f>
        <v>0</v>
      </c>
      <c r="K2184" s="84"/>
      <c r="L2184" s="112">
        <v>48624</v>
      </c>
      <c r="M2184" s="99" t="s">
        <v>69</v>
      </c>
      <c r="O2184" s="97">
        <v>47508</v>
      </c>
      <c r="P2184" s="97" cm="1">
        <f t="array" ref="P2184">INDEX($L$11:$L$2636,MATCH(B2184+J2184,$L$11:$L$2636,0)+30)</f>
        <v>47550</v>
      </c>
      <c r="Q2184" s="124" cm="1">
        <f t="array" ref="Q2184">INDEX($L$11:$L$2636,MATCH(B2184+J2184,$L$11:$L$2636,0)+12)-1</f>
        <v>47525</v>
      </c>
    </row>
    <row r="2185" spans="2:17" ht="15" customHeight="1" x14ac:dyDescent="0.25">
      <c r="B2185" s="97">
        <v>47509</v>
      </c>
      <c r="C2185" s="98" t="str">
        <f t="shared" si="139"/>
        <v>Saturday</v>
      </c>
      <c r="D2185" s="99" t="str">
        <f t="shared" si="140"/>
        <v>W</v>
      </c>
      <c r="E2185" s="99" t="str">
        <f t="shared" si="140"/>
        <v>W</v>
      </c>
      <c r="F2185" s="99" t="str">
        <f t="shared" si="140"/>
        <v>W</v>
      </c>
      <c r="G2185" s="99" t="str">
        <f t="shared" si="140"/>
        <v>W</v>
      </c>
      <c r="H2185" s="99" t="str">
        <f t="shared" si="141"/>
        <v>W</v>
      </c>
      <c r="I2185" s="99">
        <f t="shared" si="142"/>
        <v>0</v>
      </c>
      <c r="J2185" s="109">
        <f>IF(H2185="B",0,MATCH("B",H2186:$H$3985,0))</f>
        <v>2</v>
      </c>
      <c r="K2185" s="84"/>
      <c r="L2185" s="112">
        <v>48625</v>
      </c>
      <c r="M2185" s="99" t="s">
        <v>69</v>
      </c>
      <c r="O2185" s="97">
        <v>47509</v>
      </c>
      <c r="P2185" s="97" cm="1">
        <f t="array" ref="P2185">INDEX($L$11:$L$2636,MATCH(B2185+J2185,$L$11:$L$2636,0)+30)</f>
        <v>47553</v>
      </c>
      <c r="Q2185" s="124" cm="1">
        <f t="array" ref="Q2185">INDEX($L$11:$L$2636,MATCH(B2185+J2185,$L$11:$L$2636,0)+12)-1</f>
        <v>47526</v>
      </c>
    </row>
    <row r="2186" spans="2:17" ht="15" customHeight="1" x14ac:dyDescent="0.25">
      <c r="B2186" s="97">
        <v>47510</v>
      </c>
      <c r="C2186" s="98" t="str">
        <f t="shared" si="139"/>
        <v>Sunday</v>
      </c>
      <c r="D2186" s="99" t="str">
        <f t="shared" si="140"/>
        <v>W</v>
      </c>
      <c r="E2186" s="99" t="str">
        <f t="shared" si="140"/>
        <v>W</v>
      </c>
      <c r="F2186" s="99" t="str">
        <f t="shared" si="140"/>
        <v>W</v>
      </c>
      <c r="G2186" s="99" t="str">
        <f t="shared" si="140"/>
        <v>W</v>
      </c>
      <c r="H2186" s="99" t="str">
        <f t="shared" si="141"/>
        <v>W</v>
      </c>
      <c r="I2186" s="99">
        <f t="shared" si="142"/>
        <v>0</v>
      </c>
      <c r="J2186" s="109">
        <f>IF(H2186="B",0,MATCH("B",H2187:$H$3985,0))</f>
        <v>1</v>
      </c>
      <c r="K2186" s="84"/>
      <c r="L2186" s="112">
        <v>48626</v>
      </c>
      <c r="M2186" s="99" t="s">
        <v>69</v>
      </c>
      <c r="O2186" s="97">
        <v>47510</v>
      </c>
      <c r="P2186" s="97" cm="1">
        <f t="array" ref="P2186">INDEX($L$11:$L$2636,MATCH(B2186+J2186,$L$11:$L$2636,0)+30)</f>
        <v>47553</v>
      </c>
      <c r="Q2186" s="124" cm="1">
        <f t="array" ref="Q2186">INDEX($L$11:$L$2636,MATCH(B2186+J2186,$L$11:$L$2636,0)+12)-1</f>
        <v>47526</v>
      </c>
    </row>
    <row r="2187" spans="2:17" ht="15" customHeight="1" x14ac:dyDescent="0.25">
      <c r="B2187" s="97">
        <v>47511</v>
      </c>
      <c r="C2187" s="98" t="str">
        <f t="shared" si="139"/>
        <v>Monday</v>
      </c>
      <c r="D2187" s="99" t="str">
        <f t="shared" si="140"/>
        <v>B</v>
      </c>
      <c r="E2187" s="99" t="str">
        <f t="shared" si="140"/>
        <v>B</v>
      </c>
      <c r="F2187" s="99" t="str">
        <f t="shared" si="140"/>
        <v>B</v>
      </c>
      <c r="G2187" s="99" t="str">
        <f t="shared" si="140"/>
        <v>B</v>
      </c>
      <c r="H2187" s="99" t="str">
        <f t="shared" si="141"/>
        <v>B</v>
      </c>
      <c r="I2187" s="99">
        <f t="shared" si="142"/>
        <v>1</v>
      </c>
      <c r="J2187" s="109">
        <f>IF(H2187="B",0,MATCH("B",H2188:$H$3985,0))</f>
        <v>0</v>
      </c>
      <c r="K2187" s="84"/>
      <c r="L2187" s="112">
        <v>48627</v>
      </c>
      <c r="M2187" s="99" t="s">
        <v>69</v>
      </c>
      <c r="O2187" s="97">
        <v>47511</v>
      </c>
      <c r="P2187" s="97" cm="1">
        <f t="array" ref="P2187">INDEX($L$11:$L$2636,MATCH(B2187+J2187,$L$11:$L$2636,0)+30)</f>
        <v>47553</v>
      </c>
      <c r="Q2187" s="124" cm="1">
        <f t="array" ref="Q2187">INDEX($L$11:$L$2636,MATCH(B2187+J2187,$L$11:$L$2636,0)+12)-1</f>
        <v>47526</v>
      </c>
    </row>
    <row r="2188" spans="2:17" ht="15" customHeight="1" x14ac:dyDescent="0.25">
      <c r="B2188" s="97">
        <v>47512</v>
      </c>
      <c r="C2188" s="98" t="str">
        <f t="shared" ref="C2188:C2251" si="143">TEXT(WEEKDAY(B2188),"dddd")</f>
        <v>Tuesday</v>
      </c>
      <c r="D2188" s="99" t="str">
        <f t="shared" ref="D2188:G2251" si="144">IF(WEEKDAY($B2188,2)&lt;6,"B","W")</f>
        <v>B</v>
      </c>
      <c r="E2188" s="99" t="str">
        <f t="shared" si="144"/>
        <v>B</v>
      </c>
      <c r="F2188" s="99" t="str">
        <f t="shared" si="144"/>
        <v>B</v>
      </c>
      <c r="G2188" s="99" t="str">
        <f t="shared" si="144"/>
        <v>B</v>
      </c>
      <c r="H2188" s="99" t="str">
        <f t="shared" ref="H2188:H2251" si="145">IF(OR(D2188="P",E2188="P",F2188="P",G2188="P"),"P",D2188)</f>
        <v>B</v>
      </c>
      <c r="I2188" s="99">
        <f t="shared" ref="I2188:I2251" si="146">IF(H2188="B",1,0)</f>
        <v>1</v>
      </c>
      <c r="J2188" s="109">
        <f>IF(H2188="B",0,MATCH("B",H2189:$H$3985,0))</f>
        <v>0</v>
      </c>
      <c r="K2188" s="84"/>
      <c r="L2188" s="112">
        <v>48628</v>
      </c>
      <c r="M2188" s="99" t="s">
        <v>69</v>
      </c>
      <c r="O2188" s="97">
        <v>47512</v>
      </c>
      <c r="P2188" s="97" cm="1">
        <f t="array" ref="P2188">INDEX($L$11:$L$2636,MATCH(B2188+J2188,$L$11:$L$2636,0)+30)</f>
        <v>47554</v>
      </c>
      <c r="Q2188" s="124" cm="1">
        <f t="array" ref="Q2188">INDEX($L$11:$L$2636,MATCH(B2188+J2188,$L$11:$L$2636,0)+12)-1</f>
        <v>47527</v>
      </c>
    </row>
    <row r="2189" spans="2:17" ht="15" customHeight="1" x14ac:dyDescent="0.25">
      <c r="B2189" s="97">
        <v>47513</v>
      </c>
      <c r="C2189" s="98" t="str">
        <f t="shared" si="143"/>
        <v>Wednesday</v>
      </c>
      <c r="D2189" s="99" t="str">
        <f t="shared" si="144"/>
        <v>B</v>
      </c>
      <c r="E2189" s="99" t="str">
        <f t="shared" si="144"/>
        <v>B</v>
      </c>
      <c r="F2189" s="99" t="str">
        <f t="shared" si="144"/>
        <v>B</v>
      </c>
      <c r="G2189" s="99" t="str">
        <f t="shared" si="144"/>
        <v>B</v>
      </c>
      <c r="H2189" s="99" t="str">
        <f t="shared" si="145"/>
        <v>B</v>
      </c>
      <c r="I2189" s="99">
        <f t="shared" si="146"/>
        <v>1</v>
      </c>
      <c r="J2189" s="109">
        <f>IF(H2189="B",0,MATCH("B",H2190:$H$3985,0))</f>
        <v>0</v>
      </c>
      <c r="K2189" s="84"/>
      <c r="L2189" s="112">
        <v>48631</v>
      </c>
      <c r="M2189" s="99" t="s">
        <v>69</v>
      </c>
      <c r="O2189" s="97">
        <v>47513</v>
      </c>
      <c r="P2189" s="97" cm="1">
        <f t="array" ref="P2189">INDEX($L$11:$L$2636,MATCH(B2189+J2189,$L$11:$L$2636,0)+30)</f>
        <v>47555</v>
      </c>
      <c r="Q2189" s="124" cm="1">
        <f t="array" ref="Q2189">INDEX($L$11:$L$2636,MATCH(B2189+J2189,$L$11:$L$2636,0)+12)-1</f>
        <v>47528</v>
      </c>
    </row>
    <row r="2190" spans="2:17" ht="15" customHeight="1" x14ac:dyDescent="0.25">
      <c r="B2190" s="97">
        <v>47514</v>
      </c>
      <c r="C2190" s="98" t="str">
        <f t="shared" si="143"/>
        <v>Thursday</v>
      </c>
      <c r="D2190" s="99" t="str">
        <f t="shared" si="144"/>
        <v>B</v>
      </c>
      <c r="E2190" s="99" t="str">
        <f t="shared" si="144"/>
        <v>B</v>
      </c>
      <c r="F2190" s="99" t="str">
        <f t="shared" si="144"/>
        <v>B</v>
      </c>
      <c r="G2190" s="99" t="str">
        <f t="shared" si="144"/>
        <v>B</v>
      </c>
      <c r="H2190" s="99" t="str">
        <f t="shared" si="145"/>
        <v>B</v>
      </c>
      <c r="I2190" s="99">
        <f t="shared" si="146"/>
        <v>1</v>
      </c>
      <c r="J2190" s="109">
        <f>IF(H2190="B",0,MATCH("B",H2191:$H$3985,0))</f>
        <v>0</v>
      </c>
      <c r="K2190" s="84"/>
      <c r="L2190" s="112">
        <v>48632</v>
      </c>
      <c r="M2190" s="99" t="s">
        <v>69</v>
      </c>
      <c r="O2190" s="97">
        <v>47514</v>
      </c>
      <c r="P2190" s="97" cm="1">
        <f t="array" ref="P2190">INDEX($L$11:$L$2636,MATCH(B2190+J2190,$L$11:$L$2636,0)+30)</f>
        <v>47556</v>
      </c>
      <c r="Q2190" s="124" cm="1">
        <f t="array" ref="Q2190">INDEX($L$11:$L$2636,MATCH(B2190+J2190,$L$11:$L$2636,0)+12)-1</f>
        <v>47531</v>
      </c>
    </row>
    <row r="2191" spans="2:17" ht="15" customHeight="1" x14ac:dyDescent="0.25">
      <c r="B2191" s="97">
        <v>47515</v>
      </c>
      <c r="C2191" s="98" t="str">
        <f t="shared" si="143"/>
        <v>Friday</v>
      </c>
      <c r="D2191" s="99" t="str">
        <f t="shared" si="144"/>
        <v>B</v>
      </c>
      <c r="E2191" s="99" t="str">
        <f t="shared" si="144"/>
        <v>B</v>
      </c>
      <c r="F2191" s="99" t="str">
        <f t="shared" si="144"/>
        <v>B</v>
      </c>
      <c r="G2191" s="99" t="str">
        <f t="shared" si="144"/>
        <v>B</v>
      </c>
      <c r="H2191" s="99" t="str">
        <f t="shared" si="145"/>
        <v>B</v>
      </c>
      <c r="I2191" s="99">
        <f t="shared" si="146"/>
        <v>1</v>
      </c>
      <c r="J2191" s="109">
        <f>IF(H2191="B",0,MATCH("B",H2192:$H$3985,0))</f>
        <v>0</v>
      </c>
      <c r="K2191" s="84"/>
      <c r="L2191" s="112">
        <v>48633</v>
      </c>
      <c r="M2191" s="99" t="s">
        <v>69</v>
      </c>
      <c r="O2191" s="97">
        <v>47515</v>
      </c>
      <c r="P2191" s="97" cm="1">
        <f t="array" ref="P2191">INDEX($L$11:$L$2636,MATCH(B2191+J2191,$L$11:$L$2636,0)+30)</f>
        <v>47557</v>
      </c>
      <c r="Q2191" s="124" cm="1">
        <f t="array" ref="Q2191">INDEX($L$11:$L$2636,MATCH(B2191+J2191,$L$11:$L$2636,0)+12)-1</f>
        <v>47532</v>
      </c>
    </row>
    <row r="2192" spans="2:17" ht="15" customHeight="1" x14ac:dyDescent="0.25">
      <c r="B2192" s="97">
        <v>47516</v>
      </c>
      <c r="C2192" s="98" t="str">
        <f t="shared" si="143"/>
        <v>Saturday</v>
      </c>
      <c r="D2192" s="99" t="str">
        <f t="shared" si="144"/>
        <v>W</v>
      </c>
      <c r="E2192" s="99" t="str">
        <f t="shared" si="144"/>
        <v>W</v>
      </c>
      <c r="F2192" s="99" t="str">
        <f t="shared" si="144"/>
        <v>W</v>
      </c>
      <c r="G2192" s="99" t="str">
        <f t="shared" si="144"/>
        <v>W</v>
      </c>
      <c r="H2192" s="99" t="str">
        <f t="shared" si="145"/>
        <v>W</v>
      </c>
      <c r="I2192" s="99">
        <f t="shared" si="146"/>
        <v>0</v>
      </c>
      <c r="J2192" s="109">
        <f>IF(H2192="B",0,MATCH("B",H2193:$H$3985,0))</f>
        <v>2</v>
      </c>
      <c r="K2192" s="84"/>
      <c r="L2192" s="112">
        <v>48634</v>
      </c>
      <c r="M2192" s="99" t="s">
        <v>69</v>
      </c>
      <c r="O2192" s="97">
        <v>47516</v>
      </c>
      <c r="P2192" s="97" cm="1">
        <f t="array" ref="P2192">INDEX($L$11:$L$2636,MATCH(B2192+J2192,$L$11:$L$2636,0)+30)</f>
        <v>47560</v>
      </c>
      <c r="Q2192" s="124" cm="1">
        <f t="array" ref="Q2192">INDEX($L$11:$L$2636,MATCH(B2192+J2192,$L$11:$L$2636,0)+12)-1</f>
        <v>47533</v>
      </c>
    </row>
    <row r="2193" spans="2:17" ht="15" customHeight="1" x14ac:dyDescent="0.25">
      <c r="B2193" s="97">
        <v>47517</v>
      </c>
      <c r="C2193" s="98" t="str">
        <f t="shared" si="143"/>
        <v>Sunday</v>
      </c>
      <c r="D2193" s="99" t="str">
        <f t="shared" si="144"/>
        <v>W</v>
      </c>
      <c r="E2193" s="99" t="str">
        <f t="shared" si="144"/>
        <v>W</v>
      </c>
      <c r="F2193" s="99" t="str">
        <f t="shared" si="144"/>
        <v>W</v>
      </c>
      <c r="G2193" s="99" t="str">
        <f t="shared" si="144"/>
        <v>W</v>
      </c>
      <c r="H2193" s="99" t="str">
        <f t="shared" si="145"/>
        <v>W</v>
      </c>
      <c r="I2193" s="99">
        <f t="shared" si="146"/>
        <v>0</v>
      </c>
      <c r="J2193" s="109">
        <f>IF(H2193="B",0,MATCH("B",H2194:$H$3985,0))</f>
        <v>1</v>
      </c>
      <c r="K2193" s="84"/>
      <c r="L2193" s="112">
        <v>48635</v>
      </c>
      <c r="M2193" s="99" t="s">
        <v>69</v>
      </c>
      <c r="O2193" s="97">
        <v>47517</v>
      </c>
      <c r="P2193" s="97" cm="1">
        <f t="array" ref="P2193">INDEX($L$11:$L$2636,MATCH(B2193+J2193,$L$11:$L$2636,0)+30)</f>
        <v>47560</v>
      </c>
      <c r="Q2193" s="124" cm="1">
        <f t="array" ref="Q2193">INDEX($L$11:$L$2636,MATCH(B2193+J2193,$L$11:$L$2636,0)+12)-1</f>
        <v>47533</v>
      </c>
    </row>
    <row r="2194" spans="2:17" ht="15" customHeight="1" x14ac:dyDescent="0.25">
      <c r="B2194" s="97">
        <v>47518</v>
      </c>
      <c r="C2194" s="98" t="str">
        <f t="shared" si="143"/>
        <v>Monday</v>
      </c>
      <c r="D2194" s="99" t="str">
        <f t="shared" si="144"/>
        <v>B</v>
      </c>
      <c r="E2194" s="99" t="str">
        <f t="shared" si="144"/>
        <v>B</v>
      </c>
      <c r="F2194" s="99" t="str">
        <f t="shared" si="144"/>
        <v>B</v>
      </c>
      <c r="G2194" s="99" t="str">
        <f t="shared" si="144"/>
        <v>B</v>
      </c>
      <c r="H2194" s="99" t="str">
        <f t="shared" si="145"/>
        <v>B</v>
      </c>
      <c r="I2194" s="99">
        <f t="shared" si="146"/>
        <v>1</v>
      </c>
      <c r="J2194" s="109">
        <f>IF(H2194="B",0,MATCH("B",H2195:$H$3985,0))</f>
        <v>0</v>
      </c>
      <c r="K2194" s="84"/>
      <c r="L2194" s="112">
        <v>48638</v>
      </c>
      <c r="M2194" s="99" t="s">
        <v>69</v>
      </c>
      <c r="O2194" s="97">
        <v>47518</v>
      </c>
      <c r="P2194" s="97" cm="1">
        <f t="array" ref="P2194">INDEX($L$11:$L$2636,MATCH(B2194+J2194,$L$11:$L$2636,0)+30)</f>
        <v>47560</v>
      </c>
      <c r="Q2194" s="124" cm="1">
        <f t="array" ref="Q2194">INDEX($L$11:$L$2636,MATCH(B2194+J2194,$L$11:$L$2636,0)+12)-1</f>
        <v>47533</v>
      </c>
    </row>
    <row r="2195" spans="2:17" ht="15" customHeight="1" x14ac:dyDescent="0.25">
      <c r="B2195" s="97">
        <v>47519</v>
      </c>
      <c r="C2195" s="98" t="str">
        <f t="shared" si="143"/>
        <v>Tuesday</v>
      </c>
      <c r="D2195" s="99" t="str">
        <f t="shared" si="144"/>
        <v>B</v>
      </c>
      <c r="E2195" s="99" t="str">
        <f t="shared" si="144"/>
        <v>B</v>
      </c>
      <c r="F2195" s="99" t="str">
        <f t="shared" si="144"/>
        <v>B</v>
      </c>
      <c r="G2195" s="99" t="str">
        <f t="shared" si="144"/>
        <v>B</v>
      </c>
      <c r="H2195" s="99" t="str">
        <f t="shared" si="145"/>
        <v>B</v>
      </c>
      <c r="I2195" s="99">
        <f t="shared" si="146"/>
        <v>1</v>
      </c>
      <c r="J2195" s="109">
        <f>IF(H2195="B",0,MATCH("B",H2196:$H$3985,0))</f>
        <v>0</v>
      </c>
      <c r="K2195" s="84"/>
      <c r="L2195" s="112">
        <v>48639</v>
      </c>
      <c r="M2195" s="99" t="s">
        <v>69</v>
      </c>
      <c r="O2195" s="97">
        <v>47519</v>
      </c>
      <c r="P2195" s="97" cm="1">
        <f t="array" ref="P2195">INDEX($L$11:$L$2636,MATCH(B2195+J2195,$L$11:$L$2636,0)+30)</f>
        <v>47561</v>
      </c>
      <c r="Q2195" s="124" cm="1">
        <f t="array" ref="Q2195">INDEX($L$11:$L$2636,MATCH(B2195+J2195,$L$11:$L$2636,0)+12)-1</f>
        <v>47534</v>
      </c>
    </row>
    <row r="2196" spans="2:17" ht="15" customHeight="1" x14ac:dyDescent="0.25">
      <c r="B2196" s="97">
        <v>47520</v>
      </c>
      <c r="C2196" s="98" t="str">
        <f t="shared" si="143"/>
        <v>Wednesday</v>
      </c>
      <c r="D2196" s="99" t="str">
        <f t="shared" si="144"/>
        <v>B</v>
      </c>
      <c r="E2196" s="99" t="str">
        <f t="shared" si="144"/>
        <v>B</v>
      </c>
      <c r="F2196" s="99" t="str">
        <f t="shared" si="144"/>
        <v>B</v>
      </c>
      <c r="G2196" s="99" t="str">
        <f t="shared" si="144"/>
        <v>B</v>
      </c>
      <c r="H2196" s="99" t="str">
        <f t="shared" si="145"/>
        <v>B</v>
      </c>
      <c r="I2196" s="99">
        <f t="shared" si="146"/>
        <v>1</v>
      </c>
      <c r="J2196" s="109">
        <f>IF(H2196="B",0,MATCH("B",H2197:$H$3985,0))</f>
        <v>0</v>
      </c>
      <c r="K2196" s="84"/>
      <c r="L2196" s="112">
        <v>48640</v>
      </c>
      <c r="M2196" s="99" t="s">
        <v>69</v>
      </c>
      <c r="O2196" s="97">
        <v>47520</v>
      </c>
      <c r="P2196" s="97" cm="1">
        <f t="array" ref="P2196">INDEX($L$11:$L$2636,MATCH(B2196+J2196,$L$11:$L$2636,0)+30)</f>
        <v>47562</v>
      </c>
      <c r="Q2196" s="124" cm="1">
        <f t="array" ref="Q2196">INDEX($L$11:$L$2636,MATCH(B2196+J2196,$L$11:$L$2636,0)+12)-1</f>
        <v>47535</v>
      </c>
    </row>
    <row r="2197" spans="2:17" ht="15" customHeight="1" x14ac:dyDescent="0.25">
      <c r="B2197" s="97">
        <v>47521</v>
      </c>
      <c r="C2197" s="98" t="str">
        <f t="shared" si="143"/>
        <v>Thursday</v>
      </c>
      <c r="D2197" s="99" t="str">
        <f t="shared" si="144"/>
        <v>B</v>
      </c>
      <c r="E2197" s="99" t="str">
        <f t="shared" si="144"/>
        <v>B</v>
      </c>
      <c r="F2197" s="99" t="str">
        <f t="shared" si="144"/>
        <v>B</v>
      </c>
      <c r="G2197" s="99" t="str">
        <f t="shared" si="144"/>
        <v>B</v>
      </c>
      <c r="H2197" s="99" t="str">
        <f t="shared" si="145"/>
        <v>B</v>
      </c>
      <c r="I2197" s="99">
        <f t="shared" si="146"/>
        <v>1</v>
      </c>
      <c r="J2197" s="109">
        <f>IF(H2197="B",0,MATCH("B",H2198:$H$3985,0))</f>
        <v>0</v>
      </c>
      <c r="K2197" s="84"/>
      <c r="L2197" s="112">
        <v>48641</v>
      </c>
      <c r="M2197" s="99" t="s">
        <v>69</v>
      </c>
      <c r="O2197" s="97">
        <v>47521</v>
      </c>
      <c r="P2197" s="97" cm="1">
        <f t="array" ref="P2197">INDEX($L$11:$L$2636,MATCH(B2197+J2197,$L$11:$L$2636,0)+30)</f>
        <v>47563</v>
      </c>
      <c r="Q2197" s="124" cm="1">
        <f t="array" ref="Q2197">INDEX($L$11:$L$2636,MATCH(B2197+J2197,$L$11:$L$2636,0)+12)-1</f>
        <v>47538</v>
      </c>
    </row>
    <row r="2198" spans="2:17" ht="15" customHeight="1" x14ac:dyDescent="0.25">
      <c r="B2198" s="97">
        <v>47522</v>
      </c>
      <c r="C2198" s="98" t="str">
        <f t="shared" si="143"/>
        <v>Friday</v>
      </c>
      <c r="D2198" s="99" t="str">
        <f t="shared" si="144"/>
        <v>B</v>
      </c>
      <c r="E2198" s="99" t="str">
        <f t="shared" si="144"/>
        <v>B</v>
      </c>
      <c r="F2198" s="99" t="str">
        <f t="shared" si="144"/>
        <v>B</v>
      </c>
      <c r="G2198" s="99" t="str">
        <f t="shared" si="144"/>
        <v>B</v>
      </c>
      <c r="H2198" s="99" t="str">
        <f t="shared" si="145"/>
        <v>B</v>
      </c>
      <c r="I2198" s="99">
        <f t="shared" si="146"/>
        <v>1</v>
      </c>
      <c r="J2198" s="109">
        <f>IF(H2198="B",0,MATCH("B",H2199:$H$3985,0))</f>
        <v>0</v>
      </c>
      <c r="K2198" s="84"/>
      <c r="L2198" s="112">
        <v>48642</v>
      </c>
      <c r="M2198" s="99" t="s">
        <v>69</v>
      </c>
      <c r="O2198" s="97">
        <v>47522</v>
      </c>
      <c r="P2198" s="97" cm="1">
        <f t="array" ref="P2198">INDEX($L$11:$L$2636,MATCH(B2198+J2198,$L$11:$L$2636,0)+30)</f>
        <v>47564</v>
      </c>
      <c r="Q2198" s="124" cm="1">
        <f t="array" ref="Q2198">INDEX($L$11:$L$2636,MATCH(B2198+J2198,$L$11:$L$2636,0)+12)-1</f>
        <v>47539</v>
      </c>
    </row>
    <row r="2199" spans="2:17" ht="15" customHeight="1" x14ac:dyDescent="0.25">
      <c r="B2199" s="97">
        <v>47523</v>
      </c>
      <c r="C2199" s="98" t="str">
        <f t="shared" si="143"/>
        <v>Saturday</v>
      </c>
      <c r="D2199" s="99" t="str">
        <f t="shared" si="144"/>
        <v>W</v>
      </c>
      <c r="E2199" s="99" t="str">
        <f t="shared" si="144"/>
        <v>W</v>
      </c>
      <c r="F2199" s="99" t="str">
        <f t="shared" si="144"/>
        <v>W</v>
      </c>
      <c r="G2199" s="99" t="str">
        <f t="shared" si="144"/>
        <v>W</v>
      </c>
      <c r="H2199" s="99" t="str">
        <f t="shared" si="145"/>
        <v>W</v>
      </c>
      <c r="I2199" s="99">
        <f t="shared" si="146"/>
        <v>0</v>
      </c>
      <c r="J2199" s="109">
        <f>IF(H2199="B",0,MATCH("B",H2200:$H$3985,0))</f>
        <v>2</v>
      </c>
      <c r="K2199" s="84"/>
      <c r="L2199" s="112">
        <v>48645</v>
      </c>
      <c r="M2199" s="99" t="s">
        <v>69</v>
      </c>
      <c r="O2199" s="97">
        <v>47523</v>
      </c>
      <c r="P2199" s="97" cm="1">
        <f t="array" ref="P2199">INDEX($L$11:$L$2636,MATCH(B2199+J2199,$L$11:$L$2636,0)+30)</f>
        <v>47567</v>
      </c>
      <c r="Q2199" s="124" cm="1">
        <f t="array" ref="Q2199">INDEX($L$11:$L$2636,MATCH(B2199+J2199,$L$11:$L$2636,0)+12)-1</f>
        <v>47540</v>
      </c>
    </row>
    <row r="2200" spans="2:17" ht="15" customHeight="1" x14ac:dyDescent="0.25">
      <c r="B2200" s="97">
        <v>47524</v>
      </c>
      <c r="C2200" s="98" t="str">
        <f t="shared" si="143"/>
        <v>Sunday</v>
      </c>
      <c r="D2200" s="99" t="str">
        <f t="shared" si="144"/>
        <v>W</v>
      </c>
      <c r="E2200" s="99" t="str">
        <f t="shared" si="144"/>
        <v>W</v>
      </c>
      <c r="F2200" s="99" t="str">
        <f t="shared" si="144"/>
        <v>W</v>
      </c>
      <c r="G2200" s="99" t="str">
        <f t="shared" si="144"/>
        <v>W</v>
      </c>
      <c r="H2200" s="99" t="str">
        <f t="shared" si="145"/>
        <v>W</v>
      </c>
      <c r="I2200" s="99">
        <f t="shared" si="146"/>
        <v>0</v>
      </c>
      <c r="J2200" s="109">
        <f>IF(H2200="B",0,MATCH("B",H2201:$H$3985,0))</f>
        <v>1</v>
      </c>
      <c r="K2200" s="84"/>
      <c r="L2200" s="112">
        <v>48646</v>
      </c>
      <c r="M2200" s="99" t="s">
        <v>69</v>
      </c>
      <c r="O2200" s="97">
        <v>47524</v>
      </c>
      <c r="P2200" s="97" cm="1">
        <f t="array" ref="P2200">INDEX($L$11:$L$2636,MATCH(B2200+J2200,$L$11:$L$2636,0)+30)</f>
        <v>47567</v>
      </c>
      <c r="Q2200" s="124" cm="1">
        <f t="array" ref="Q2200">INDEX($L$11:$L$2636,MATCH(B2200+J2200,$L$11:$L$2636,0)+12)-1</f>
        <v>47540</v>
      </c>
    </row>
    <row r="2201" spans="2:17" ht="15" customHeight="1" x14ac:dyDescent="0.25">
      <c r="B2201" s="97">
        <v>47525</v>
      </c>
      <c r="C2201" s="98" t="str">
        <f t="shared" si="143"/>
        <v>Monday</v>
      </c>
      <c r="D2201" s="99" t="str">
        <f t="shared" si="144"/>
        <v>B</v>
      </c>
      <c r="E2201" s="99" t="str">
        <f t="shared" si="144"/>
        <v>B</v>
      </c>
      <c r="F2201" s="99" t="str">
        <f t="shared" si="144"/>
        <v>B</v>
      </c>
      <c r="G2201" s="99" t="str">
        <f t="shared" si="144"/>
        <v>B</v>
      </c>
      <c r="H2201" s="99" t="str">
        <f t="shared" si="145"/>
        <v>B</v>
      </c>
      <c r="I2201" s="99">
        <f t="shared" si="146"/>
        <v>1</v>
      </c>
      <c r="J2201" s="109">
        <f>IF(H2201="B",0,MATCH("B",H2202:$H$3985,0))</f>
        <v>0</v>
      </c>
      <c r="K2201" s="84"/>
      <c r="L2201" s="112">
        <v>48647</v>
      </c>
      <c r="M2201" s="99" t="s">
        <v>69</v>
      </c>
      <c r="O2201" s="97">
        <v>47525</v>
      </c>
      <c r="P2201" s="97" cm="1">
        <f t="array" ref="P2201">INDEX($L$11:$L$2636,MATCH(B2201+J2201,$L$11:$L$2636,0)+30)</f>
        <v>47567</v>
      </c>
      <c r="Q2201" s="124" cm="1">
        <f t="array" ref="Q2201">INDEX($L$11:$L$2636,MATCH(B2201+J2201,$L$11:$L$2636,0)+12)-1</f>
        <v>47540</v>
      </c>
    </row>
    <row r="2202" spans="2:17" ht="15" customHeight="1" x14ac:dyDescent="0.25">
      <c r="B2202" s="97">
        <v>47526</v>
      </c>
      <c r="C2202" s="98" t="str">
        <f t="shared" si="143"/>
        <v>Tuesday</v>
      </c>
      <c r="D2202" s="99" t="str">
        <f t="shared" si="144"/>
        <v>B</v>
      </c>
      <c r="E2202" s="99" t="str">
        <f t="shared" si="144"/>
        <v>B</v>
      </c>
      <c r="F2202" s="99" t="str">
        <f t="shared" si="144"/>
        <v>B</v>
      </c>
      <c r="G2202" s="99" t="str">
        <f t="shared" si="144"/>
        <v>B</v>
      </c>
      <c r="H2202" s="99" t="str">
        <f t="shared" si="145"/>
        <v>B</v>
      </c>
      <c r="I2202" s="99">
        <f t="shared" si="146"/>
        <v>1</v>
      </c>
      <c r="J2202" s="109">
        <f>IF(H2202="B",0,MATCH("B",H2203:$H$3985,0))</f>
        <v>0</v>
      </c>
      <c r="K2202" s="84"/>
      <c r="L2202" s="112">
        <v>48648</v>
      </c>
      <c r="M2202" s="99" t="s">
        <v>69</v>
      </c>
      <c r="O2202" s="97">
        <v>47526</v>
      </c>
      <c r="P2202" s="97" cm="1">
        <f t="array" ref="P2202">INDEX($L$11:$L$2636,MATCH(B2202+J2202,$L$11:$L$2636,0)+30)</f>
        <v>47568</v>
      </c>
      <c r="Q2202" s="124" cm="1">
        <f t="array" ref="Q2202">INDEX($L$11:$L$2636,MATCH(B2202+J2202,$L$11:$L$2636,0)+12)-1</f>
        <v>47541</v>
      </c>
    </row>
    <row r="2203" spans="2:17" ht="15" customHeight="1" x14ac:dyDescent="0.25">
      <c r="B2203" s="97">
        <v>47527</v>
      </c>
      <c r="C2203" s="98" t="str">
        <f t="shared" si="143"/>
        <v>Wednesday</v>
      </c>
      <c r="D2203" s="99" t="str">
        <f t="shared" si="144"/>
        <v>B</v>
      </c>
      <c r="E2203" s="99" t="str">
        <f t="shared" si="144"/>
        <v>B</v>
      </c>
      <c r="F2203" s="99" t="str">
        <f t="shared" si="144"/>
        <v>B</v>
      </c>
      <c r="G2203" s="99" t="str">
        <f t="shared" si="144"/>
        <v>B</v>
      </c>
      <c r="H2203" s="99" t="str">
        <f t="shared" si="145"/>
        <v>B</v>
      </c>
      <c r="I2203" s="99">
        <f t="shared" si="146"/>
        <v>1</v>
      </c>
      <c r="J2203" s="109">
        <f>IF(H2203="B",0,MATCH("B",H2204:$H$3985,0))</f>
        <v>0</v>
      </c>
      <c r="K2203" s="84"/>
      <c r="L2203" s="112">
        <v>48649</v>
      </c>
      <c r="M2203" s="99" t="s">
        <v>69</v>
      </c>
      <c r="O2203" s="97">
        <v>47527</v>
      </c>
      <c r="P2203" s="97" cm="1">
        <f t="array" ref="P2203">INDEX($L$11:$L$2636,MATCH(B2203+J2203,$L$11:$L$2636,0)+30)</f>
        <v>47569</v>
      </c>
      <c r="Q2203" s="124" cm="1">
        <f t="array" ref="Q2203">INDEX($L$11:$L$2636,MATCH(B2203+J2203,$L$11:$L$2636,0)+12)-1</f>
        <v>47542</v>
      </c>
    </row>
    <row r="2204" spans="2:17" ht="15" customHeight="1" x14ac:dyDescent="0.25">
      <c r="B2204" s="97">
        <v>47528</v>
      </c>
      <c r="C2204" s="98" t="str">
        <f t="shared" si="143"/>
        <v>Thursday</v>
      </c>
      <c r="D2204" s="99" t="str">
        <f t="shared" si="144"/>
        <v>B</v>
      </c>
      <c r="E2204" s="99" t="str">
        <f t="shared" si="144"/>
        <v>B</v>
      </c>
      <c r="F2204" s="99" t="str">
        <f t="shared" si="144"/>
        <v>B</v>
      </c>
      <c r="G2204" s="99" t="str">
        <f t="shared" si="144"/>
        <v>B</v>
      </c>
      <c r="H2204" s="99" t="str">
        <f t="shared" si="145"/>
        <v>B</v>
      </c>
      <c r="I2204" s="99">
        <f t="shared" si="146"/>
        <v>1</v>
      </c>
      <c r="J2204" s="109">
        <f>IF(H2204="B",0,MATCH("B",H2205:$H$3985,0))</f>
        <v>0</v>
      </c>
      <c r="K2204" s="84"/>
      <c r="L2204" s="112">
        <v>48652</v>
      </c>
      <c r="M2204" s="99" t="s">
        <v>69</v>
      </c>
      <c r="O2204" s="97">
        <v>47528</v>
      </c>
      <c r="P2204" s="97" cm="1">
        <f t="array" ref="P2204">INDEX($L$11:$L$2636,MATCH(B2204+J2204,$L$11:$L$2636,0)+30)</f>
        <v>47570</v>
      </c>
      <c r="Q2204" s="124" cm="1">
        <f t="array" ref="Q2204">INDEX($L$11:$L$2636,MATCH(B2204+J2204,$L$11:$L$2636,0)+12)-1</f>
        <v>47545</v>
      </c>
    </row>
    <row r="2205" spans="2:17" ht="15" customHeight="1" x14ac:dyDescent="0.25">
      <c r="B2205" s="97">
        <v>47529</v>
      </c>
      <c r="C2205" s="98" t="str">
        <f t="shared" si="143"/>
        <v>Friday</v>
      </c>
      <c r="D2205" s="99" t="str">
        <f t="shared" si="144"/>
        <v>B</v>
      </c>
      <c r="E2205" s="99" t="str">
        <f t="shared" si="144"/>
        <v>B</v>
      </c>
      <c r="F2205" s="99" t="str">
        <f t="shared" si="144"/>
        <v>B</v>
      </c>
      <c r="G2205" s="99" t="str">
        <f t="shared" si="144"/>
        <v>B</v>
      </c>
      <c r="H2205" s="99" t="str">
        <f t="shared" si="145"/>
        <v>B</v>
      </c>
      <c r="I2205" s="99">
        <f t="shared" si="146"/>
        <v>1</v>
      </c>
      <c r="J2205" s="109">
        <f>IF(H2205="B",0,MATCH("B",H2206:$H$3985,0))</f>
        <v>0</v>
      </c>
      <c r="K2205" s="84"/>
      <c r="L2205" s="112">
        <v>48653</v>
      </c>
      <c r="M2205" s="99" t="s">
        <v>69</v>
      </c>
      <c r="O2205" s="97">
        <v>47529</v>
      </c>
      <c r="P2205" s="97" cm="1">
        <f t="array" ref="P2205">INDEX($L$11:$L$2636,MATCH(B2205+J2205,$L$11:$L$2636,0)+30)</f>
        <v>47571</v>
      </c>
      <c r="Q2205" s="124" cm="1">
        <f t="array" ref="Q2205">INDEX($L$11:$L$2636,MATCH(B2205+J2205,$L$11:$L$2636,0)+12)-1</f>
        <v>47546</v>
      </c>
    </row>
    <row r="2206" spans="2:17" ht="15" customHeight="1" x14ac:dyDescent="0.25">
      <c r="B2206" s="97">
        <v>47530</v>
      </c>
      <c r="C2206" s="98" t="str">
        <f t="shared" si="143"/>
        <v>Saturday</v>
      </c>
      <c r="D2206" s="99" t="str">
        <f t="shared" si="144"/>
        <v>W</v>
      </c>
      <c r="E2206" s="99" t="str">
        <f t="shared" si="144"/>
        <v>W</v>
      </c>
      <c r="F2206" s="99" t="str">
        <f t="shared" si="144"/>
        <v>W</v>
      </c>
      <c r="G2206" s="99" t="str">
        <f t="shared" si="144"/>
        <v>W</v>
      </c>
      <c r="H2206" s="99" t="str">
        <f t="shared" si="145"/>
        <v>W</v>
      </c>
      <c r="I2206" s="99">
        <f t="shared" si="146"/>
        <v>0</v>
      </c>
      <c r="J2206" s="109">
        <f>IF(H2206="B",0,MATCH("B",H2207:$H$3985,0))</f>
        <v>2</v>
      </c>
      <c r="K2206" s="84"/>
      <c r="L2206" s="112">
        <v>48654</v>
      </c>
      <c r="M2206" s="99" t="s">
        <v>69</v>
      </c>
      <c r="O2206" s="97">
        <v>47530</v>
      </c>
      <c r="P2206" s="97" cm="1">
        <f t="array" ref="P2206">INDEX($L$11:$L$2636,MATCH(B2206+J2206,$L$11:$L$2636,0)+30)</f>
        <v>47574</v>
      </c>
      <c r="Q2206" s="124" cm="1">
        <f t="array" ref="Q2206">INDEX($L$11:$L$2636,MATCH(B2206+J2206,$L$11:$L$2636,0)+12)-1</f>
        <v>47547</v>
      </c>
    </row>
    <row r="2207" spans="2:17" ht="15" customHeight="1" x14ac:dyDescent="0.25">
      <c r="B2207" s="97">
        <v>47531</v>
      </c>
      <c r="C2207" s="98" t="str">
        <f t="shared" si="143"/>
        <v>Sunday</v>
      </c>
      <c r="D2207" s="99" t="str">
        <f t="shared" si="144"/>
        <v>W</v>
      </c>
      <c r="E2207" s="99" t="str">
        <f t="shared" si="144"/>
        <v>W</v>
      </c>
      <c r="F2207" s="99" t="str">
        <f t="shared" si="144"/>
        <v>W</v>
      </c>
      <c r="G2207" s="99" t="str">
        <f t="shared" si="144"/>
        <v>W</v>
      </c>
      <c r="H2207" s="99" t="str">
        <f t="shared" si="145"/>
        <v>W</v>
      </c>
      <c r="I2207" s="99">
        <f t="shared" si="146"/>
        <v>0</v>
      </c>
      <c r="J2207" s="109">
        <f>IF(H2207="B",0,MATCH("B",H2208:$H$3985,0))</f>
        <v>1</v>
      </c>
      <c r="K2207" s="84"/>
      <c r="L2207" s="112">
        <v>48655</v>
      </c>
      <c r="M2207" s="99" t="s">
        <v>69</v>
      </c>
      <c r="O2207" s="97">
        <v>47531</v>
      </c>
      <c r="P2207" s="97" cm="1">
        <f t="array" ref="P2207">INDEX($L$11:$L$2636,MATCH(B2207+J2207,$L$11:$L$2636,0)+30)</f>
        <v>47574</v>
      </c>
      <c r="Q2207" s="124" cm="1">
        <f t="array" ref="Q2207">INDEX($L$11:$L$2636,MATCH(B2207+J2207,$L$11:$L$2636,0)+12)-1</f>
        <v>47547</v>
      </c>
    </row>
    <row r="2208" spans="2:17" ht="15" customHeight="1" x14ac:dyDescent="0.25">
      <c r="B2208" s="97">
        <v>47532</v>
      </c>
      <c r="C2208" s="98" t="str">
        <f t="shared" si="143"/>
        <v>Monday</v>
      </c>
      <c r="D2208" s="99" t="str">
        <f t="shared" si="144"/>
        <v>B</v>
      </c>
      <c r="E2208" s="99" t="str">
        <f t="shared" si="144"/>
        <v>B</v>
      </c>
      <c r="F2208" s="99" t="str">
        <f t="shared" si="144"/>
        <v>B</v>
      </c>
      <c r="G2208" s="99" t="str">
        <f t="shared" si="144"/>
        <v>B</v>
      </c>
      <c r="H2208" s="99" t="str">
        <f t="shared" si="145"/>
        <v>B</v>
      </c>
      <c r="I2208" s="99">
        <f t="shared" si="146"/>
        <v>1</v>
      </c>
      <c r="J2208" s="109">
        <f>IF(H2208="B",0,MATCH("B",H2209:$H$3985,0))</f>
        <v>0</v>
      </c>
      <c r="K2208" s="84"/>
      <c r="L2208" s="112">
        <v>48656</v>
      </c>
      <c r="M2208" s="99" t="s">
        <v>69</v>
      </c>
      <c r="O2208" s="97">
        <v>47532</v>
      </c>
      <c r="P2208" s="97" cm="1">
        <f t="array" ref="P2208">INDEX($L$11:$L$2636,MATCH(B2208+J2208,$L$11:$L$2636,0)+30)</f>
        <v>47574</v>
      </c>
      <c r="Q2208" s="124" cm="1">
        <f t="array" ref="Q2208">INDEX($L$11:$L$2636,MATCH(B2208+J2208,$L$11:$L$2636,0)+12)-1</f>
        <v>47547</v>
      </c>
    </row>
    <row r="2209" spans="2:17" ht="15" customHeight="1" x14ac:dyDescent="0.25">
      <c r="B2209" s="97">
        <v>47533</v>
      </c>
      <c r="C2209" s="98" t="str">
        <f t="shared" si="143"/>
        <v>Tuesday</v>
      </c>
      <c r="D2209" s="99" t="str">
        <f t="shared" si="144"/>
        <v>B</v>
      </c>
      <c r="E2209" s="99" t="str">
        <f t="shared" si="144"/>
        <v>B</v>
      </c>
      <c r="F2209" s="99" t="str">
        <f t="shared" si="144"/>
        <v>B</v>
      </c>
      <c r="G2209" s="99" t="str">
        <f t="shared" si="144"/>
        <v>B</v>
      </c>
      <c r="H2209" s="99" t="str">
        <f t="shared" si="145"/>
        <v>B</v>
      </c>
      <c r="I2209" s="99">
        <f t="shared" si="146"/>
        <v>1</v>
      </c>
      <c r="J2209" s="109">
        <f>IF(H2209="B",0,MATCH("B",H2210:$H$3985,0))</f>
        <v>0</v>
      </c>
      <c r="K2209" s="84"/>
      <c r="L2209" s="112">
        <v>48659</v>
      </c>
      <c r="M2209" s="99" t="s">
        <v>69</v>
      </c>
      <c r="O2209" s="97">
        <v>47533</v>
      </c>
      <c r="P2209" s="97" cm="1">
        <f t="array" ref="P2209">INDEX($L$11:$L$2636,MATCH(B2209+J2209,$L$11:$L$2636,0)+30)</f>
        <v>47575</v>
      </c>
      <c r="Q2209" s="124" cm="1">
        <f t="array" ref="Q2209">INDEX($L$11:$L$2636,MATCH(B2209+J2209,$L$11:$L$2636,0)+12)-1</f>
        <v>47548</v>
      </c>
    </row>
    <row r="2210" spans="2:17" ht="15" customHeight="1" x14ac:dyDescent="0.25">
      <c r="B2210" s="97">
        <v>47534</v>
      </c>
      <c r="C2210" s="98" t="str">
        <f t="shared" si="143"/>
        <v>Wednesday</v>
      </c>
      <c r="D2210" s="99" t="str">
        <f t="shared" si="144"/>
        <v>B</v>
      </c>
      <c r="E2210" s="99" t="str">
        <f t="shared" si="144"/>
        <v>B</v>
      </c>
      <c r="F2210" s="99" t="str">
        <f t="shared" si="144"/>
        <v>B</v>
      </c>
      <c r="G2210" s="99" t="str">
        <f t="shared" si="144"/>
        <v>B</v>
      </c>
      <c r="H2210" s="99" t="str">
        <f t="shared" si="145"/>
        <v>B</v>
      </c>
      <c r="I2210" s="99">
        <f t="shared" si="146"/>
        <v>1</v>
      </c>
      <c r="J2210" s="109">
        <f>IF(H2210="B",0,MATCH("B",H2211:$H$3985,0))</f>
        <v>0</v>
      </c>
      <c r="K2210" s="84"/>
      <c r="L2210" s="112">
        <v>48660</v>
      </c>
      <c r="M2210" s="99" t="s">
        <v>69</v>
      </c>
      <c r="O2210" s="97">
        <v>47534</v>
      </c>
      <c r="P2210" s="97" cm="1">
        <f t="array" ref="P2210">INDEX($L$11:$L$2636,MATCH(B2210+J2210,$L$11:$L$2636,0)+30)</f>
        <v>47576</v>
      </c>
      <c r="Q2210" s="124" cm="1">
        <f t="array" ref="Q2210">INDEX($L$11:$L$2636,MATCH(B2210+J2210,$L$11:$L$2636,0)+12)-1</f>
        <v>47549</v>
      </c>
    </row>
    <row r="2211" spans="2:17" ht="15" customHeight="1" x14ac:dyDescent="0.25">
      <c r="B2211" s="97">
        <v>47535</v>
      </c>
      <c r="C2211" s="98" t="str">
        <f t="shared" si="143"/>
        <v>Thursday</v>
      </c>
      <c r="D2211" s="99" t="str">
        <f t="shared" si="144"/>
        <v>B</v>
      </c>
      <c r="E2211" s="99" t="str">
        <f t="shared" si="144"/>
        <v>B</v>
      </c>
      <c r="F2211" s="99" t="str">
        <f t="shared" si="144"/>
        <v>B</v>
      </c>
      <c r="G2211" s="99" t="str">
        <f t="shared" si="144"/>
        <v>B</v>
      </c>
      <c r="H2211" s="99" t="str">
        <f t="shared" si="145"/>
        <v>B</v>
      </c>
      <c r="I2211" s="99">
        <f t="shared" si="146"/>
        <v>1</v>
      </c>
      <c r="J2211" s="109">
        <f>IF(H2211="B",0,MATCH("B",H2212:$H$3985,0))</f>
        <v>0</v>
      </c>
      <c r="K2211" s="84"/>
      <c r="L2211" s="112">
        <v>48661</v>
      </c>
      <c r="M2211" s="99" t="s">
        <v>69</v>
      </c>
      <c r="O2211" s="97">
        <v>47535</v>
      </c>
      <c r="P2211" s="97" cm="1">
        <f t="array" ref="P2211">INDEX($L$11:$L$2636,MATCH(B2211+J2211,$L$11:$L$2636,0)+30)</f>
        <v>47577</v>
      </c>
      <c r="Q2211" s="124" cm="1">
        <f t="array" ref="Q2211">INDEX($L$11:$L$2636,MATCH(B2211+J2211,$L$11:$L$2636,0)+12)-1</f>
        <v>47552</v>
      </c>
    </row>
    <row r="2212" spans="2:17" ht="15" customHeight="1" x14ac:dyDescent="0.25">
      <c r="B2212" s="97">
        <v>47536</v>
      </c>
      <c r="C2212" s="98" t="str">
        <f t="shared" si="143"/>
        <v>Friday</v>
      </c>
      <c r="D2212" s="99" t="str">
        <f t="shared" si="144"/>
        <v>B</v>
      </c>
      <c r="E2212" s="99" t="str">
        <f t="shared" si="144"/>
        <v>B</v>
      </c>
      <c r="F2212" s="99" t="str">
        <f t="shared" si="144"/>
        <v>B</v>
      </c>
      <c r="G2212" s="99" t="str">
        <f t="shared" si="144"/>
        <v>B</v>
      </c>
      <c r="H2212" s="99" t="str">
        <f t="shared" si="145"/>
        <v>B</v>
      </c>
      <c r="I2212" s="99">
        <f t="shared" si="146"/>
        <v>1</v>
      </c>
      <c r="J2212" s="109">
        <f>IF(H2212="B",0,MATCH("B",H2213:$H$3985,0))</f>
        <v>0</v>
      </c>
      <c r="K2212" s="84"/>
      <c r="L2212" s="112">
        <v>48662</v>
      </c>
      <c r="M2212" s="99" t="s">
        <v>69</v>
      </c>
      <c r="O2212" s="97">
        <v>47536</v>
      </c>
      <c r="P2212" s="97" cm="1">
        <f t="array" ref="P2212">INDEX($L$11:$L$2636,MATCH(B2212+J2212,$L$11:$L$2636,0)+30)</f>
        <v>47578</v>
      </c>
      <c r="Q2212" s="124" cm="1">
        <f t="array" ref="Q2212">INDEX($L$11:$L$2636,MATCH(B2212+J2212,$L$11:$L$2636,0)+12)-1</f>
        <v>47553</v>
      </c>
    </row>
    <row r="2213" spans="2:17" ht="15" customHeight="1" x14ac:dyDescent="0.25">
      <c r="B2213" s="97">
        <v>47537</v>
      </c>
      <c r="C2213" s="98" t="str">
        <f t="shared" si="143"/>
        <v>Saturday</v>
      </c>
      <c r="D2213" s="99" t="str">
        <f t="shared" si="144"/>
        <v>W</v>
      </c>
      <c r="E2213" s="99" t="str">
        <f t="shared" si="144"/>
        <v>W</v>
      </c>
      <c r="F2213" s="99" t="str">
        <f t="shared" si="144"/>
        <v>W</v>
      </c>
      <c r="G2213" s="99" t="str">
        <f t="shared" si="144"/>
        <v>W</v>
      </c>
      <c r="H2213" s="99" t="str">
        <f t="shared" si="145"/>
        <v>W</v>
      </c>
      <c r="I2213" s="99">
        <f t="shared" si="146"/>
        <v>0</v>
      </c>
      <c r="J2213" s="109">
        <f>IF(H2213="B",0,MATCH("B",H2214:$H$3985,0))</f>
        <v>2</v>
      </c>
      <c r="K2213" s="84"/>
      <c r="L2213" s="112">
        <v>48663</v>
      </c>
      <c r="M2213" s="99" t="s">
        <v>69</v>
      </c>
      <c r="O2213" s="97">
        <v>47537</v>
      </c>
      <c r="P2213" s="97" cm="1">
        <f t="array" ref="P2213">INDEX($L$11:$L$2636,MATCH(B2213+J2213,$L$11:$L$2636,0)+30)</f>
        <v>47581</v>
      </c>
      <c r="Q2213" s="124" cm="1">
        <f t="array" ref="Q2213">INDEX($L$11:$L$2636,MATCH(B2213+J2213,$L$11:$L$2636,0)+12)-1</f>
        <v>47554</v>
      </c>
    </row>
    <row r="2214" spans="2:17" ht="15" customHeight="1" x14ac:dyDescent="0.25">
      <c r="B2214" s="97">
        <v>47538</v>
      </c>
      <c r="C2214" s="98" t="str">
        <f t="shared" si="143"/>
        <v>Sunday</v>
      </c>
      <c r="D2214" s="99" t="str">
        <f t="shared" si="144"/>
        <v>W</v>
      </c>
      <c r="E2214" s="99" t="str">
        <f t="shared" si="144"/>
        <v>W</v>
      </c>
      <c r="F2214" s="99" t="str">
        <f t="shared" si="144"/>
        <v>W</v>
      </c>
      <c r="G2214" s="99" t="str">
        <f t="shared" si="144"/>
        <v>W</v>
      </c>
      <c r="H2214" s="99" t="str">
        <f t="shared" si="145"/>
        <v>W</v>
      </c>
      <c r="I2214" s="99">
        <f t="shared" si="146"/>
        <v>0</v>
      </c>
      <c r="J2214" s="109">
        <f>IF(H2214="B",0,MATCH("B",H2215:$H$3985,0))</f>
        <v>1</v>
      </c>
      <c r="K2214" s="84"/>
      <c r="L2214" s="112">
        <v>48666</v>
      </c>
      <c r="M2214" s="99" t="s">
        <v>69</v>
      </c>
      <c r="O2214" s="97">
        <v>47538</v>
      </c>
      <c r="P2214" s="97" cm="1">
        <f t="array" ref="P2214">INDEX($L$11:$L$2636,MATCH(B2214+J2214,$L$11:$L$2636,0)+30)</f>
        <v>47581</v>
      </c>
      <c r="Q2214" s="124" cm="1">
        <f t="array" ref="Q2214">INDEX($L$11:$L$2636,MATCH(B2214+J2214,$L$11:$L$2636,0)+12)-1</f>
        <v>47554</v>
      </c>
    </row>
    <row r="2215" spans="2:17" ht="15" customHeight="1" x14ac:dyDescent="0.25">
      <c r="B2215" s="97">
        <v>47539</v>
      </c>
      <c r="C2215" s="98" t="str">
        <f t="shared" si="143"/>
        <v>Monday</v>
      </c>
      <c r="D2215" s="99" t="str">
        <f t="shared" si="144"/>
        <v>B</v>
      </c>
      <c r="E2215" s="99" t="str">
        <f t="shared" si="144"/>
        <v>B</v>
      </c>
      <c r="F2215" s="99" t="str">
        <f t="shared" si="144"/>
        <v>B</v>
      </c>
      <c r="G2215" s="99" t="str">
        <f t="shared" si="144"/>
        <v>B</v>
      </c>
      <c r="H2215" s="99" t="str">
        <f t="shared" si="145"/>
        <v>B</v>
      </c>
      <c r="I2215" s="99">
        <f t="shared" si="146"/>
        <v>1</v>
      </c>
      <c r="J2215" s="109">
        <f>IF(H2215="B",0,MATCH("B",H2216:$H$3985,0))</f>
        <v>0</v>
      </c>
      <c r="K2215" s="84"/>
      <c r="L2215" s="112">
        <v>48667</v>
      </c>
      <c r="M2215" s="99" t="s">
        <v>69</v>
      </c>
      <c r="O2215" s="97">
        <v>47539</v>
      </c>
      <c r="P2215" s="97" cm="1">
        <f t="array" ref="P2215">INDEX($L$11:$L$2636,MATCH(B2215+J2215,$L$11:$L$2636,0)+30)</f>
        <v>47581</v>
      </c>
      <c r="Q2215" s="124" cm="1">
        <f t="array" ref="Q2215">INDEX($L$11:$L$2636,MATCH(B2215+J2215,$L$11:$L$2636,0)+12)-1</f>
        <v>47554</v>
      </c>
    </row>
    <row r="2216" spans="2:17" ht="15" customHeight="1" x14ac:dyDescent="0.25">
      <c r="B2216" s="97">
        <v>47540</v>
      </c>
      <c r="C2216" s="98" t="str">
        <f t="shared" si="143"/>
        <v>Tuesday</v>
      </c>
      <c r="D2216" s="99" t="str">
        <f t="shared" si="144"/>
        <v>B</v>
      </c>
      <c r="E2216" s="99" t="str">
        <f t="shared" si="144"/>
        <v>B</v>
      </c>
      <c r="F2216" s="99" t="str">
        <f t="shared" si="144"/>
        <v>B</v>
      </c>
      <c r="G2216" s="99" t="str">
        <f t="shared" si="144"/>
        <v>B</v>
      </c>
      <c r="H2216" s="99" t="str">
        <f t="shared" si="145"/>
        <v>B</v>
      </c>
      <c r="I2216" s="99">
        <f t="shared" si="146"/>
        <v>1</v>
      </c>
      <c r="J2216" s="109">
        <f>IF(H2216="B",0,MATCH("B",H2217:$H$3985,0))</f>
        <v>0</v>
      </c>
      <c r="K2216" s="84"/>
      <c r="L2216" s="112">
        <v>48668</v>
      </c>
      <c r="M2216" s="99" t="s">
        <v>69</v>
      </c>
      <c r="O2216" s="97">
        <v>47540</v>
      </c>
      <c r="P2216" s="97" cm="1">
        <f t="array" ref="P2216">INDEX($L$11:$L$2636,MATCH(B2216+J2216,$L$11:$L$2636,0)+30)</f>
        <v>47582</v>
      </c>
      <c r="Q2216" s="124" cm="1">
        <f t="array" ref="Q2216">INDEX($L$11:$L$2636,MATCH(B2216+J2216,$L$11:$L$2636,0)+12)-1</f>
        <v>47555</v>
      </c>
    </row>
    <row r="2217" spans="2:17" ht="15" customHeight="1" x14ac:dyDescent="0.25">
      <c r="B2217" s="97">
        <v>47541</v>
      </c>
      <c r="C2217" s="98" t="str">
        <f t="shared" si="143"/>
        <v>Wednesday</v>
      </c>
      <c r="D2217" s="99" t="str">
        <f t="shared" si="144"/>
        <v>B</v>
      </c>
      <c r="E2217" s="99" t="str">
        <f t="shared" si="144"/>
        <v>B</v>
      </c>
      <c r="F2217" s="99" t="str">
        <f t="shared" si="144"/>
        <v>B</v>
      </c>
      <c r="G2217" s="99" t="str">
        <f t="shared" si="144"/>
        <v>B</v>
      </c>
      <c r="H2217" s="99" t="str">
        <f t="shared" si="145"/>
        <v>B</v>
      </c>
      <c r="I2217" s="99">
        <f t="shared" si="146"/>
        <v>1</v>
      </c>
      <c r="J2217" s="109">
        <f>IF(H2217="B",0,MATCH("B",H2218:$H$3985,0))</f>
        <v>0</v>
      </c>
      <c r="K2217" s="84"/>
      <c r="L2217" s="112">
        <v>48669</v>
      </c>
      <c r="M2217" s="99" t="s">
        <v>69</v>
      </c>
      <c r="O2217" s="97">
        <v>47541</v>
      </c>
      <c r="P2217" s="97" cm="1">
        <f t="array" ref="P2217">INDEX($L$11:$L$2636,MATCH(B2217+J2217,$L$11:$L$2636,0)+30)</f>
        <v>47583</v>
      </c>
      <c r="Q2217" s="124" cm="1">
        <f t="array" ref="Q2217">INDEX($L$11:$L$2636,MATCH(B2217+J2217,$L$11:$L$2636,0)+12)-1</f>
        <v>47556</v>
      </c>
    </row>
    <row r="2218" spans="2:17" ht="15" customHeight="1" x14ac:dyDescent="0.25">
      <c r="B2218" s="97">
        <v>47542</v>
      </c>
      <c r="C2218" s="98" t="str">
        <f t="shared" si="143"/>
        <v>Thursday</v>
      </c>
      <c r="D2218" s="99" t="str">
        <f t="shared" si="144"/>
        <v>B</v>
      </c>
      <c r="E2218" s="99" t="str">
        <f t="shared" si="144"/>
        <v>B</v>
      </c>
      <c r="F2218" s="99" t="str">
        <f t="shared" si="144"/>
        <v>B</v>
      </c>
      <c r="G2218" s="99" t="str">
        <f t="shared" si="144"/>
        <v>B</v>
      </c>
      <c r="H2218" s="99" t="str">
        <f t="shared" si="145"/>
        <v>B</v>
      </c>
      <c r="I2218" s="99">
        <f t="shared" si="146"/>
        <v>1</v>
      </c>
      <c r="J2218" s="109">
        <f>IF(H2218="B",0,MATCH("B",H2219:$H$3985,0))</f>
        <v>0</v>
      </c>
      <c r="K2218" s="84"/>
      <c r="L2218" s="112">
        <v>48670</v>
      </c>
      <c r="M2218" s="99" t="s">
        <v>69</v>
      </c>
      <c r="O2218" s="97">
        <v>47542</v>
      </c>
      <c r="P2218" s="97" cm="1">
        <f t="array" ref="P2218">INDEX($L$11:$L$2636,MATCH(B2218+J2218,$L$11:$L$2636,0)+30)</f>
        <v>47584</v>
      </c>
      <c r="Q2218" s="124" cm="1">
        <f t="array" ref="Q2218">INDEX($L$11:$L$2636,MATCH(B2218+J2218,$L$11:$L$2636,0)+12)-1</f>
        <v>47559</v>
      </c>
    </row>
    <row r="2219" spans="2:17" ht="15" customHeight="1" x14ac:dyDescent="0.25">
      <c r="B2219" s="97">
        <v>47543</v>
      </c>
      <c r="C2219" s="98" t="str">
        <f t="shared" si="143"/>
        <v>Friday</v>
      </c>
      <c r="D2219" s="99" t="str">
        <f t="shared" si="144"/>
        <v>B</v>
      </c>
      <c r="E2219" s="99" t="str">
        <f t="shared" si="144"/>
        <v>B</v>
      </c>
      <c r="F2219" s="99" t="str">
        <f t="shared" si="144"/>
        <v>B</v>
      </c>
      <c r="G2219" s="99" t="str">
        <f t="shared" si="144"/>
        <v>B</v>
      </c>
      <c r="H2219" s="99" t="str">
        <f t="shared" si="145"/>
        <v>B</v>
      </c>
      <c r="I2219" s="99">
        <f t="shared" si="146"/>
        <v>1</v>
      </c>
      <c r="J2219" s="109">
        <f>IF(H2219="B",0,MATCH("B",H2220:$H$3985,0))</f>
        <v>0</v>
      </c>
      <c r="K2219" s="84"/>
      <c r="L2219" s="112">
        <v>48673</v>
      </c>
      <c r="M2219" s="99" t="s">
        <v>69</v>
      </c>
      <c r="O2219" s="97">
        <v>47543</v>
      </c>
      <c r="P2219" s="97" cm="1">
        <f t="array" ref="P2219">INDEX($L$11:$L$2636,MATCH(B2219+J2219,$L$11:$L$2636,0)+30)</f>
        <v>47585</v>
      </c>
      <c r="Q2219" s="124" cm="1">
        <f t="array" ref="Q2219">INDEX($L$11:$L$2636,MATCH(B2219+J2219,$L$11:$L$2636,0)+12)-1</f>
        <v>47560</v>
      </c>
    </row>
    <row r="2220" spans="2:17" ht="15" customHeight="1" x14ac:dyDescent="0.25">
      <c r="B2220" s="97">
        <v>47544</v>
      </c>
      <c r="C2220" s="98" t="str">
        <f t="shared" si="143"/>
        <v>Saturday</v>
      </c>
      <c r="D2220" s="99" t="str">
        <f t="shared" si="144"/>
        <v>W</v>
      </c>
      <c r="E2220" s="99" t="str">
        <f t="shared" si="144"/>
        <v>W</v>
      </c>
      <c r="F2220" s="99" t="str">
        <f t="shared" si="144"/>
        <v>W</v>
      </c>
      <c r="G2220" s="99" t="str">
        <f t="shared" si="144"/>
        <v>W</v>
      </c>
      <c r="H2220" s="99" t="str">
        <f t="shared" si="145"/>
        <v>W</v>
      </c>
      <c r="I2220" s="99">
        <f t="shared" si="146"/>
        <v>0</v>
      </c>
      <c r="J2220" s="109">
        <f>IF(H2220="B",0,MATCH("B",H2221:$H$3985,0))</f>
        <v>2</v>
      </c>
      <c r="K2220" s="84"/>
      <c r="L2220" s="112">
        <v>48674</v>
      </c>
      <c r="M2220" s="99" t="s">
        <v>69</v>
      </c>
      <c r="O2220" s="97">
        <v>47544</v>
      </c>
      <c r="P2220" s="97" cm="1">
        <f t="array" ref="P2220">INDEX($L$11:$L$2636,MATCH(B2220+J2220,$L$11:$L$2636,0)+30)</f>
        <v>47588</v>
      </c>
      <c r="Q2220" s="124" cm="1">
        <f t="array" ref="Q2220">INDEX($L$11:$L$2636,MATCH(B2220+J2220,$L$11:$L$2636,0)+12)-1</f>
        <v>47561</v>
      </c>
    </row>
    <row r="2221" spans="2:17" ht="15" customHeight="1" x14ac:dyDescent="0.25">
      <c r="B2221" s="97">
        <v>47545</v>
      </c>
      <c r="C2221" s="98" t="str">
        <f t="shared" si="143"/>
        <v>Sunday</v>
      </c>
      <c r="D2221" s="99" t="str">
        <f t="shared" si="144"/>
        <v>W</v>
      </c>
      <c r="E2221" s="99" t="str">
        <f t="shared" si="144"/>
        <v>W</v>
      </c>
      <c r="F2221" s="99" t="str">
        <f t="shared" si="144"/>
        <v>W</v>
      </c>
      <c r="G2221" s="99" t="str">
        <f t="shared" si="144"/>
        <v>W</v>
      </c>
      <c r="H2221" s="99" t="str">
        <f t="shared" si="145"/>
        <v>W</v>
      </c>
      <c r="I2221" s="99">
        <f t="shared" si="146"/>
        <v>0</v>
      </c>
      <c r="J2221" s="109">
        <f>IF(H2221="B",0,MATCH("B",H2222:$H$3985,0))</f>
        <v>1</v>
      </c>
      <c r="K2221" s="84"/>
      <c r="L2221" s="112">
        <v>48675</v>
      </c>
      <c r="M2221" s="99" t="s">
        <v>69</v>
      </c>
      <c r="O2221" s="97">
        <v>47545</v>
      </c>
      <c r="P2221" s="97" cm="1">
        <f t="array" ref="P2221">INDEX($L$11:$L$2636,MATCH(B2221+J2221,$L$11:$L$2636,0)+30)</f>
        <v>47588</v>
      </c>
      <c r="Q2221" s="124" cm="1">
        <f t="array" ref="Q2221">INDEX($L$11:$L$2636,MATCH(B2221+J2221,$L$11:$L$2636,0)+12)-1</f>
        <v>47561</v>
      </c>
    </row>
    <row r="2222" spans="2:17" ht="15" customHeight="1" x14ac:dyDescent="0.25">
      <c r="B2222" s="97">
        <v>47546</v>
      </c>
      <c r="C2222" s="98" t="str">
        <f t="shared" si="143"/>
        <v>Monday</v>
      </c>
      <c r="D2222" s="99" t="str">
        <f t="shared" si="144"/>
        <v>B</v>
      </c>
      <c r="E2222" s="99" t="str">
        <f t="shared" si="144"/>
        <v>B</v>
      </c>
      <c r="F2222" s="99" t="str">
        <f t="shared" si="144"/>
        <v>B</v>
      </c>
      <c r="G2222" s="99" t="str">
        <f t="shared" si="144"/>
        <v>B</v>
      </c>
      <c r="H2222" s="99" t="str">
        <f t="shared" si="145"/>
        <v>B</v>
      </c>
      <c r="I2222" s="99">
        <f t="shared" si="146"/>
        <v>1</v>
      </c>
      <c r="J2222" s="109">
        <f>IF(H2222="B",0,MATCH("B",H2223:$H$3985,0))</f>
        <v>0</v>
      </c>
      <c r="K2222" s="84"/>
      <c r="L2222" s="112">
        <v>48676</v>
      </c>
      <c r="M2222" s="99" t="s">
        <v>69</v>
      </c>
      <c r="O2222" s="97">
        <v>47546</v>
      </c>
      <c r="P2222" s="97" cm="1">
        <f t="array" ref="P2222">INDEX($L$11:$L$2636,MATCH(B2222+J2222,$L$11:$L$2636,0)+30)</f>
        <v>47588</v>
      </c>
      <c r="Q2222" s="124" cm="1">
        <f t="array" ref="Q2222">INDEX($L$11:$L$2636,MATCH(B2222+J2222,$L$11:$L$2636,0)+12)-1</f>
        <v>47561</v>
      </c>
    </row>
    <row r="2223" spans="2:17" ht="15" customHeight="1" x14ac:dyDescent="0.25">
      <c r="B2223" s="97">
        <v>47547</v>
      </c>
      <c r="C2223" s="98" t="str">
        <f t="shared" si="143"/>
        <v>Tuesday</v>
      </c>
      <c r="D2223" s="99" t="str">
        <f t="shared" si="144"/>
        <v>B</v>
      </c>
      <c r="E2223" s="99" t="str">
        <f t="shared" si="144"/>
        <v>B</v>
      </c>
      <c r="F2223" s="99" t="str">
        <f t="shared" si="144"/>
        <v>B</v>
      </c>
      <c r="G2223" s="99" t="str">
        <f t="shared" si="144"/>
        <v>B</v>
      </c>
      <c r="H2223" s="99" t="str">
        <f t="shared" si="145"/>
        <v>B</v>
      </c>
      <c r="I2223" s="99">
        <f t="shared" si="146"/>
        <v>1</v>
      </c>
      <c r="J2223" s="109">
        <f>IF(H2223="B",0,MATCH("B",H2224:$H$3985,0))</f>
        <v>0</v>
      </c>
      <c r="K2223" s="84"/>
      <c r="L2223" s="112">
        <v>48677</v>
      </c>
      <c r="M2223" s="99" t="s">
        <v>69</v>
      </c>
      <c r="O2223" s="97">
        <v>47547</v>
      </c>
      <c r="P2223" s="97" cm="1">
        <f t="array" ref="P2223">INDEX($L$11:$L$2636,MATCH(B2223+J2223,$L$11:$L$2636,0)+30)</f>
        <v>47589</v>
      </c>
      <c r="Q2223" s="124" cm="1">
        <f t="array" ref="Q2223">INDEX($L$11:$L$2636,MATCH(B2223+J2223,$L$11:$L$2636,0)+12)-1</f>
        <v>47562</v>
      </c>
    </row>
    <row r="2224" spans="2:17" ht="15" customHeight="1" x14ac:dyDescent="0.25">
      <c r="B2224" s="97">
        <v>47548</v>
      </c>
      <c r="C2224" s="98" t="str">
        <f t="shared" si="143"/>
        <v>Wednesday</v>
      </c>
      <c r="D2224" s="99" t="str">
        <f t="shared" si="144"/>
        <v>B</v>
      </c>
      <c r="E2224" s="99" t="str">
        <f t="shared" si="144"/>
        <v>B</v>
      </c>
      <c r="F2224" s="99" t="str">
        <f t="shared" si="144"/>
        <v>B</v>
      </c>
      <c r="G2224" s="99" t="str">
        <f t="shared" si="144"/>
        <v>B</v>
      </c>
      <c r="H2224" s="99" t="str">
        <f t="shared" si="145"/>
        <v>B</v>
      </c>
      <c r="I2224" s="99">
        <f t="shared" si="146"/>
        <v>1</v>
      </c>
      <c r="J2224" s="109">
        <f>IF(H2224="B",0,MATCH("B",H2225:$H$3985,0))</f>
        <v>0</v>
      </c>
      <c r="K2224" s="84"/>
      <c r="L2224" s="112">
        <v>48680</v>
      </c>
      <c r="M2224" s="99" t="s">
        <v>69</v>
      </c>
      <c r="O2224" s="97">
        <v>47548</v>
      </c>
      <c r="P2224" s="97" cm="1">
        <f t="array" ref="P2224">INDEX($L$11:$L$2636,MATCH(B2224+J2224,$L$11:$L$2636,0)+30)</f>
        <v>47590</v>
      </c>
      <c r="Q2224" s="124" cm="1">
        <f t="array" ref="Q2224">INDEX($L$11:$L$2636,MATCH(B2224+J2224,$L$11:$L$2636,0)+12)-1</f>
        <v>47563</v>
      </c>
    </row>
    <row r="2225" spans="2:17" ht="15" customHeight="1" x14ac:dyDescent="0.25">
      <c r="B2225" s="97">
        <v>47549</v>
      </c>
      <c r="C2225" s="98" t="str">
        <f t="shared" si="143"/>
        <v>Thursday</v>
      </c>
      <c r="D2225" s="99" t="str">
        <f t="shared" si="144"/>
        <v>B</v>
      </c>
      <c r="E2225" s="99" t="str">
        <f t="shared" si="144"/>
        <v>B</v>
      </c>
      <c r="F2225" s="99" t="str">
        <f t="shared" si="144"/>
        <v>B</v>
      </c>
      <c r="G2225" s="99" t="str">
        <f t="shared" si="144"/>
        <v>B</v>
      </c>
      <c r="H2225" s="99" t="str">
        <f t="shared" si="145"/>
        <v>B</v>
      </c>
      <c r="I2225" s="99">
        <f t="shared" si="146"/>
        <v>1</v>
      </c>
      <c r="J2225" s="109">
        <f>IF(H2225="B",0,MATCH("B",H2226:$H$3985,0))</f>
        <v>0</v>
      </c>
      <c r="K2225" s="84"/>
      <c r="L2225" s="112">
        <v>48681</v>
      </c>
      <c r="M2225" s="99" t="s">
        <v>69</v>
      </c>
      <c r="O2225" s="97">
        <v>47549</v>
      </c>
      <c r="P2225" s="97" cm="1">
        <f t="array" ref="P2225">INDEX($L$11:$L$2636,MATCH(B2225+J2225,$L$11:$L$2636,0)+30)</f>
        <v>47596</v>
      </c>
      <c r="Q2225" s="124" cm="1">
        <f t="array" ref="Q2225">INDEX($L$11:$L$2636,MATCH(B2225+J2225,$L$11:$L$2636,0)+12)-1</f>
        <v>47566</v>
      </c>
    </row>
    <row r="2226" spans="2:17" ht="15" customHeight="1" x14ac:dyDescent="0.25">
      <c r="B2226" s="97">
        <v>47550</v>
      </c>
      <c r="C2226" s="98" t="str">
        <f t="shared" si="143"/>
        <v>Friday</v>
      </c>
      <c r="D2226" s="99" t="str">
        <f t="shared" si="144"/>
        <v>B</v>
      </c>
      <c r="E2226" s="99" t="str">
        <f t="shared" si="144"/>
        <v>B</v>
      </c>
      <c r="F2226" s="99" t="str">
        <f t="shared" si="144"/>
        <v>B</v>
      </c>
      <c r="G2226" s="99" t="str">
        <f t="shared" si="144"/>
        <v>B</v>
      </c>
      <c r="H2226" s="99" t="str">
        <f t="shared" si="145"/>
        <v>B</v>
      </c>
      <c r="I2226" s="99">
        <f t="shared" si="146"/>
        <v>1</v>
      </c>
      <c r="J2226" s="109">
        <f>IF(H2226="B",0,MATCH("B",H2227:$H$3985,0))</f>
        <v>0</v>
      </c>
      <c r="K2226" s="84"/>
      <c r="L2226" s="112">
        <v>48682</v>
      </c>
      <c r="M2226" s="99" t="s">
        <v>69</v>
      </c>
      <c r="O2226" s="97">
        <v>47550</v>
      </c>
      <c r="P2226" s="97" cm="1">
        <f t="array" ref="P2226">INDEX($L$11:$L$2636,MATCH(B2226+J2226,$L$11:$L$2636,0)+30)</f>
        <v>47597</v>
      </c>
      <c r="Q2226" s="124" cm="1">
        <f t="array" ref="Q2226">INDEX($L$11:$L$2636,MATCH(B2226+J2226,$L$11:$L$2636,0)+12)-1</f>
        <v>47567</v>
      </c>
    </row>
    <row r="2227" spans="2:17" ht="15" customHeight="1" x14ac:dyDescent="0.25">
      <c r="B2227" s="97">
        <v>47551</v>
      </c>
      <c r="C2227" s="98" t="str">
        <f t="shared" si="143"/>
        <v>Saturday</v>
      </c>
      <c r="D2227" s="99" t="str">
        <f t="shared" si="144"/>
        <v>W</v>
      </c>
      <c r="E2227" s="99" t="str">
        <f t="shared" si="144"/>
        <v>W</v>
      </c>
      <c r="F2227" s="99" t="str">
        <f t="shared" si="144"/>
        <v>W</v>
      </c>
      <c r="G2227" s="99" t="str">
        <f t="shared" si="144"/>
        <v>W</v>
      </c>
      <c r="H2227" s="99" t="str">
        <f t="shared" si="145"/>
        <v>W</v>
      </c>
      <c r="I2227" s="99">
        <f t="shared" si="146"/>
        <v>0</v>
      </c>
      <c r="J2227" s="109">
        <f>IF(H2227="B",0,MATCH("B",H2228:$H$3985,0))</f>
        <v>2</v>
      </c>
      <c r="K2227" s="84"/>
      <c r="L2227" s="112">
        <v>48688</v>
      </c>
      <c r="M2227" s="99" t="s">
        <v>69</v>
      </c>
      <c r="O2227" s="97">
        <v>47551</v>
      </c>
      <c r="P2227" s="97" cm="1">
        <f t="array" ref="P2227">INDEX($L$11:$L$2636,MATCH(B2227+J2227,$L$11:$L$2636,0)+30)</f>
        <v>47598</v>
      </c>
      <c r="Q2227" s="124" cm="1">
        <f t="array" ref="Q2227">INDEX($L$11:$L$2636,MATCH(B2227+J2227,$L$11:$L$2636,0)+12)-1</f>
        <v>47568</v>
      </c>
    </row>
    <row r="2228" spans="2:17" ht="15" customHeight="1" x14ac:dyDescent="0.25">
      <c r="B2228" s="97">
        <v>47552</v>
      </c>
      <c r="C2228" s="98" t="str">
        <f t="shared" si="143"/>
        <v>Sunday</v>
      </c>
      <c r="D2228" s="99" t="str">
        <f t="shared" si="144"/>
        <v>W</v>
      </c>
      <c r="E2228" s="99" t="str">
        <f t="shared" si="144"/>
        <v>W</v>
      </c>
      <c r="F2228" s="99" t="str">
        <f t="shared" si="144"/>
        <v>W</v>
      </c>
      <c r="G2228" s="99" t="str">
        <f t="shared" si="144"/>
        <v>W</v>
      </c>
      <c r="H2228" s="99" t="str">
        <f t="shared" si="145"/>
        <v>W</v>
      </c>
      <c r="I2228" s="99">
        <f t="shared" si="146"/>
        <v>0</v>
      </c>
      <c r="J2228" s="109">
        <f>IF(H2228="B",0,MATCH("B",H2229:$H$3985,0))</f>
        <v>1</v>
      </c>
      <c r="K2228" s="84"/>
      <c r="L2228" s="112">
        <v>48689</v>
      </c>
      <c r="M2228" s="99" t="s">
        <v>69</v>
      </c>
      <c r="O2228" s="97">
        <v>47552</v>
      </c>
      <c r="P2228" s="97" cm="1">
        <f t="array" ref="P2228">INDEX($L$11:$L$2636,MATCH(B2228+J2228,$L$11:$L$2636,0)+30)</f>
        <v>47598</v>
      </c>
      <c r="Q2228" s="124" cm="1">
        <f t="array" ref="Q2228">INDEX($L$11:$L$2636,MATCH(B2228+J2228,$L$11:$L$2636,0)+12)-1</f>
        <v>47568</v>
      </c>
    </row>
    <row r="2229" spans="2:17" ht="15" customHeight="1" x14ac:dyDescent="0.25">
      <c r="B2229" s="97">
        <v>47553</v>
      </c>
      <c r="C2229" s="98" t="str">
        <f t="shared" si="143"/>
        <v>Monday</v>
      </c>
      <c r="D2229" s="99" t="str">
        <f t="shared" si="144"/>
        <v>B</v>
      </c>
      <c r="E2229" s="99" t="str">
        <f t="shared" si="144"/>
        <v>B</v>
      </c>
      <c r="F2229" s="99" t="str">
        <f t="shared" si="144"/>
        <v>B</v>
      </c>
      <c r="G2229" s="99" t="str">
        <f t="shared" si="144"/>
        <v>B</v>
      </c>
      <c r="H2229" s="99" t="str">
        <f t="shared" si="145"/>
        <v>B</v>
      </c>
      <c r="I2229" s="99">
        <f t="shared" si="146"/>
        <v>1</v>
      </c>
      <c r="J2229" s="109">
        <f>IF(H2229="B",0,MATCH("B",H2230:$H$3985,0))</f>
        <v>0</v>
      </c>
      <c r="K2229" s="84"/>
      <c r="L2229" s="112">
        <v>48690</v>
      </c>
      <c r="M2229" s="99" t="s">
        <v>69</v>
      </c>
      <c r="O2229" s="97">
        <v>47553</v>
      </c>
      <c r="P2229" s="97" cm="1">
        <f t="array" ref="P2229">INDEX($L$11:$L$2636,MATCH(B2229+J2229,$L$11:$L$2636,0)+30)</f>
        <v>47598</v>
      </c>
      <c r="Q2229" s="124" cm="1">
        <f t="array" ref="Q2229">INDEX($L$11:$L$2636,MATCH(B2229+J2229,$L$11:$L$2636,0)+12)-1</f>
        <v>47568</v>
      </c>
    </row>
    <row r="2230" spans="2:17" ht="15" customHeight="1" x14ac:dyDescent="0.25">
      <c r="B2230" s="97">
        <v>47554</v>
      </c>
      <c r="C2230" s="98" t="str">
        <f t="shared" si="143"/>
        <v>Tuesday</v>
      </c>
      <c r="D2230" s="99" t="str">
        <f t="shared" si="144"/>
        <v>B</v>
      </c>
      <c r="E2230" s="99" t="str">
        <f t="shared" si="144"/>
        <v>B</v>
      </c>
      <c r="F2230" s="99" t="str">
        <f t="shared" si="144"/>
        <v>B</v>
      </c>
      <c r="G2230" s="99" t="str">
        <f t="shared" si="144"/>
        <v>B</v>
      </c>
      <c r="H2230" s="99" t="str">
        <f t="shared" si="145"/>
        <v>B</v>
      </c>
      <c r="I2230" s="99">
        <f t="shared" si="146"/>
        <v>1</v>
      </c>
      <c r="J2230" s="109">
        <f>IF(H2230="B",0,MATCH("B",H2231:$H$3985,0))</f>
        <v>0</v>
      </c>
      <c r="K2230" s="84"/>
      <c r="L2230" s="112">
        <v>48691</v>
      </c>
      <c r="M2230" s="99" t="s">
        <v>69</v>
      </c>
      <c r="O2230" s="97">
        <v>47554</v>
      </c>
      <c r="P2230" s="97" cm="1">
        <f t="array" ref="P2230">INDEX($L$11:$L$2636,MATCH(B2230+J2230,$L$11:$L$2636,0)+30)</f>
        <v>47599</v>
      </c>
      <c r="Q2230" s="124" cm="1">
        <f t="array" ref="Q2230">INDEX($L$11:$L$2636,MATCH(B2230+J2230,$L$11:$L$2636,0)+12)-1</f>
        <v>47569</v>
      </c>
    </row>
    <row r="2231" spans="2:17" ht="15" customHeight="1" x14ac:dyDescent="0.25">
      <c r="B2231" s="97">
        <v>47555</v>
      </c>
      <c r="C2231" s="98" t="str">
        <f t="shared" si="143"/>
        <v>Wednesday</v>
      </c>
      <c r="D2231" s="99" t="str">
        <f t="shared" si="144"/>
        <v>B</v>
      </c>
      <c r="E2231" s="99" t="str">
        <f t="shared" si="144"/>
        <v>B</v>
      </c>
      <c r="F2231" s="99" t="str">
        <f t="shared" si="144"/>
        <v>B</v>
      </c>
      <c r="G2231" s="99" t="str">
        <f t="shared" si="144"/>
        <v>B</v>
      </c>
      <c r="H2231" s="99" t="str">
        <f t="shared" si="145"/>
        <v>B</v>
      </c>
      <c r="I2231" s="99">
        <f t="shared" si="146"/>
        <v>1</v>
      </c>
      <c r="J2231" s="109">
        <f>IF(H2231="B",0,MATCH("B",H2232:$H$3985,0))</f>
        <v>0</v>
      </c>
      <c r="K2231" s="84"/>
      <c r="L2231" s="112">
        <v>48694</v>
      </c>
      <c r="M2231" s="99" t="s">
        <v>69</v>
      </c>
      <c r="O2231" s="97">
        <v>47555</v>
      </c>
      <c r="P2231" s="97" cm="1">
        <f t="array" ref="P2231">INDEX($L$11:$L$2636,MATCH(B2231+J2231,$L$11:$L$2636,0)+30)</f>
        <v>47602</v>
      </c>
      <c r="Q2231" s="124" cm="1">
        <f t="array" ref="Q2231">INDEX($L$11:$L$2636,MATCH(B2231+J2231,$L$11:$L$2636,0)+12)-1</f>
        <v>47570</v>
      </c>
    </row>
    <row r="2232" spans="2:17" ht="15" customHeight="1" x14ac:dyDescent="0.25">
      <c r="B2232" s="97">
        <v>47556</v>
      </c>
      <c r="C2232" s="98" t="str">
        <f t="shared" si="143"/>
        <v>Thursday</v>
      </c>
      <c r="D2232" s="99" t="str">
        <f t="shared" si="144"/>
        <v>B</v>
      </c>
      <c r="E2232" s="99" t="str">
        <f t="shared" si="144"/>
        <v>B</v>
      </c>
      <c r="F2232" s="99" t="str">
        <f t="shared" si="144"/>
        <v>B</v>
      </c>
      <c r="G2232" s="99" t="str">
        <f t="shared" si="144"/>
        <v>B</v>
      </c>
      <c r="H2232" s="99" t="str">
        <f t="shared" si="145"/>
        <v>B</v>
      </c>
      <c r="I2232" s="99">
        <f t="shared" si="146"/>
        <v>1</v>
      </c>
      <c r="J2232" s="109">
        <f>IF(H2232="B",0,MATCH("B",H2233:$H$3985,0))</f>
        <v>0</v>
      </c>
      <c r="K2232" s="84"/>
      <c r="L2232" s="112">
        <v>48695</v>
      </c>
      <c r="M2232" s="99" t="s">
        <v>69</v>
      </c>
      <c r="O2232" s="97">
        <v>47556</v>
      </c>
      <c r="P2232" s="97" cm="1">
        <f t="array" ref="P2232">INDEX($L$11:$L$2636,MATCH(B2232+J2232,$L$11:$L$2636,0)+30)</f>
        <v>47603</v>
      </c>
      <c r="Q2232" s="124" cm="1">
        <f t="array" ref="Q2232">INDEX($L$11:$L$2636,MATCH(B2232+J2232,$L$11:$L$2636,0)+12)-1</f>
        <v>47573</v>
      </c>
    </row>
    <row r="2233" spans="2:17" ht="15" customHeight="1" x14ac:dyDescent="0.25">
      <c r="B2233" s="97">
        <v>47557</v>
      </c>
      <c r="C2233" s="98" t="str">
        <f t="shared" si="143"/>
        <v>Friday</v>
      </c>
      <c r="D2233" s="99" t="str">
        <f t="shared" si="144"/>
        <v>B</v>
      </c>
      <c r="E2233" s="99" t="str">
        <f t="shared" si="144"/>
        <v>B</v>
      </c>
      <c r="F2233" s="99" t="str">
        <f t="shared" si="144"/>
        <v>B</v>
      </c>
      <c r="G2233" s="99" t="str">
        <f t="shared" si="144"/>
        <v>B</v>
      </c>
      <c r="H2233" s="99" t="str">
        <f t="shared" si="145"/>
        <v>B</v>
      </c>
      <c r="I2233" s="99">
        <f t="shared" si="146"/>
        <v>1</v>
      </c>
      <c r="J2233" s="109">
        <f>IF(H2233="B",0,MATCH("B",H2234:$H$3985,0))</f>
        <v>0</v>
      </c>
      <c r="K2233" s="84"/>
      <c r="L2233" s="112">
        <v>48696</v>
      </c>
      <c r="M2233" s="99" t="s">
        <v>69</v>
      </c>
      <c r="O2233" s="97">
        <v>47557</v>
      </c>
      <c r="P2233" s="97" cm="1">
        <f t="array" ref="P2233">INDEX($L$11:$L$2636,MATCH(B2233+J2233,$L$11:$L$2636,0)+30)</f>
        <v>47606</v>
      </c>
      <c r="Q2233" s="124" cm="1">
        <f t="array" ref="Q2233">INDEX($L$11:$L$2636,MATCH(B2233+J2233,$L$11:$L$2636,0)+12)-1</f>
        <v>47574</v>
      </c>
    </row>
    <row r="2234" spans="2:17" ht="15" customHeight="1" x14ac:dyDescent="0.25">
      <c r="B2234" s="97">
        <v>47558</v>
      </c>
      <c r="C2234" s="98" t="str">
        <f t="shared" si="143"/>
        <v>Saturday</v>
      </c>
      <c r="D2234" s="99" t="str">
        <f t="shared" si="144"/>
        <v>W</v>
      </c>
      <c r="E2234" s="99" t="str">
        <f t="shared" si="144"/>
        <v>W</v>
      </c>
      <c r="F2234" s="99" t="str">
        <f t="shared" si="144"/>
        <v>W</v>
      </c>
      <c r="G2234" s="99" t="str">
        <f t="shared" si="144"/>
        <v>W</v>
      </c>
      <c r="H2234" s="99" t="str">
        <f t="shared" si="145"/>
        <v>W</v>
      </c>
      <c r="I2234" s="99">
        <f t="shared" si="146"/>
        <v>0</v>
      </c>
      <c r="J2234" s="109">
        <f>IF(H2234="B",0,MATCH("B",H2235:$H$3985,0))</f>
        <v>2</v>
      </c>
      <c r="K2234" s="84"/>
      <c r="L2234" s="112">
        <v>48697</v>
      </c>
      <c r="M2234" s="99" t="s">
        <v>69</v>
      </c>
      <c r="O2234" s="97">
        <v>47558</v>
      </c>
      <c r="P2234" s="97" cm="1">
        <f t="array" ref="P2234">INDEX($L$11:$L$2636,MATCH(B2234+J2234,$L$11:$L$2636,0)+30)</f>
        <v>47610</v>
      </c>
      <c r="Q2234" s="124" cm="1">
        <f t="array" ref="Q2234">INDEX($L$11:$L$2636,MATCH(B2234+J2234,$L$11:$L$2636,0)+12)-1</f>
        <v>47575</v>
      </c>
    </row>
    <row r="2235" spans="2:17" ht="15" customHeight="1" x14ac:dyDescent="0.25">
      <c r="B2235" s="97">
        <v>47559</v>
      </c>
      <c r="C2235" s="98" t="str">
        <f t="shared" si="143"/>
        <v>Sunday</v>
      </c>
      <c r="D2235" s="99" t="str">
        <f t="shared" si="144"/>
        <v>W</v>
      </c>
      <c r="E2235" s="99" t="str">
        <f t="shared" si="144"/>
        <v>W</v>
      </c>
      <c r="F2235" s="99" t="str">
        <f t="shared" si="144"/>
        <v>W</v>
      </c>
      <c r="G2235" s="99" t="str">
        <f t="shared" si="144"/>
        <v>W</v>
      </c>
      <c r="H2235" s="99" t="str">
        <f t="shared" si="145"/>
        <v>W</v>
      </c>
      <c r="I2235" s="99">
        <f t="shared" si="146"/>
        <v>0</v>
      </c>
      <c r="J2235" s="109">
        <f>IF(H2235="B",0,MATCH("B",H2236:$H$3985,0))</f>
        <v>1</v>
      </c>
      <c r="K2235" s="84"/>
      <c r="L2235" s="112">
        <v>48698</v>
      </c>
      <c r="M2235" s="99" t="s">
        <v>69</v>
      </c>
      <c r="O2235" s="97">
        <v>47559</v>
      </c>
      <c r="P2235" s="97" cm="1">
        <f t="array" ref="P2235">INDEX($L$11:$L$2636,MATCH(B2235+J2235,$L$11:$L$2636,0)+30)</f>
        <v>47610</v>
      </c>
      <c r="Q2235" s="124" cm="1">
        <f t="array" ref="Q2235">INDEX($L$11:$L$2636,MATCH(B2235+J2235,$L$11:$L$2636,0)+12)-1</f>
        <v>47575</v>
      </c>
    </row>
    <row r="2236" spans="2:17" ht="15" customHeight="1" x14ac:dyDescent="0.25">
      <c r="B2236" s="97">
        <v>47560</v>
      </c>
      <c r="C2236" s="98" t="str">
        <f t="shared" si="143"/>
        <v>Monday</v>
      </c>
      <c r="D2236" s="99" t="str">
        <f t="shared" si="144"/>
        <v>B</v>
      </c>
      <c r="E2236" s="99" t="str">
        <f t="shared" si="144"/>
        <v>B</v>
      </c>
      <c r="F2236" s="99" t="str">
        <f t="shared" si="144"/>
        <v>B</v>
      </c>
      <c r="G2236" s="99" t="str">
        <f t="shared" si="144"/>
        <v>B</v>
      </c>
      <c r="H2236" s="99" t="str">
        <f t="shared" si="145"/>
        <v>B</v>
      </c>
      <c r="I2236" s="99">
        <f t="shared" si="146"/>
        <v>1</v>
      </c>
      <c r="J2236" s="109">
        <f>IF(H2236="B",0,MATCH("B",H2237:$H$3985,0))</f>
        <v>0</v>
      </c>
      <c r="K2236" s="84"/>
      <c r="L2236" s="112">
        <v>48702</v>
      </c>
      <c r="M2236" s="99" t="s">
        <v>69</v>
      </c>
      <c r="O2236" s="97">
        <v>47560</v>
      </c>
      <c r="P2236" s="97" cm="1">
        <f t="array" ref="P2236">INDEX($L$11:$L$2636,MATCH(B2236+J2236,$L$11:$L$2636,0)+30)</f>
        <v>47610</v>
      </c>
      <c r="Q2236" s="124" cm="1">
        <f t="array" ref="Q2236">INDEX($L$11:$L$2636,MATCH(B2236+J2236,$L$11:$L$2636,0)+12)-1</f>
        <v>47575</v>
      </c>
    </row>
    <row r="2237" spans="2:17" ht="15" customHeight="1" x14ac:dyDescent="0.25">
      <c r="B2237" s="97">
        <v>47561</v>
      </c>
      <c r="C2237" s="98" t="str">
        <f t="shared" si="143"/>
        <v>Tuesday</v>
      </c>
      <c r="D2237" s="99" t="str">
        <f t="shared" si="144"/>
        <v>B</v>
      </c>
      <c r="E2237" s="99" t="str">
        <f t="shared" si="144"/>
        <v>B</v>
      </c>
      <c r="F2237" s="99" t="str">
        <f t="shared" si="144"/>
        <v>B</v>
      </c>
      <c r="G2237" s="99" t="str">
        <f t="shared" si="144"/>
        <v>B</v>
      </c>
      <c r="H2237" s="99" t="str">
        <f t="shared" si="145"/>
        <v>B</v>
      </c>
      <c r="I2237" s="99">
        <f t="shared" si="146"/>
        <v>1</v>
      </c>
      <c r="J2237" s="109">
        <f>IF(H2237="B",0,MATCH("B",H2238:$H$3985,0))</f>
        <v>0</v>
      </c>
      <c r="K2237" s="84"/>
      <c r="L2237" s="112">
        <v>48703</v>
      </c>
      <c r="M2237" s="99" t="s">
        <v>69</v>
      </c>
      <c r="O2237" s="97">
        <v>47561</v>
      </c>
      <c r="P2237" s="97" cm="1">
        <f t="array" ref="P2237">INDEX($L$11:$L$2636,MATCH(B2237+J2237,$L$11:$L$2636,0)+30)</f>
        <v>47611</v>
      </c>
      <c r="Q2237" s="124" cm="1">
        <f t="array" ref="Q2237">INDEX($L$11:$L$2636,MATCH(B2237+J2237,$L$11:$L$2636,0)+12)-1</f>
        <v>47576</v>
      </c>
    </row>
    <row r="2238" spans="2:17" ht="15" customHeight="1" x14ac:dyDescent="0.25">
      <c r="B2238" s="97">
        <v>47562</v>
      </c>
      <c r="C2238" s="98" t="str">
        <f t="shared" si="143"/>
        <v>Wednesday</v>
      </c>
      <c r="D2238" s="99" t="str">
        <f t="shared" si="144"/>
        <v>B</v>
      </c>
      <c r="E2238" s="99" t="str">
        <f t="shared" si="144"/>
        <v>B</v>
      </c>
      <c r="F2238" s="99" t="str">
        <f t="shared" si="144"/>
        <v>B</v>
      </c>
      <c r="G2238" s="99" t="str">
        <f t="shared" si="144"/>
        <v>B</v>
      </c>
      <c r="H2238" s="99" t="str">
        <f t="shared" si="145"/>
        <v>B</v>
      </c>
      <c r="I2238" s="99">
        <f t="shared" si="146"/>
        <v>1</v>
      </c>
      <c r="J2238" s="109">
        <f>IF(H2238="B",0,MATCH("B",H2239:$H$3985,0))</f>
        <v>0</v>
      </c>
      <c r="K2238" s="84"/>
      <c r="L2238" s="112">
        <v>48704</v>
      </c>
      <c r="M2238" s="99" t="s">
        <v>69</v>
      </c>
      <c r="O2238" s="97">
        <v>47562</v>
      </c>
      <c r="P2238" s="97" cm="1">
        <f t="array" ref="P2238">INDEX($L$11:$L$2636,MATCH(B2238+J2238,$L$11:$L$2636,0)+30)</f>
        <v>47612</v>
      </c>
      <c r="Q2238" s="124" cm="1">
        <f t="array" ref="Q2238">INDEX($L$11:$L$2636,MATCH(B2238+J2238,$L$11:$L$2636,0)+12)-1</f>
        <v>47577</v>
      </c>
    </row>
    <row r="2239" spans="2:17" ht="15" customHeight="1" x14ac:dyDescent="0.25">
      <c r="B2239" s="97">
        <v>47563</v>
      </c>
      <c r="C2239" s="98" t="str">
        <f t="shared" si="143"/>
        <v>Thursday</v>
      </c>
      <c r="D2239" s="99" t="str">
        <f t="shared" si="144"/>
        <v>B</v>
      </c>
      <c r="E2239" s="99" t="str">
        <f t="shared" si="144"/>
        <v>B</v>
      </c>
      <c r="F2239" s="99" t="str">
        <f t="shared" si="144"/>
        <v>B</v>
      </c>
      <c r="G2239" s="99" t="str">
        <f t="shared" si="144"/>
        <v>B</v>
      </c>
      <c r="H2239" s="99" t="str">
        <f t="shared" si="145"/>
        <v>B</v>
      </c>
      <c r="I2239" s="99">
        <f t="shared" si="146"/>
        <v>1</v>
      </c>
      <c r="J2239" s="109">
        <f>IF(H2239="B",0,MATCH("B",H2240:$H$3985,0))</f>
        <v>0</v>
      </c>
      <c r="K2239" s="84"/>
      <c r="L2239" s="112">
        <v>48705</v>
      </c>
      <c r="M2239" s="99" t="s">
        <v>69</v>
      </c>
      <c r="O2239" s="97">
        <v>47563</v>
      </c>
      <c r="P2239" s="97" cm="1">
        <f t="array" ref="P2239">INDEX($L$11:$L$2636,MATCH(B2239+J2239,$L$11:$L$2636,0)+30)</f>
        <v>47613</v>
      </c>
      <c r="Q2239" s="124" cm="1">
        <f t="array" ref="Q2239">INDEX($L$11:$L$2636,MATCH(B2239+J2239,$L$11:$L$2636,0)+12)-1</f>
        <v>47580</v>
      </c>
    </row>
    <row r="2240" spans="2:17" ht="15" customHeight="1" x14ac:dyDescent="0.25">
      <c r="B2240" s="97">
        <v>47564</v>
      </c>
      <c r="C2240" s="98" t="str">
        <f t="shared" si="143"/>
        <v>Friday</v>
      </c>
      <c r="D2240" s="99" t="str">
        <f t="shared" si="144"/>
        <v>B</v>
      </c>
      <c r="E2240" s="99" t="str">
        <f t="shared" si="144"/>
        <v>B</v>
      </c>
      <c r="F2240" s="99" t="str">
        <f t="shared" si="144"/>
        <v>B</v>
      </c>
      <c r="G2240" s="99" t="str">
        <f t="shared" si="144"/>
        <v>B</v>
      </c>
      <c r="H2240" s="99" t="str">
        <f t="shared" si="145"/>
        <v>B</v>
      </c>
      <c r="I2240" s="99">
        <f t="shared" si="146"/>
        <v>1</v>
      </c>
      <c r="J2240" s="109">
        <f>IF(H2240="B",0,MATCH("B",H2241:$H$3985,0))</f>
        <v>0</v>
      </c>
      <c r="K2240" s="84"/>
      <c r="L2240" s="112">
        <v>48708</v>
      </c>
      <c r="M2240" s="99" t="s">
        <v>69</v>
      </c>
      <c r="O2240" s="97">
        <v>47564</v>
      </c>
      <c r="P2240" s="97" cm="1">
        <f t="array" ref="P2240">INDEX($L$11:$L$2636,MATCH(B2240+J2240,$L$11:$L$2636,0)+30)</f>
        <v>47616</v>
      </c>
      <c r="Q2240" s="124" cm="1">
        <f t="array" ref="Q2240">INDEX($L$11:$L$2636,MATCH(B2240+J2240,$L$11:$L$2636,0)+12)-1</f>
        <v>47581</v>
      </c>
    </row>
    <row r="2241" spans="2:17" ht="15" customHeight="1" x14ac:dyDescent="0.25">
      <c r="B2241" s="97">
        <v>47565</v>
      </c>
      <c r="C2241" s="98" t="str">
        <f t="shared" si="143"/>
        <v>Saturday</v>
      </c>
      <c r="D2241" s="99" t="str">
        <f t="shared" si="144"/>
        <v>W</v>
      </c>
      <c r="E2241" s="99" t="str">
        <f t="shared" si="144"/>
        <v>W</v>
      </c>
      <c r="F2241" s="99" t="str">
        <f t="shared" si="144"/>
        <v>W</v>
      </c>
      <c r="G2241" s="99" t="str">
        <f t="shared" si="144"/>
        <v>W</v>
      </c>
      <c r="H2241" s="99" t="str">
        <f t="shared" si="145"/>
        <v>W</v>
      </c>
      <c r="I2241" s="99">
        <f t="shared" si="146"/>
        <v>0</v>
      </c>
      <c r="J2241" s="109">
        <f>IF(H2241="B",0,MATCH("B",H2242:$H$3985,0))</f>
        <v>2</v>
      </c>
      <c r="K2241" s="84"/>
      <c r="L2241" s="112">
        <v>48709</v>
      </c>
      <c r="M2241" s="99" t="s">
        <v>69</v>
      </c>
      <c r="O2241" s="97">
        <v>47565</v>
      </c>
      <c r="P2241" s="97" cm="1">
        <f t="array" ref="P2241">INDEX($L$11:$L$2636,MATCH(B2241+J2241,$L$11:$L$2636,0)+30)</f>
        <v>47617</v>
      </c>
      <c r="Q2241" s="124" cm="1">
        <f t="array" ref="Q2241">INDEX($L$11:$L$2636,MATCH(B2241+J2241,$L$11:$L$2636,0)+12)-1</f>
        <v>47582</v>
      </c>
    </row>
    <row r="2242" spans="2:17" ht="15" customHeight="1" x14ac:dyDescent="0.25">
      <c r="B2242" s="97">
        <v>47566</v>
      </c>
      <c r="C2242" s="98" t="str">
        <f t="shared" si="143"/>
        <v>Sunday</v>
      </c>
      <c r="D2242" s="99" t="str">
        <f t="shared" si="144"/>
        <v>W</v>
      </c>
      <c r="E2242" s="99" t="str">
        <f t="shared" si="144"/>
        <v>W</v>
      </c>
      <c r="F2242" s="99" t="str">
        <f t="shared" si="144"/>
        <v>W</v>
      </c>
      <c r="G2242" s="99" t="str">
        <f t="shared" si="144"/>
        <v>W</v>
      </c>
      <c r="H2242" s="99" t="str">
        <f t="shared" si="145"/>
        <v>W</v>
      </c>
      <c r="I2242" s="99">
        <f t="shared" si="146"/>
        <v>0</v>
      </c>
      <c r="J2242" s="109">
        <f>IF(H2242="B",0,MATCH("B",H2243:$H$3985,0))</f>
        <v>1</v>
      </c>
      <c r="K2242" s="84"/>
      <c r="L2242" s="112">
        <v>48710</v>
      </c>
      <c r="M2242" s="99" t="s">
        <v>69</v>
      </c>
      <c r="O2242" s="97">
        <v>47566</v>
      </c>
      <c r="P2242" s="97" cm="1">
        <f t="array" ref="P2242">INDEX($L$11:$L$2636,MATCH(B2242+J2242,$L$11:$L$2636,0)+30)</f>
        <v>47617</v>
      </c>
      <c r="Q2242" s="124" cm="1">
        <f t="array" ref="Q2242">INDEX($L$11:$L$2636,MATCH(B2242+J2242,$L$11:$L$2636,0)+12)-1</f>
        <v>47582</v>
      </c>
    </row>
    <row r="2243" spans="2:17" ht="15" customHeight="1" x14ac:dyDescent="0.25">
      <c r="B2243" s="97">
        <v>47567</v>
      </c>
      <c r="C2243" s="98" t="str">
        <f t="shared" si="143"/>
        <v>Monday</v>
      </c>
      <c r="D2243" s="99" t="str">
        <f t="shared" si="144"/>
        <v>B</v>
      </c>
      <c r="E2243" s="99" t="str">
        <f t="shared" si="144"/>
        <v>B</v>
      </c>
      <c r="F2243" s="99" t="str">
        <f t="shared" si="144"/>
        <v>B</v>
      </c>
      <c r="G2243" s="99" t="str">
        <f t="shared" si="144"/>
        <v>B</v>
      </c>
      <c r="H2243" s="99" t="str">
        <f t="shared" si="145"/>
        <v>B</v>
      </c>
      <c r="I2243" s="99">
        <f t="shared" si="146"/>
        <v>1</v>
      </c>
      <c r="J2243" s="109">
        <f>IF(H2243="B",0,MATCH("B",H2244:$H$3985,0))</f>
        <v>0</v>
      </c>
      <c r="K2243" s="84"/>
      <c r="L2243" s="112">
        <v>48711</v>
      </c>
      <c r="M2243" s="99" t="s">
        <v>69</v>
      </c>
      <c r="O2243" s="97">
        <v>47567</v>
      </c>
      <c r="P2243" s="97" cm="1">
        <f t="array" ref="P2243">INDEX($L$11:$L$2636,MATCH(B2243+J2243,$L$11:$L$2636,0)+30)</f>
        <v>47617</v>
      </c>
      <c r="Q2243" s="124" cm="1">
        <f t="array" ref="Q2243">INDEX($L$11:$L$2636,MATCH(B2243+J2243,$L$11:$L$2636,0)+12)-1</f>
        <v>47582</v>
      </c>
    </row>
    <row r="2244" spans="2:17" ht="15" customHeight="1" x14ac:dyDescent="0.25">
      <c r="B2244" s="97">
        <v>47568</v>
      </c>
      <c r="C2244" s="98" t="str">
        <f t="shared" si="143"/>
        <v>Tuesday</v>
      </c>
      <c r="D2244" s="99" t="str">
        <f t="shared" si="144"/>
        <v>B</v>
      </c>
      <c r="E2244" s="99" t="str">
        <f t="shared" si="144"/>
        <v>B</v>
      </c>
      <c r="F2244" s="99" t="str">
        <f t="shared" si="144"/>
        <v>B</v>
      </c>
      <c r="G2244" s="99" t="str">
        <f t="shared" si="144"/>
        <v>B</v>
      </c>
      <c r="H2244" s="99" t="str">
        <f t="shared" si="145"/>
        <v>B</v>
      </c>
      <c r="I2244" s="99">
        <f t="shared" si="146"/>
        <v>1</v>
      </c>
      <c r="J2244" s="109">
        <f>IF(H2244="B",0,MATCH("B",H2245:$H$3985,0))</f>
        <v>0</v>
      </c>
      <c r="K2244" s="84"/>
      <c r="L2244" s="112">
        <v>48712</v>
      </c>
      <c r="M2244" s="99" t="s">
        <v>69</v>
      </c>
      <c r="O2244" s="97">
        <v>47568</v>
      </c>
      <c r="P2244" s="97" cm="1">
        <f t="array" ref="P2244">INDEX($L$11:$L$2636,MATCH(B2244+J2244,$L$11:$L$2636,0)+30)</f>
        <v>47619</v>
      </c>
      <c r="Q2244" s="124" cm="1">
        <f t="array" ref="Q2244">INDEX($L$11:$L$2636,MATCH(B2244+J2244,$L$11:$L$2636,0)+12)-1</f>
        <v>47583</v>
      </c>
    </row>
    <row r="2245" spans="2:17" ht="15" customHeight="1" x14ac:dyDescent="0.25">
      <c r="B2245" s="97">
        <v>47569</v>
      </c>
      <c r="C2245" s="98" t="str">
        <f t="shared" si="143"/>
        <v>Wednesday</v>
      </c>
      <c r="D2245" s="99" t="str">
        <f t="shared" si="144"/>
        <v>B</v>
      </c>
      <c r="E2245" s="99" t="str">
        <f t="shared" si="144"/>
        <v>B</v>
      </c>
      <c r="F2245" s="99" t="str">
        <f t="shared" si="144"/>
        <v>B</v>
      </c>
      <c r="G2245" s="99" t="str">
        <f t="shared" si="144"/>
        <v>B</v>
      </c>
      <c r="H2245" s="99" t="str">
        <f t="shared" si="145"/>
        <v>B</v>
      </c>
      <c r="I2245" s="99">
        <f t="shared" si="146"/>
        <v>1</v>
      </c>
      <c r="J2245" s="109">
        <f>IF(H2245="B",0,MATCH("B",H2246:$H$3985,0))</f>
        <v>0</v>
      </c>
      <c r="K2245" s="84"/>
      <c r="L2245" s="112">
        <v>48715</v>
      </c>
      <c r="M2245" s="99" t="s">
        <v>69</v>
      </c>
      <c r="O2245" s="97">
        <v>47569</v>
      </c>
      <c r="P2245" s="97" cm="1">
        <f t="array" ref="P2245">INDEX($L$11:$L$2636,MATCH(B2245+J2245,$L$11:$L$2636,0)+30)</f>
        <v>47620</v>
      </c>
      <c r="Q2245" s="124" cm="1">
        <f t="array" ref="Q2245">INDEX($L$11:$L$2636,MATCH(B2245+J2245,$L$11:$L$2636,0)+12)-1</f>
        <v>47584</v>
      </c>
    </row>
    <row r="2246" spans="2:17" ht="15" customHeight="1" x14ac:dyDescent="0.25">
      <c r="B2246" s="97">
        <v>47570</v>
      </c>
      <c r="C2246" s="98" t="str">
        <f t="shared" si="143"/>
        <v>Thursday</v>
      </c>
      <c r="D2246" s="99" t="str">
        <f t="shared" si="144"/>
        <v>B</v>
      </c>
      <c r="E2246" s="99" t="str">
        <f t="shared" si="144"/>
        <v>B</v>
      </c>
      <c r="F2246" s="99" t="str">
        <f t="shared" si="144"/>
        <v>B</v>
      </c>
      <c r="G2246" s="99" t="str">
        <f t="shared" si="144"/>
        <v>B</v>
      </c>
      <c r="H2246" s="99" t="str">
        <f t="shared" si="145"/>
        <v>B</v>
      </c>
      <c r="I2246" s="99">
        <f t="shared" si="146"/>
        <v>1</v>
      </c>
      <c r="J2246" s="109">
        <f>IF(H2246="B",0,MATCH("B",H2247:$H$3985,0))</f>
        <v>0</v>
      </c>
      <c r="K2246" s="84"/>
      <c r="L2246" s="112">
        <v>48716</v>
      </c>
      <c r="M2246" s="99" t="s">
        <v>69</v>
      </c>
      <c r="O2246" s="97">
        <v>47570</v>
      </c>
      <c r="P2246" s="97" cm="1">
        <f t="array" ref="P2246">INDEX($L$11:$L$2636,MATCH(B2246+J2246,$L$11:$L$2636,0)+30)</f>
        <v>47623</v>
      </c>
      <c r="Q2246" s="124" cm="1">
        <f t="array" ref="Q2246">INDEX($L$11:$L$2636,MATCH(B2246+J2246,$L$11:$L$2636,0)+12)-1</f>
        <v>47587</v>
      </c>
    </row>
    <row r="2247" spans="2:17" ht="15" customHeight="1" x14ac:dyDescent="0.25">
      <c r="B2247" s="97">
        <v>47571</v>
      </c>
      <c r="C2247" s="98" t="str">
        <f t="shared" si="143"/>
        <v>Friday</v>
      </c>
      <c r="D2247" s="99" t="str">
        <f t="shared" si="144"/>
        <v>B</v>
      </c>
      <c r="E2247" s="99" t="str">
        <f t="shared" si="144"/>
        <v>B</v>
      </c>
      <c r="F2247" s="99" t="str">
        <f t="shared" si="144"/>
        <v>B</v>
      </c>
      <c r="G2247" s="99" t="str">
        <f t="shared" si="144"/>
        <v>B</v>
      </c>
      <c r="H2247" s="99" t="str">
        <f t="shared" si="145"/>
        <v>B</v>
      </c>
      <c r="I2247" s="99">
        <f t="shared" si="146"/>
        <v>1</v>
      </c>
      <c r="J2247" s="109">
        <f>IF(H2247="B",0,MATCH("B",H2248:$H$3985,0))</f>
        <v>0</v>
      </c>
      <c r="K2247" s="84"/>
      <c r="L2247" s="112">
        <v>48717</v>
      </c>
      <c r="M2247" s="99" t="s">
        <v>69</v>
      </c>
      <c r="O2247" s="97">
        <v>47571</v>
      </c>
      <c r="P2247" s="97" cm="1">
        <f t="array" ref="P2247">INDEX($L$11:$L$2636,MATCH(B2247+J2247,$L$11:$L$2636,0)+30)</f>
        <v>47624</v>
      </c>
      <c r="Q2247" s="124" cm="1">
        <f t="array" ref="Q2247">INDEX($L$11:$L$2636,MATCH(B2247+J2247,$L$11:$L$2636,0)+12)-1</f>
        <v>47588</v>
      </c>
    </row>
    <row r="2248" spans="2:17" ht="15" customHeight="1" x14ac:dyDescent="0.25">
      <c r="B2248" s="97">
        <v>47572</v>
      </c>
      <c r="C2248" s="98" t="str">
        <f t="shared" si="143"/>
        <v>Saturday</v>
      </c>
      <c r="D2248" s="99" t="str">
        <f t="shared" si="144"/>
        <v>W</v>
      </c>
      <c r="E2248" s="99" t="str">
        <f t="shared" si="144"/>
        <v>W</v>
      </c>
      <c r="F2248" s="99" t="str">
        <f t="shared" si="144"/>
        <v>W</v>
      </c>
      <c r="G2248" s="99" t="str">
        <f t="shared" si="144"/>
        <v>W</v>
      </c>
      <c r="H2248" s="99" t="str">
        <f t="shared" si="145"/>
        <v>W</v>
      </c>
      <c r="I2248" s="99">
        <f t="shared" si="146"/>
        <v>0</v>
      </c>
      <c r="J2248" s="109">
        <f>IF(H2248="B",0,MATCH("B",H2249:$H$3985,0))</f>
        <v>2</v>
      </c>
      <c r="K2248" s="84"/>
      <c r="L2248" s="112">
        <v>48718</v>
      </c>
      <c r="M2248" s="99" t="s">
        <v>69</v>
      </c>
      <c r="O2248" s="97">
        <v>47572</v>
      </c>
      <c r="P2248" s="97" cm="1">
        <f t="array" ref="P2248">INDEX($L$11:$L$2636,MATCH(B2248+J2248,$L$11:$L$2636,0)+30)</f>
        <v>47625</v>
      </c>
      <c r="Q2248" s="124" cm="1">
        <f t="array" ref="Q2248">INDEX($L$11:$L$2636,MATCH(B2248+J2248,$L$11:$L$2636,0)+12)-1</f>
        <v>47589</v>
      </c>
    </row>
    <row r="2249" spans="2:17" ht="15" customHeight="1" x14ac:dyDescent="0.25">
      <c r="B2249" s="97">
        <v>47573</v>
      </c>
      <c r="C2249" s="98" t="str">
        <f t="shared" si="143"/>
        <v>Sunday</v>
      </c>
      <c r="D2249" s="99" t="str">
        <f t="shared" si="144"/>
        <v>W</v>
      </c>
      <c r="E2249" s="99" t="str">
        <f t="shared" si="144"/>
        <v>W</v>
      </c>
      <c r="F2249" s="99" t="str">
        <f t="shared" si="144"/>
        <v>W</v>
      </c>
      <c r="G2249" s="99" t="str">
        <f t="shared" si="144"/>
        <v>W</v>
      </c>
      <c r="H2249" s="99" t="str">
        <f t="shared" si="145"/>
        <v>W</v>
      </c>
      <c r="I2249" s="99">
        <f t="shared" si="146"/>
        <v>0</v>
      </c>
      <c r="J2249" s="109">
        <f>IF(H2249="B",0,MATCH("B",H2250:$H$3985,0))</f>
        <v>1</v>
      </c>
      <c r="K2249" s="84"/>
      <c r="L2249" s="112">
        <v>48719</v>
      </c>
      <c r="M2249" s="99" t="s">
        <v>69</v>
      </c>
      <c r="O2249" s="97">
        <v>47573</v>
      </c>
      <c r="P2249" s="97" cm="1">
        <f t="array" ref="P2249">INDEX($L$11:$L$2636,MATCH(B2249+J2249,$L$11:$L$2636,0)+30)</f>
        <v>47625</v>
      </c>
      <c r="Q2249" s="124" cm="1">
        <f t="array" ref="Q2249">INDEX($L$11:$L$2636,MATCH(B2249+J2249,$L$11:$L$2636,0)+12)-1</f>
        <v>47589</v>
      </c>
    </row>
    <row r="2250" spans="2:17" ht="15" customHeight="1" x14ac:dyDescent="0.25">
      <c r="B2250" s="97">
        <v>47574</v>
      </c>
      <c r="C2250" s="98" t="str">
        <f t="shared" si="143"/>
        <v>Monday</v>
      </c>
      <c r="D2250" s="99" t="str">
        <f t="shared" si="144"/>
        <v>B</v>
      </c>
      <c r="E2250" s="99" t="str">
        <f t="shared" si="144"/>
        <v>B</v>
      </c>
      <c r="F2250" s="99" t="str">
        <f t="shared" si="144"/>
        <v>B</v>
      </c>
      <c r="G2250" s="99" t="str">
        <f t="shared" si="144"/>
        <v>B</v>
      </c>
      <c r="H2250" s="99" t="str">
        <f t="shared" si="145"/>
        <v>B</v>
      </c>
      <c r="I2250" s="99">
        <f t="shared" si="146"/>
        <v>1</v>
      </c>
      <c r="J2250" s="109">
        <f>IF(H2250="B",0,MATCH("B",H2251:$H$3985,0))</f>
        <v>0</v>
      </c>
      <c r="K2250" s="84"/>
      <c r="L2250" s="112">
        <v>48722</v>
      </c>
      <c r="M2250" s="99" t="s">
        <v>69</v>
      </c>
      <c r="O2250" s="97">
        <v>47574</v>
      </c>
      <c r="P2250" s="97" cm="1">
        <f t="array" ref="P2250">INDEX($L$11:$L$2636,MATCH(B2250+J2250,$L$11:$L$2636,0)+30)</f>
        <v>47625</v>
      </c>
      <c r="Q2250" s="124" cm="1">
        <f t="array" ref="Q2250">INDEX($L$11:$L$2636,MATCH(B2250+J2250,$L$11:$L$2636,0)+12)-1</f>
        <v>47589</v>
      </c>
    </row>
    <row r="2251" spans="2:17" ht="15" customHeight="1" x14ac:dyDescent="0.25">
      <c r="B2251" s="97">
        <v>47575</v>
      </c>
      <c r="C2251" s="98" t="str">
        <f t="shared" si="143"/>
        <v>Tuesday</v>
      </c>
      <c r="D2251" s="99" t="str">
        <f t="shared" si="144"/>
        <v>B</v>
      </c>
      <c r="E2251" s="99" t="str">
        <f t="shared" si="144"/>
        <v>B</v>
      </c>
      <c r="F2251" s="99" t="str">
        <f t="shared" si="144"/>
        <v>B</v>
      </c>
      <c r="G2251" s="99" t="str">
        <f t="shared" ref="G2251" si="147">IF(WEEKDAY($B2251,2)&lt;6,"B","W")</f>
        <v>B</v>
      </c>
      <c r="H2251" s="99" t="str">
        <f t="shared" si="145"/>
        <v>B</v>
      </c>
      <c r="I2251" s="99">
        <f t="shared" si="146"/>
        <v>1</v>
      </c>
      <c r="J2251" s="109">
        <f>IF(H2251="B",0,MATCH("B",H2252:$H$3985,0))</f>
        <v>0</v>
      </c>
      <c r="K2251" s="84"/>
      <c r="L2251" s="112">
        <v>48723</v>
      </c>
      <c r="M2251" s="99" t="s">
        <v>69</v>
      </c>
      <c r="O2251" s="97">
        <v>47575</v>
      </c>
      <c r="P2251" s="97" cm="1">
        <f t="array" ref="P2251">INDEX($L$11:$L$2636,MATCH(B2251+J2251,$L$11:$L$2636,0)+30)</f>
        <v>47626</v>
      </c>
      <c r="Q2251" s="124" cm="1">
        <f t="array" ref="Q2251">INDEX($L$11:$L$2636,MATCH(B2251+J2251,$L$11:$L$2636,0)+12)-1</f>
        <v>47595</v>
      </c>
    </row>
    <row r="2252" spans="2:17" ht="15" customHeight="1" x14ac:dyDescent="0.25">
      <c r="B2252" s="97">
        <v>47576</v>
      </c>
      <c r="C2252" s="98" t="str">
        <f t="shared" ref="C2252:C2315" si="148">TEXT(WEEKDAY(B2252),"dddd")</f>
        <v>Wednesday</v>
      </c>
      <c r="D2252" s="99" t="str">
        <f t="shared" ref="D2252:G2315" si="149">IF(WEEKDAY($B2252,2)&lt;6,"B","W")</f>
        <v>B</v>
      </c>
      <c r="E2252" s="99" t="str">
        <f t="shared" si="149"/>
        <v>B</v>
      </c>
      <c r="F2252" s="99" t="str">
        <f t="shared" si="149"/>
        <v>B</v>
      </c>
      <c r="G2252" s="99" t="str">
        <f t="shared" si="149"/>
        <v>B</v>
      </c>
      <c r="H2252" s="99" t="str">
        <f t="shared" ref="H2252:H2315" si="150">IF(OR(D2252="P",E2252="P",F2252="P",G2252="P"),"P",D2252)</f>
        <v>B</v>
      </c>
      <c r="I2252" s="99">
        <f t="shared" ref="I2252:I2315" si="151">IF(H2252="B",1,0)</f>
        <v>1</v>
      </c>
      <c r="J2252" s="109">
        <f>IF(H2252="B",0,MATCH("B",H2253:$H$3985,0))</f>
        <v>0</v>
      </c>
      <c r="K2252" s="84"/>
      <c r="L2252" s="112">
        <v>48724</v>
      </c>
      <c r="M2252" s="99" t="s">
        <v>69</v>
      </c>
      <c r="O2252" s="97">
        <v>47576</v>
      </c>
      <c r="P2252" s="97" cm="1">
        <f t="array" ref="P2252">INDEX($L$11:$L$2636,MATCH(B2252+J2252,$L$11:$L$2636,0)+30)</f>
        <v>47627</v>
      </c>
      <c r="Q2252" s="124" cm="1">
        <f t="array" ref="Q2252">INDEX($L$11:$L$2636,MATCH(B2252+J2252,$L$11:$L$2636,0)+12)-1</f>
        <v>47596</v>
      </c>
    </row>
    <row r="2253" spans="2:17" ht="15" customHeight="1" x14ac:dyDescent="0.25">
      <c r="B2253" s="97">
        <v>47577</v>
      </c>
      <c r="C2253" s="98" t="str">
        <f t="shared" si="148"/>
        <v>Thursday</v>
      </c>
      <c r="D2253" s="99" t="str">
        <f t="shared" si="149"/>
        <v>B</v>
      </c>
      <c r="E2253" s="99" t="str">
        <f t="shared" si="149"/>
        <v>B</v>
      </c>
      <c r="F2253" s="99" t="str">
        <f t="shared" si="149"/>
        <v>B</v>
      </c>
      <c r="G2253" s="99" t="str">
        <f t="shared" si="149"/>
        <v>B</v>
      </c>
      <c r="H2253" s="99" t="str">
        <f t="shared" si="150"/>
        <v>B</v>
      </c>
      <c r="I2253" s="99">
        <f t="shared" si="151"/>
        <v>1</v>
      </c>
      <c r="J2253" s="109">
        <f>IF(H2253="B",0,MATCH("B",H2254:$H$3985,0))</f>
        <v>0</v>
      </c>
      <c r="K2253" s="84"/>
      <c r="L2253" s="112">
        <v>48725</v>
      </c>
      <c r="M2253" s="99" t="s">
        <v>69</v>
      </c>
      <c r="O2253" s="97">
        <v>47577</v>
      </c>
      <c r="P2253" s="97" cm="1">
        <f t="array" ref="P2253">INDEX($L$11:$L$2636,MATCH(B2253+J2253,$L$11:$L$2636,0)+30)</f>
        <v>47631</v>
      </c>
      <c r="Q2253" s="124" cm="1">
        <f t="array" ref="Q2253">INDEX($L$11:$L$2636,MATCH(B2253+J2253,$L$11:$L$2636,0)+12)-1</f>
        <v>47597</v>
      </c>
    </row>
    <row r="2254" spans="2:17" ht="15" customHeight="1" x14ac:dyDescent="0.25">
      <c r="B2254" s="97">
        <v>47578</v>
      </c>
      <c r="C2254" s="98" t="str">
        <f t="shared" si="148"/>
        <v>Friday</v>
      </c>
      <c r="D2254" s="99" t="str">
        <f t="shared" si="149"/>
        <v>B</v>
      </c>
      <c r="E2254" s="99" t="str">
        <f t="shared" si="149"/>
        <v>B</v>
      </c>
      <c r="F2254" s="99" t="str">
        <f t="shared" si="149"/>
        <v>B</v>
      </c>
      <c r="G2254" s="99" t="str">
        <f t="shared" si="149"/>
        <v>B</v>
      </c>
      <c r="H2254" s="99" t="str">
        <f t="shared" si="150"/>
        <v>B</v>
      </c>
      <c r="I2254" s="99">
        <f t="shared" si="151"/>
        <v>1</v>
      </c>
      <c r="J2254" s="109">
        <f>IF(H2254="B",0,MATCH("B",H2255:$H$3985,0))</f>
        <v>0</v>
      </c>
      <c r="K2254" s="84"/>
      <c r="L2254" s="112">
        <v>48726</v>
      </c>
      <c r="M2254" s="99" t="s">
        <v>69</v>
      </c>
      <c r="O2254" s="97">
        <v>47578</v>
      </c>
      <c r="P2254" s="97" cm="1">
        <f t="array" ref="P2254">INDEX($L$11:$L$2636,MATCH(B2254+J2254,$L$11:$L$2636,0)+30)</f>
        <v>47632</v>
      </c>
      <c r="Q2254" s="124" cm="1">
        <f t="array" ref="Q2254">INDEX($L$11:$L$2636,MATCH(B2254+J2254,$L$11:$L$2636,0)+12)-1</f>
        <v>47598</v>
      </c>
    </row>
    <row r="2255" spans="2:17" ht="15" customHeight="1" x14ac:dyDescent="0.25">
      <c r="B2255" s="97">
        <v>47579</v>
      </c>
      <c r="C2255" s="98" t="str">
        <f t="shared" si="148"/>
        <v>Saturday</v>
      </c>
      <c r="D2255" s="99" t="str">
        <f t="shared" si="149"/>
        <v>W</v>
      </c>
      <c r="E2255" s="99" t="str">
        <f t="shared" si="149"/>
        <v>W</v>
      </c>
      <c r="F2255" s="99" t="str">
        <f t="shared" si="149"/>
        <v>W</v>
      </c>
      <c r="G2255" s="99" t="str">
        <f t="shared" si="149"/>
        <v>W</v>
      </c>
      <c r="H2255" s="99" t="str">
        <f t="shared" si="150"/>
        <v>W</v>
      </c>
      <c r="I2255" s="99">
        <f t="shared" si="151"/>
        <v>0</v>
      </c>
      <c r="J2255" s="109">
        <f>IF(H2255="B",0,MATCH("B",H2256:$H$3985,0))</f>
        <v>2</v>
      </c>
      <c r="K2255" s="84"/>
      <c r="L2255" s="112">
        <v>48730</v>
      </c>
      <c r="M2255" s="99" t="s">
        <v>69</v>
      </c>
      <c r="O2255" s="97">
        <v>47579</v>
      </c>
      <c r="P2255" s="97" cm="1">
        <f t="array" ref="P2255">INDEX($L$11:$L$2636,MATCH(B2255+J2255,$L$11:$L$2636,0)+30)</f>
        <v>47633</v>
      </c>
      <c r="Q2255" s="124" cm="1">
        <f t="array" ref="Q2255">INDEX($L$11:$L$2636,MATCH(B2255+J2255,$L$11:$L$2636,0)+12)-1</f>
        <v>47601</v>
      </c>
    </row>
    <row r="2256" spans="2:17" ht="15" customHeight="1" x14ac:dyDescent="0.25">
      <c r="B2256" s="97">
        <v>47580</v>
      </c>
      <c r="C2256" s="98" t="str">
        <f t="shared" si="148"/>
        <v>Sunday</v>
      </c>
      <c r="D2256" s="99" t="str">
        <f t="shared" si="149"/>
        <v>W</v>
      </c>
      <c r="E2256" s="99" t="str">
        <f t="shared" si="149"/>
        <v>W</v>
      </c>
      <c r="F2256" s="99" t="str">
        <f t="shared" si="149"/>
        <v>W</v>
      </c>
      <c r="G2256" s="99" t="str">
        <f t="shared" si="149"/>
        <v>W</v>
      </c>
      <c r="H2256" s="99" t="str">
        <f t="shared" si="150"/>
        <v>W</v>
      </c>
      <c r="I2256" s="99">
        <f t="shared" si="151"/>
        <v>0</v>
      </c>
      <c r="J2256" s="109">
        <f>IF(H2256="B",0,MATCH("B",H2257:$H$3985,0))</f>
        <v>1</v>
      </c>
      <c r="K2256" s="84"/>
      <c r="L2256" s="112">
        <v>48731</v>
      </c>
      <c r="M2256" s="99" t="s">
        <v>69</v>
      </c>
      <c r="O2256" s="97">
        <v>47580</v>
      </c>
      <c r="P2256" s="97" cm="1">
        <f t="array" ref="P2256">INDEX($L$11:$L$2636,MATCH(B2256+J2256,$L$11:$L$2636,0)+30)</f>
        <v>47633</v>
      </c>
      <c r="Q2256" s="124" cm="1">
        <f t="array" ref="Q2256">INDEX($L$11:$L$2636,MATCH(B2256+J2256,$L$11:$L$2636,0)+12)-1</f>
        <v>47601</v>
      </c>
    </row>
    <row r="2257" spans="2:17" ht="15" customHeight="1" x14ac:dyDescent="0.25">
      <c r="B2257" s="97">
        <v>47581</v>
      </c>
      <c r="C2257" s="98" t="str">
        <f t="shared" si="148"/>
        <v>Monday</v>
      </c>
      <c r="D2257" s="99" t="str">
        <f t="shared" si="149"/>
        <v>B</v>
      </c>
      <c r="E2257" s="99" t="str">
        <f t="shared" si="149"/>
        <v>B</v>
      </c>
      <c r="F2257" s="99" t="str">
        <f t="shared" si="149"/>
        <v>B</v>
      </c>
      <c r="G2257" s="99" t="str">
        <f t="shared" si="149"/>
        <v>B</v>
      </c>
      <c r="H2257" s="99" t="str">
        <f t="shared" si="150"/>
        <v>B</v>
      </c>
      <c r="I2257" s="99">
        <f t="shared" si="151"/>
        <v>1</v>
      </c>
      <c r="J2257" s="109">
        <f>IF(H2257="B",0,MATCH("B",H2258:$H$3985,0))</f>
        <v>0</v>
      </c>
      <c r="K2257" s="84"/>
      <c r="L2257" s="112">
        <v>48732</v>
      </c>
      <c r="M2257" s="99" t="s">
        <v>69</v>
      </c>
      <c r="O2257" s="97">
        <v>47581</v>
      </c>
      <c r="P2257" s="97" cm="1">
        <f t="array" ref="P2257">INDEX($L$11:$L$2636,MATCH(B2257+J2257,$L$11:$L$2636,0)+30)</f>
        <v>47633</v>
      </c>
      <c r="Q2257" s="124" cm="1">
        <f t="array" ref="Q2257">INDEX($L$11:$L$2636,MATCH(B2257+J2257,$L$11:$L$2636,0)+12)-1</f>
        <v>47601</v>
      </c>
    </row>
    <row r="2258" spans="2:17" ht="15" customHeight="1" x14ac:dyDescent="0.25">
      <c r="B2258" s="97">
        <v>47582</v>
      </c>
      <c r="C2258" s="98" t="str">
        <f t="shared" si="148"/>
        <v>Tuesday</v>
      </c>
      <c r="D2258" s="99" t="str">
        <f t="shared" si="149"/>
        <v>B</v>
      </c>
      <c r="E2258" s="99" t="str">
        <f t="shared" si="149"/>
        <v>B</v>
      </c>
      <c r="F2258" s="99" t="str">
        <f t="shared" si="149"/>
        <v>B</v>
      </c>
      <c r="G2258" s="99" t="str">
        <f t="shared" si="149"/>
        <v>B</v>
      </c>
      <c r="H2258" s="99" t="str">
        <f t="shared" si="150"/>
        <v>B</v>
      </c>
      <c r="I2258" s="99">
        <f t="shared" si="151"/>
        <v>1</v>
      </c>
      <c r="J2258" s="109">
        <f>IF(H2258="B",0,MATCH("B",H2259:$H$3985,0))</f>
        <v>0</v>
      </c>
      <c r="K2258" s="84"/>
      <c r="L2258" s="112">
        <v>48733</v>
      </c>
      <c r="M2258" s="99" t="s">
        <v>69</v>
      </c>
      <c r="O2258" s="97">
        <v>47582</v>
      </c>
      <c r="P2258" s="97" cm="1">
        <f t="array" ref="P2258">INDEX($L$11:$L$2636,MATCH(B2258+J2258,$L$11:$L$2636,0)+30)</f>
        <v>47634</v>
      </c>
      <c r="Q2258" s="124" cm="1">
        <f t="array" ref="Q2258">INDEX($L$11:$L$2636,MATCH(B2258+J2258,$L$11:$L$2636,0)+12)-1</f>
        <v>47602</v>
      </c>
    </row>
    <row r="2259" spans="2:17" ht="15" customHeight="1" x14ac:dyDescent="0.25">
      <c r="B2259" s="97">
        <v>47583</v>
      </c>
      <c r="C2259" s="98" t="str">
        <f t="shared" si="148"/>
        <v>Wednesday</v>
      </c>
      <c r="D2259" s="99" t="str">
        <f t="shared" si="149"/>
        <v>B</v>
      </c>
      <c r="E2259" s="99" t="str">
        <f t="shared" si="149"/>
        <v>B</v>
      </c>
      <c r="F2259" s="99" t="str">
        <f t="shared" si="149"/>
        <v>B</v>
      </c>
      <c r="G2259" s="99" t="str">
        <f t="shared" si="149"/>
        <v>B</v>
      </c>
      <c r="H2259" s="99" t="str">
        <f t="shared" si="150"/>
        <v>B</v>
      </c>
      <c r="I2259" s="99">
        <f t="shared" si="151"/>
        <v>1</v>
      </c>
      <c r="J2259" s="109">
        <f>IF(H2259="B",0,MATCH("B",H2260:$H$3985,0))</f>
        <v>0</v>
      </c>
      <c r="K2259" s="84"/>
      <c r="L2259" s="112">
        <v>48737</v>
      </c>
      <c r="M2259" s="99" t="s">
        <v>69</v>
      </c>
      <c r="O2259" s="97">
        <v>47583</v>
      </c>
      <c r="P2259" s="97" cm="1">
        <f t="array" ref="P2259">INDEX($L$11:$L$2636,MATCH(B2259+J2259,$L$11:$L$2636,0)+30)</f>
        <v>47637</v>
      </c>
      <c r="Q2259" s="124" cm="1">
        <f t="array" ref="Q2259">INDEX($L$11:$L$2636,MATCH(B2259+J2259,$L$11:$L$2636,0)+12)-1</f>
        <v>47605</v>
      </c>
    </row>
    <row r="2260" spans="2:17" ht="15" customHeight="1" x14ac:dyDescent="0.25">
      <c r="B2260" s="97">
        <v>47584</v>
      </c>
      <c r="C2260" s="98" t="str">
        <f t="shared" si="148"/>
        <v>Thursday</v>
      </c>
      <c r="D2260" s="99" t="str">
        <f t="shared" si="149"/>
        <v>B</v>
      </c>
      <c r="E2260" s="99" t="str">
        <f t="shared" si="149"/>
        <v>B</v>
      </c>
      <c r="F2260" s="99" t="str">
        <f t="shared" si="149"/>
        <v>B</v>
      </c>
      <c r="G2260" s="99" t="str">
        <f t="shared" si="149"/>
        <v>B</v>
      </c>
      <c r="H2260" s="99" t="str">
        <f t="shared" si="150"/>
        <v>B</v>
      </c>
      <c r="I2260" s="99">
        <f t="shared" si="151"/>
        <v>1</v>
      </c>
      <c r="J2260" s="109">
        <f>IF(H2260="B",0,MATCH("B",H2261:$H$3985,0))</f>
        <v>0</v>
      </c>
      <c r="K2260" s="84"/>
      <c r="L2260" s="112">
        <v>48738</v>
      </c>
      <c r="M2260" s="99" t="s">
        <v>69</v>
      </c>
      <c r="O2260" s="97">
        <v>47584</v>
      </c>
      <c r="P2260" s="97" cm="1">
        <f t="array" ref="P2260">INDEX($L$11:$L$2636,MATCH(B2260+J2260,$L$11:$L$2636,0)+30)</f>
        <v>47638</v>
      </c>
      <c r="Q2260" s="124" cm="1">
        <f t="array" ref="Q2260">INDEX($L$11:$L$2636,MATCH(B2260+J2260,$L$11:$L$2636,0)+12)-1</f>
        <v>47609</v>
      </c>
    </row>
    <row r="2261" spans="2:17" ht="15" customHeight="1" x14ac:dyDescent="0.25">
      <c r="B2261" s="97">
        <v>47585</v>
      </c>
      <c r="C2261" s="98" t="str">
        <f t="shared" si="148"/>
        <v>Friday</v>
      </c>
      <c r="D2261" s="99" t="str">
        <f t="shared" si="149"/>
        <v>B</v>
      </c>
      <c r="E2261" s="99" t="str">
        <f t="shared" si="149"/>
        <v>B</v>
      </c>
      <c r="F2261" s="99" t="str">
        <f t="shared" si="149"/>
        <v>B</v>
      </c>
      <c r="G2261" s="99" t="str">
        <f t="shared" si="149"/>
        <v>B</v>
      </c>
      <c r="H2261" s="99" t="str">
        <f t="shared" si="150"/>
        <v>B</v>
      </c>
      <c r="I2261" s="99">
        <f t="shared" si="151"/>
        <v>1</v>
      </c>
      <c r="J2261" s="109">
        <f>IF(H2261="B",0,MATCH("B",H2262:$H$3985,0))</f>
        <v>0</v>
      </c>
      <c r="K2261" s="84"/>
      <c r="L2261" s="112">
        <v>48739</v>
      </c>
      <c r="M2261" s="99" t="s">
        <v>69</v>
      </c>
      <c r="O2261" s="97">
        <v>47585</v>
      </c>
      <c r="P2261" s="97" cm="1">
        <f t="array" ref="P2261">INDEX($L$11:$L$2636,MATCH(B2261+J2261,$L$11:$L$2636,0)+30)</f>
        <v>47639</v>
      </c>
      <c r="Q2261" s="124" cm="1">
        <f t="array" ref="Q2261">INDEX($L$11:$L$2636,MATCH(B2261+J2261,$L$11:$L$2636,0)+12)-1</f>
        <v>47610</v>
      </c>
    </row>
    <row r="2262" spans="2:17" ht="15" customHeight="1" x14ac:dyDescent="0.25">
      <c r="B2262" s="97">
        <v>47586</v>
      </c>
      <c r="C2262" s="98" t="str">
        <f t="shared" si="148"/>
        <v>Saturday</v>
      </c>
      <c r="D2262" s="99" t="str">
        <f t="shared" si="149"/>
        <v>W</v>
      </c>
      <c r="E2262" s="99" t="str">
        <f t="shared" si="149"/>
        <v>W</v>
      </c>
      <c r="F2262" s="99" t="str">
        <f t="shared" si="149"/>
        <v>W</v>
      </c>
      <c r="G2262" s="99" t="str">
        <f t="shared" si="149"/>
        <v>W</v>
      </c>
      <c r="H2262" s="99" t="str">
        <f t="shared" si="150"/>
        <v>W</v>
      </c>
      <c r="I2262" s="99">
        <f t="shared" si="151"/>
        <v>0</v>
      </c>
      <c r="J2262" s="109">
        <f>IF(H2262="B",0,MATCH("B",H2263:$H$3985,0))</f>
        <v>2</v>
      </c>
      <c r="K2262" s="84"/>
      <c r="L2262" s="112">
        <v>48740</v>
      </c>
      <c r="M2262" s="99" t="s">
        <v>69</v>
      </c>
      <c r="O2262" s="97">
        <v>47586</v>
      </c>
      <c r="P2262" s="97" cm="1">
        <f t="array" ref="P2262">INDEX($L$11:$L$2636,MATCH(B2262+J2262,$L$11:$L$2636,0)+30)</f>
        <v>47640</v>
      </c>
      <c r="Q2262" s="124" cm="1">
        <f t="array" ref="Q2262">INDEX($L$11:$L$2636,MATCH(B2262+J2262,$L$11:$L$2636,0)+12)-1</f>
        <v>47611</v>
      </c>
    </row>
    <row r="2263" spans="2:17" ht="15" customHeight="1" x14ac:dyDescent="0.25">
      <c r="B2263" s="97">
        <v>47587</v>
      </c>
      <c r="C2263" s="98" t="str">
        <f t="shared" si="148"/>
        <v>Sunday</v>
      </c>
      <c r="D2263" s="99" t="str">
        <f t="shared" si="149"/>
        <v>W</v>
      </c>
      <c r="E2263" s="99" t="str">
        <f t="shared" si="149"/>
        <v>W</v>
      </c>
      <c r="F2263" s="99" t="str">
        <f t="shared" si="149"/>
        <v>W</v>
      </c>
      <c r="G2263" s="99" t="str">
        <f t="shared" si="149"/>
        <v>W</v>
      </c>
      <c r="H2263" s="99" t="str">
        <f t="shared" si="150"/>
        <v>W</v>
      </c>
      <c r="I2263" s="99">
        <f t="shared" si="151"/>
        <v>0</v>
      </c>
      <c r="J2263" s="109">
        <f>IF(H2263="B",0,MATCH("B",H2264:$H$3985,0))</f>
        <v>1</v>
      </c>
      <c r="K2263" s="84"/>
      <c r="L2263" s="112">
        <v>48743</v>
      </c>
      <c r="M2263" s="99" t="s">
        <v>69</v>
      </c>
      <c r="O2263" s="97">
        <v>47587</v>
      </c>
      <c r="P2263" s="97" cm="1">
        <f t="array" ref="P2263">INDEX($L$11:$L$2636,MATCH(B2263+J2263,$L$11:$L$2636,0)+30)</f>
        <v>47640</v>
      </c>
      <c r="Q2263" s="124" cm="1">
        <f t="array" ref="Q2263">INDEX($L$11:$L$2636,MATCH(B2263+J2263,$L$11:$L$2636,0)+12)-1</f>
        <v>47611</v>
      </c>
    </row>
    <row r="2264" spans="2:17" ht="15" customHeight="1" x14ac:dyDescent="0.25">
      <c r="B2264" s="97">
        <v>47588</v>
      </c>
      <c r="C2264" s="98" t="str">
        <f t="shared" si="148"/>
        <v>Monday</v>
      </c>
      <c r="D2264" s="99" t="str">
        <f t="shared" si="149"/>
        <v>B</v>
      </c>
      <c r="E2264" s="99" t="str">
        <f t="shared" si="149"/>
        <v>B</v>
      </c>
      <c r="F2264" s="99" t="str">
        <f t="shared" si="149"/>
        <v>B</v>
      </c>
      <c r="G2264" s="99" t="str">
        <f t="shared" si="149"/>
        <v>B</v>
      </c>
      <c r="H2264" s="99" t="str">
        <f t="shared" si="150"/>
        <v>B</v>
      </c>
      <c r="I2264" s="99">
        <f t="shared" si="151"/>
        <v>1</v>
      </c>
      <c r="J2264" s="109">
        <f>IF(H2264="B",0,MATCH("B",H2265:$H$3985,0))</f>
        <v>0</v>
      </c>
      <c r="K2264" s="84"/>
      <c r="L2264" s="112">
        <v>48744</v>
      </c>
      <c r="M2264" s="99" t="s">
        <v>69</v>
      </c>
      <c r="O2264" s="97">
        <v>47588</v>
      </c>
      <c r="P2264" s="97" cm="1">
        <f t="array" ref="P2264">INDEX($L$11:$L$2636,MATCH(B2264+J2264,$L$11:$L$2636,0)+30)</f>
        <v>47640</v>
      </c>
      <c r="Q2264" s="124" cm="1">
        <f t="array" ref="Q2264">INDEX($L$11:$L$2636,MATCH(B2264+J2264,$L$11:$L$2636,0)+12)-1</f>
        <v>47611</v>
      </c>
    </row>
    <row r="2265" spans="2:17" ht="15" customHeight="1" x14ac:dyDescent="0.25">
      <c r="B2265" s="97">
        <v>47589</v>
      </c>
      <c r="C2265" s="98" t="str">
        <f t="shared" si="148"/>
        <v>Tuesday</v>
      </c>
      <c r="D2265" s="99" t="str">
        <f t="shared" si="149"/>
        <v>B</v>
      </c>
      <c r="E2265" s="99" t="str">
        <f t="shared" si="149"/>
        <v>B</v>
      </c>
      <c r="F2265" s="99" t="str">
        <f t="shared" si="149"/>
        <v>B</v>
      </c>
      <c r="G2265" s="99" t="str">
        <f t="shared" si="149"/>
        <v>B</v>
      </c>
      <c r="H2265" s="99" t="str">
        <f t="shared" si="150"/>
        <v>B</v>
      </c>
      <c r="I2265" s="99">
        <f t="shared" si="151"/>
        <v>1</v>
      </c>
      <c r="J2265" s="109">
        <f>IF(H2265="B",0,MATCH("B",H2266:$H$3985,0))</f>
        <v>0</v>
      </c>
      <c r="K2265" s="84"/>
      <c r="L2265" s="112">
        <v>48745</v>
      </c>
      <c r="M2265" s="99" t="s">
        <v>69</v>
      </c>
      <c r="O2265" s="97">
        <v>47589</v>
      </c>
      <c r="P2265" s="97" cm="1">
        <f t="array" ref="P2265">INDEX($L$11:$L$2636,MATCH(B2265+J2265,$L$11:$L$2636,0)+30)</f>
        <v>47641</v>
      </c>
      <c r="Q2265" s="124" cm="1">
        <f t="array" ref="Q2265">INDEX($L$11:$L$2636,MATCH(B2265+J2265,$L$11:$L$2636,0)+12)-1</f>
        <v>47612</v>
      </c>
    </row>
    <row r="2266" spans="2:17" ht="15" customHeight="1" x14ac:dyDescent="0.25">
      <c r="B2266" s="97">
        <v>47590</v>
      </c>
      <c r="C2266" s="98" t="str">
        <f t="shared" si="148"/>
        <v>Wednesday</v>
      </c>
      <c r="D2266" s="99" t="str">
        <f t="shared" si="149"/>
        <v>B</v>
      </c>
      <c r="E2266" s="99" t="str">
        <f t="shared" si="149"/>
        <v>B</v>
      </c>
      <c r="F2266" s="99" t="str">
        <f t="shared" si="149"/>
        <v>B</v>
      </c>
      <c r="G2266" s="99" t="str">
        <f t="shared" si="149"/>
        <v>B</v>
      </c>
      <c r="H2266" s="99" t="str">
        <f t="shared" si="150"/>
        <v>B</v>
      </c>
      <c r="I2266" s="99">
        <f t="shared" si="151"/>
        <v>1</v>
      </c>
      <c r="J2266" s="109">
        <f>IF(H2266="B",0,MATCH("B",H2267:$H$3985,0))</f>
        <v>0</v>
      </c>
      <c r="K2266" s="84"/>
      <c r="L2266" s="112">
        <v>48746</v>
      </c>
      <c r="M2266" s="99" t="s">
        <v>69</v>
      </c>
      <c r="O2266" s="97">
        <v>47590</v>
      </c>
      <c r="P2266" s="97" cm="1">
        <f t="array" ref="P2266">INDEX($L$11:$L$2636,MATCH(B2266+J2266,$L$11:$L$2636,0)+30)</f>
        <v>47645</v>
      </c>
      <c r="Q2266" s="124" cm="1">
        <f t="array" ref="Q2266">INDEX($L$11:$L$2636,MATCH(B2266+J2266,$L$11:$L$2636,0)+12)-1</f>
        <v>47615</v>
      </c>
    </row>
    <row r="2267" spans="2:17" ht="15" customHeight="1" x14ac:dyDescent="0.25">
      <c r="B2267" s="97">
        <v>47591</v>
      </c>
      <c r="C2267" s="98" t="str">
        <f t="shared" si="148"/>
        <v>Thursday</v>
      </c>
      <c r="D2267" s="99" t="str">
        <f t="shared" si="149"/>
        <v>B</v>
      </c>
      <c r="E2267" s="99" t="str">
        <f t="shared" si="149"/>
        <v>B</v>
      </c>
      <c r="F2267" s="99" t="s">
        <v>71</v>
      </c>
      <c r="G2267" s="99" t="str">
        <f t="shared" si="149"/>
        <v>B</v>
      </c>
      <c r="H2267" s="99" t="str">
        <f t="shared" si="150"/>
        <v>P</v>
      </c>
      <c r="I2267" s="99">
        <f t="shared" si="151"/>
        <v>0</v>
      </c>
      <c r="J2267" s="109">
        <f>IF(H2267="B",0,MATCH("B",H2268:$H$3985,0))</f>
        <v>5</v>
      </c>
      <c r="K2267" s="84"/>
      <c r="L2267" s="112">
        <v>48747</v>
      </c>
      <c r="M2267" s="99" t="s">
        <v>69</v>
      </c>
      <c r="O2267" s="97">
        <v>47591</v>
      </c>
      <c r="P2267" s="97" cm="1">
        <f t="array" ref="P2267">INDEX($L$11:$L$2636,MATCH(B2267+J2267,$L$11:$L$2636,0)+30)</f>
        <v>47646</v>
      </c>
      <c r="Q2267" s="124" cm="1">
        <f t="array" ref="Q2267">INDEX($L$11:$L$2636,MATCH(B2267+J2267,$L$11:$L$2636,0)+12)-1</f>
        <v>47616</v>
      </c>
    </row>
    <row r="2268" spans="2:17" ht="15" customHeight="1" x14ac:dyDescent="0.25">
      <c r="B2268" s="97">
        <v>47592</v>
      </c>
      <c r="C2268" s="98" t="str">
        <f t="shared" si="148"/>
        <v>Friday</v>
      </c>
      <c r="D2268" s="99" t="s">
        <v>71</v>
      </c>
      <c r="E2268" s="99" t="s">
        <v>71</v>
      </c>
      <c r="F2268" s="99" t="s">
        <v>71</v>
      </c>
      <c r="G2268" s="99" t="str">
        <f t="shared" si="149"/>
        <v>B</v>
      </c>
      <c r="H2268" s="99" t="str">
        <f t="shared" si="150"/>
        <v>P</v>
      </c>
      <c r="I2268" s="99">
        <f t="shared" si="151"/>
        <v>0</v>
      </c>
      <c r="J2268" s="109">
        <f>IF(H2268="B",0,MATCH("B",H2269:$H$3985,0))</f>
        <v>4</v>
      </c>
      <c r="K2268" s="84"/>
      <c r="L2268" s="112">
        <v>48750</v>
      </c>
      <c r="M2268" s="99" t="s">
        <v>69</v>
      </c>
      <c r="O2268" s="97">
        <v>47592</v>
      </c>
      <c r="P2268" s="97" cm="1">
        <f t="array" ref="P2268">INDEX($L$11:$L$2636,MATCH(B2268+J2268,$L$11:$L$2636,0)+30)</f>
        <v>47646</v>
      </c>
      <c r="Q2268" s="124" cm="1">
        <f t="array" ref="Q2268">INDEX($L$11:$L$2636,MATCH(B2268+J2268,$L$11:$L$2636,0)+12)-1</f>
        <v>47616</v>
      </c>
    </row>
    <row r="2269" spans="2:17" ht="15" customHeight="1" x14ac:dyDescent="0.25">
      <c r="B2269" s="97">
        <v>47593</v>
      </c>
      <c r="C2269" s="98" t="str">
        <f t="shared" si="148"/>
        <v>Saturday</v>
      </c>
      <c r="D2269" s="99" t="str">
        <f t="shared" si="149"/>
        <v>W</v>
      </c>
      <c r="E2269" s="99" t="str">
        <f t="shared" si="149"/>
        <v>W</v>
      </c>
      <c r="F2269" s="99" t="str">
        <f t="shared" si="149"/>
        <v>W</v>
      </c>
      <c r="G2269" s="99" t="str">
        <f t="shared" si="149"/>
        <v>W</v>
      </c>
      <c r="H2269" s="99" t="str">
        <f t="shared" si="150"/>
        <v>W</v>
      </c>
      <c r="I2269" s="99">
        <f t="shared" si="151"/>
        <v>0</v>
      </c>
      <c r="J2269" s="109">
        <f>IF(H2269="B",0,MATCH("B",H2270:$H$3985,0))</f>
        <v>3</v>
      </c>
      <c r="K2269" s="84"/>
      <c r="L2269" s="112">
        <v>48751</v>
      </c>
      <c r="M2269" s="99" t="s">
        <v>69</v>
      </c>
      <c r="O2269" s="97">
        <v>47593</v>
      </c>
      <c r="P2269" s="97" cm="1">
        <f t="array" ref="P2269">INDEX($L$11:$L$2636,MATCH(B2269+J2269,$L$11:$L$2636,0)+30)</f>
        <v>47646</v>
      </c>
      <c r="Q2269" s="124" cm="1">
        <f t="array" ref="Q2269">INDEX($L$11:$L$2636,MATCH(B2269+J2269,$L$11:$L$2636,0)+12)-1</f>
        <v>47616</v>
      </c>
    </row>
    <row r="2270" spans="2:17" ht="15" customHeight="1" x14ac:dyDescent="0.25">
      <c r="B2270" s="97">
        <v>47594</v>
      </c>
      <c r="C2270" s="98" t="str">
        <f t="shared" si="148"/>
        <v>Sunday</v>
      </c>
      <c r="D2270" s="99" t="str">
        <f t="shared" si="149"/>
        <v>W</v>
      </c>
      <c r="E2270" s="99" t="str">
        <f t="shared" si="149"/>
        <v>W</v>
      </c>
      <c r="F2270" s="99" t="str">
        <f t="shared" si="149"/>
        <v>W</v>
      </c>
      <c r="G2270" s="99" t="str">
        <f t="shared" si="149"/>
        <v>W</v>
      </c>
      <c r="H2270" s="99" t="str">
        <f t="shared" si="150"/>
        <v>W</v>
      </c>
      <c r="I2270" s="99">
        <f t="shared" si="151"/>
        <v>0</v>
      </c>
      <c r="J2270" s="109">
        <f>IF(H2270="B",0,MATCH("B",H2271:$H$3985,0))</f>
        <v>2</v>
      </c>
      <c r="K2270" s="84"/>
      <c r="L2270" s="112">
        <v>48752</v>
      </c>
      <c r="M2270" s="99" t="s">
        <v>69</v>
      </c>
      <c r="O2270" s="97">
        <v>47594</v>
      </c>
      <c r="P2270" s="97" cm="1">
        <f t="array" ref="P2270">INDEX($L$11:$L$2636,MATCH(B2270+J2270,$L$11:$L$2636,0)+30)</f>
        <v>47646</v>
      </c>
      <c r="Q2270" s="124" cm="1">
        <f t="array" ref="Q2270">INDEX($L$11:$L$2636,MATCH(B2270+J2270,$L$11:$L$2636,0)+12)-1</f>
        <v>47616</v>
      </c>
    </row>
    <row r="2271" spans="2:17" ht="15" customHeight="1" x14ac:dyDescent="0.25">
      <c r="B2271" s="97">
        <v>47595</v>
      </c>
      <c r="C2271" s="98" t="str">
        <f t="shared" si="148"/>
        <v>Monday</v>
      </c>
      <c r="D2271" s="99" t="s">
        <v>71</v>
      </c>
      <c r="E2271" s="99" t="s">
        <v>71</v>
      </c>
      <c r="F2271" s="99" t="str">
        <f t="shared" si="149"/>
        <v>B</v>
      </c>
      <c r="G2271" s="99" t="str">
        <f t="shared" si="149"/>
        <v>B</v>
      </c>
      <c r="H2271" s="99" t="str">
        <f t="shared" si="150"/>
        <v>P</v>
      </c>
      <c r="I2271" s="99">
        <f t="shared" si="151"/>
        <v>0</v>
      </c>
      <c r="J2271" s="109">
        <f>IF(H2271="B",0,MATCH("B",H2272:$H$3985,0))</f>
        <v>1</v>
      </c>
      <c r="K2271" s="84"/>
      <c r="L2271" s="112">
        <v>48753</v>
      </c>
      <c r="M2271" s="99" t="s">
        <v>69</v>
      </c>
      <c r="O2271" s="97">
        <v>47595</v>
      </c>
      <c r="P2271" s="97" cm="1">
        <f t="array" ref="P2271">INDEX($L$11:$L$2636,MATCH(B2271+J2271,$L$11:$L$2636,0)+30)</f>
        <v>47646</v>
      </c>
      <c r="Q2271" s="124" cm="1">
        <f t="array" ref="Q2271">INDEX($L$11:$L$2636,MATCH(B2271+J2271,$L$11:$L$2636,0)+12)-1</f>
        <v>47616</v>
      </c>
    </row>
    <row r="2272" spans="2:17" ht="15" customHeight="1" x14ac:dyDescent="0.25">
      <c r="B2272" s="97">
        <v>47596</v>
      </c>
      <c r="C2272" s="98" t="str">
        <f t="shared" si="148"/>
        <v>Tuesday</v>
      </c>
      <c r="D2272" s="99" t="str">
        <f t="shared" si="149"/>
        <v>B</v>
      </c>
      <c r="E2272" s="99" t="str">
        <f t="shared" si="149"/>
        <v>B</v>
      </c>
      <c r="F2272" s="99" t="str">
        <f t="shared" si="149"/>
        <v>B</v>
      </c>
      <c r="G2272" s="99" t="str">
        <f t="shared" si="149"/>
        <v>B</v>
      </c>
      <c r="H2272" s="99" t="str">
        <f t="shared" si="150"/>
        <v>B</v>
      </c>
      <c r="I2272" s="99">
        <f t="shared" si="151"/>
        <v>1</v>
      </c>
      <c r="J2272" s="109">
        <f>IF(H2272="B",0,MATCH("B",H2273:$H$3985,0))</f>
        <v>0</v>
      </c>
      <c r="K2272" s="84"/>
      <c r="L2272" s="112">
        <v>48757</v>
      </c>
      <c r="M2272" s="99" t="s">
        <v>69</v>
      </c>
      <c r="O2272" s="97">
        <v>47596</v>
      </c>
      <c r="P2272" s="97" cm="1">
        <f t="array" ref="P2272">INDEX($L$11:$L$2636,MATCH(B2272+J2272,$L$11:$L$2636,0)+30)</f>
        <v>47646</v>
      </c>
      <c r="Q2272" s="124" cm="1">
        <f t="array" ref="Q2272">INDEX($L$11:$L$2636,MATCH(B2272+J2272,$L$11:$L$2636,0)+12)-1</f>
        <v>47616</v>
      </c>
    </row>
    <row r="2273" spans="2:17" ht="15" customHeight="1" x14ac:dyDescent="0.25">
      <c r="B2273" s="97">
        <v>47597</v>
      </c>
      <c r="C2273" s="98" t="str">
        <f t="shared" si="148"/>
        <v>Wednesday</v>
      </c>
      <c r="D2273" s="99" t="str">
        <f t="shared" si="149"/>
        <v>B</v>
      </c>
      <c r="E2273" s="99" t="str">
        <f t="shared" si="149"/>
        <v>B</v>
      </c>
      <c r="F2273" s="99" t="str">
        <f t="shared" si="149"/>
        <v>B</v>
      </c>
      <c r="G2273" s="99" t="str">
        <f t="shared" si="149"/>
        <v>B</v>
      </c>
      <c r="H2273" s="99" t="str">
        <f t="shared" si="150"/>
        <v>B</v>
      </c>
      <c r="I2273" s="99">
        <f t="shared" si="151"/>
        <v>1</v>
      </c>
      <c r="J2273" s="109">
        <f>IF(H2273="B",0,MATCH("B",H2274:$H$3985,0))</f>
        <v>0</v>
      </c>
      <c r="K2273" s="84"/>
      <c r="L2273" s="112">
        <v>48758</v>
      </c>
      <c r="M2273" s="99" t="s">
        <v>69</v>
      </c>
      <c r="O2273" s="97">
        <v>47597</v>
      </c>
      <c r="P2273" s="97" cm="1">
        <f t="array" ref="P2273">INDEX($L$11:$L$2636,MATCH(B2273+J2273,$L$11:$L$2636,0)+30)</f>
        <v>47647</v>
      </c>
      <c r="Q2273" s="124" cm="1">
        <f t="array" ref="Q2273">INDEX($L$11:$L$2636,MATCH(B2273+J2273,$L$11:$L$2636,0)+12)-1</f>
        <v>47618</v>
      </c>
    </row>
    <row r="2274" spans="2:17" ht="15" customHeight="1" x14ac:dyDescent="0.25">
      <c r="B2274" s="97">
        <v>47598</v>
      </c>
      <c r="C2274" s="98" t="str">
        <f t="shared" si="148"/>
        <v>Thursday</v>
      </c>
      <c r="D2274" s="99" t="str">
        <f t="shared" si="149"/>
        <v>B</v>
      </c>
      <c r="E2274" s="99" t="str">
        <f t="shared" si="149"/>
        <v>B</v>
      </c>
      <c r="F2274" s="99" t="str">
        <f t="shared" si="149"/>
        <v>B</v>
      </c>
      <c r="G2274" s="99" t="str">
        <f t="shared" si="149"/>
        <v>B</v>
      </c>
      <c r="H2274" s="99" t="str">
        <f t="shared" si="150"/>
        <v>B</v>
      </c>
      <c r="I2274" s="99">
        <f t="shared" si="151"/>
        <v>1</v>
      </c>
      <c r="J2274" s="109">
        <f>IF(H2274="B",0,MATCH("B",H2275:$H$3985,0))</f>
        <v>0</v>
      </c>
      <c r="K2274" s="84"/>
      <c r="L2274" s="112">
        <v>48759</v>
      </c>
      <c r="M2274" s="99" t="s">
        <v>69</v>
      </c>
      <c r="O2274" s="97">
        <v>47598</v>
      </c>
      <c r="P2274" s="97" cm="1">
        <f t="array" ref="P2274">INDEX($L$11:$L$2636,MATCH(B2274+J2274,$L$11:$L$2636,0)+30)</f>
        <v>47648</v>
      </c>
      <c r="Q2274" s="124" cm="1">
        <f t="array" ref="Q2274">INDEX($L$11:$L$2636,MATCH(B2274+J2274,$L$11:$L$2636,0)+12)-1</f>
        <v>47619</v>
      </c>
    </row>
    <row r="2275" spans="2:17" ht="15" customHeight="1" x14ac:dyDescent="0.25">
      <c r="B2275" s="97">
        <v>47599</v>
      </c>
      <c r="C2275" s="98" t="str">
        <f t="shared" si="148"/>
        <v>Friday</v>
      </c>
      <c r="D2275" s="99" t="str">
        <f t="shared" si="149"/>
        <v>B</v>
      </c>
      <c r="E2275" s="99" t="str">
        <f t="shared" si="149"/>
        <v>B</v>
      </c>
      <c r="F2275" s="99" t="str">
        <f t="shared" si="149"/>
        <v>B</v>
      </c>
      <c r="G2275" s="99" t="str">
        <f t="shared" si="149"/>
        <v>B</v>
      </c>
      <c r="H2275" s="99" t="str">
        <f t="shared" si="150"/>
        <v>B</v>
      </c>
      <c r="I2275" s="99">
        <f t="shared" si="151"/>
        <v>1</v>
      </c>
      <c r="J2275" s="109">
        <f>IF(H2275="B",0,MATCH("B",H2276:$H$3985,0))</f>
        <v>0</v>
      </c>
      <c r="K2275" s="84"/>
      <c r="L2275" s="112">
        <v>48760</v>
      </c>
      <c r="M2275" s="99" t="s">
        <v>69</v>
      </c>
      <c r="O2275" s="97">
        <v>47599</v>
      </c>
      <c r="P2275" s="97" cm="1">
        <f t="array" ref="P2275">INDEX($L$11:$L$2636,MATCH(B2275+J2275,$L$11:$L$2636,0)+30)</f>
        <v>47651</v>
      </c>
      <c r="Q2275" s="124" cm="1">
        <f t="array" ref="Q2275">INDEX($L$11:$L$2636,MATCH(B2275+J2275,$L$11:$L$2636,0)+12)-1</f>
        <v>47622</v>
      </c>
    </row>
    <row r="2276" spans="2:17" ht="15" customHeight="1" x14ac:dyDescent="0.25">
      <c r="B2276" s="97">
        <v>47600</v>
      </c>
      <c r="C2276" s="98" t="str">
        <f t="shared" si="148"/>
        <v>Saturday</v>
      </c>
      <c r="D2276" s="99" t="str">
        <f t="shared" si="149"/>
        <v>W</v>
      </c>
      <c r="E2276" s="99" t="str">
        <f t="shared" si="149"/>
        <v>W</v>
      </c>
      <c r="F2276" s="99" t="str">
        <f t="shared" si="149"/>
        <v>W</v>
      </c>
      <c r="G2276" s="99" t="str">
        <f t="shared" si="149"/>
        <v>W</v>
      </c>
      <c r="H2276" s="99" t="str">
        <f t="shared" si="150"/>
        <v>W</v>
      </c>
      <c r="I2276" s="99">
        <f t="shared" si="151"/>
        <v>0</v>
      </c>
      <c r="J2276" s="109">
        <f>IF(H2276="B",0,MATCH("B",H2277:$H$3985,0))</f>
        <v>2</v>
      </c>
      <c r="K2276" s="84"/>
      <c r="L2276" s="112">
        <v>48761</v>
      </c>
      <c r="M2276" s="99" t="s">
        <v>69</v>
      </c>
      <c r="O2276" s="97">
        <v>47600</v>
      </c>
      <c r="P2276" s="97" cm="1">
        <f t="array" ref="P2276">INDEX($L$11:$L$2636,MATCH(B2276+J2276,$L$11:$L$2636,0)+30)</f>
        <v>47652</v>
      </c>
      <c r="Q2276" s="124" cm="1">
        <f t="array" ref="Q2276">INDEX($L$11:$L$2636,MATCH(B2276+J2276,$L$11:$L$2636,0)+12)-1</f>
        <v>47623</v>
      </c>
    </row>
    <row r="2277" spans="2:17" ht="15" customHeight="1" x14ac:dyDescent="0.25">
      <c r="B2277" s="97">
        <v>47601</v>
      </c>
      <c r="C2277" s="98" t="str">
        <f t="shared" si="148"/>
        <v>Sunday</v>
      </c>
      <c r="D2277" s="99" t="str">
        <f t="shared" si="149"/>
        <v>W</v>
      </c>
      <c r="E2277" s="99" t="str">
        <f t="shared" si="149"/>
        <v>W</v>
      </c>
      <c r="F2277" s="99" t="str">
        <f t="shared" si="149"/>
        <v>W</v>
      </c>
      <c r="G2277" s="99" t="str">
        <f t="shared" si="149"/>
        <v>W</v>
      </c>
      <c r="H2277" s="99" t="str">
        <f t="shared" si="150"/>
        <v>W</v>
      </c>
      <c r="I2277" s="99">
        <f t="shared" si="151"/>
        <v>0</v>
      </c>
      <c r="J2277" s="109">
        <f>IF(H2277="B",0,MATCH("B",H2278:$H$3985,0))</f>
        <v>1</v>
      </c>
      <c r="K2277" s="84"/>
      <c r="L2277" s="112">
        <v>48764</v>
      </c>
      <c r="M2277" s="99" t="s">
        <v>69</v>
      </c>
      <c r="O2277" s="97">
        <v>47601</v>
      </c>
      <c r="P2277" s="97" cm="1">
        <f t="array" ref="P2277">INDEX($L$11:$L$2636,MATCH(B2277+J2277,$L$11:$L$2636,0)+30)</f>
        <v>47652</v>
      </c>
      <c r="Q2277" s="124" cm="1">
        <f t="array" ref="Q2277">INDEX($L$11:$L$2636,MATCH(B2277+J2277,$L$11:$L$2636,0)+12)-1</f>
        <v>47623</v>
      </c>
    </row>
    <row r="2278" spans="2:17" ht="15" customHeight="1" x14ac:dyDescent="0.25">
      <c r="B2278" s="97">
        <v>47602</v>
      </c>
      <c r="C2278" s="98" t="str">
        <f t="shared" si="148"/>
        <v>Monday</v>
      </c>
      <c r="D2278" s="99" t="str">
        <f t="shared" si="149"/>
        <v>B</v>
      </c>
      <c r="E2278" s="99" t="str">
        <f t="shared" si="149"/>
        <v>B</v>
      </c>
      <c r="F2278" s="99" t="str">
        <f t="shared" si="149"/>
        <v>B</v>
      </c>
      <c r="G2278" s="99" t="str">
        <f t="shared" si="149"/>
        <v>B</v>
      </c>
      <c r="H2278" s="99" t="str">
        <f t="shared" si="150"/>
        <v>B</v>
      </c>
      <c r="I2278" s="99">
        <f t="shared" si="151"/>
        <v>1</v>
      </c>
      <c r="J2278" s="109">
        <f>IF(H2278="B",0,MATCH("B",H2279:$H$3985,0))</f>
        <v>0</v>
      </c>
      <c r="K2278" s="84"/>
      <c r="L2278" s="112">
        <v>48765</v>
      </c>
      <c r="M2278" s="99" t="s">
        <v>69</v>
      </c>
      <c r="O2278" s="97">
        <v>47602</v>
      </c>
      <c r="P2278" s="97" cm="1">
        <f t="array" ref="P2278">INDEX($L$11:$L$2636,MATCH(B2278+J2278,$L$11:$L$2636,0)+30)</f>
        <v>47652</v>
      </c>
      <c r="Q2278" s="124" cm="1">
        <f t="array" ref="Q2278">INDEX($L$11:$L$2636,MATCH(B2278+J2278,$L$11:$L$2636,0)+12)-1</f>
        <v>47623</v>
      </c>
    </row>
    <row r="2279" spans="2:17" ht="15" customHeight="1" x14ac:dyDescent="0.25">
      <c r="B2279" s="97">
        <v>47603</v>
      </c>
      <c r="C2279" s="98" t="str">
        <f t="shared" si="148"/>
        <v>Tuesday</v>
      </c>
      <c r="D2279" s="99" t="str">
        <f t="shared" si="149"/>
        <v>B</v>
      </c>
      <c r="E2279" s="99" t="str">
        <f t="shared" si="149"/>
        <v>B</v>
      </c>
      <c r="F2279" s="99" t="str">
        <f t="shared" si="149"/>
        <v>B</v>
      </c>
      <c r="G2279" s="99" t="str">
        <f t="shared" si="149"/>
        <v>B</v>
      </c>
      <c r="H2279" s="99" t="str">
        <f t="shared" si="150"/>
        <v>B</v>
      </c>
      <c r="I2279" s="99">
        <f t="shared" si="151"/>
        <v>1</v>
      </c>
      <c r="J2279" s="109">
        <f>IF(H2279="B",0,MATCH("B",H2280:$H$3985,0))</f>
        <v>0</v>
      </c>
      <c r="K2279" s="84"/>
      <c r="L2279" s="112">
        <v>48766</v>
      </c>
      <c r="M2279" s="99" t="s">
        <v>69</v>
      </c>
      <c r="O2279" s="97">
        <v>47603</v>
      </c>
      <c r="P2279" s="97" cm="1">
        <f t="array" ref="P2279">INDEX($L$11:$L$2636,MATCH(B2279+J2279,$L$11:$L$2636,0)+30)</f>
        <v>47653</v>
      </c>
      <c r="Q2279" s="124" cm="1">
        <f t="array" ref="Q2279">INDEX($L$11:$L$2636,MATCH(B2279+J2279,$L$11:$L$2636,0)+12)-1</f>
        <v>47624</v>
      </c>
    </row>
    <row r="2280" spans="2:17" ht="15" customHeight="1" x14ac:dyDescent="0.25">
      <c r="B2280" s="97">
        <v>47604</v>
      </c>
      <c r="C2280" s="98" t="str">
        <f t="shared" si="148"/>
        <v>Wednesday</v>
      </c>
      <c r="D2280" s="99" t="str">
        <f t="shared" si="149"/>
        <v>B</v>
      </c>
      <c r="E2280" s="99" t="s">
        <v>71</v>
      </c>
      <c r="F2280" s="99" t="s">
        <v>71</v>
      </c>
      <c r="G2280" s="99" t="str">
        <f t="shared" si="149"/>
        <v>B</v>
      </c>
      <c r="H2280" s="99" t="str">
        <f t="shared" si="150"/>
        <v>P</v>
      </c>
      <c r="I2280" s="99">
        <f t="shared" si="151"/>
        <v>0</v>
      </c>
      <c r="J2280" s="109">
        <f>IF(H2280="B",0,MATCH("B",H2281:$H$3985,0))</f>
        <v>2</v>
      </c>
      <c r="K2280" s="84"/>
      <c r="L2280" s="112">
        <v>48767</v>
      </c>
      <c r="M2280" s="99" t="s">
        <v>69</v>
      </c>
      <c r="O2280" s="97">
        <v>47604</v>
      </c>
      <c r="P2280" s="97" cm="1">
        <f t="array" ref="P2280">INDEX($L$11:$L$2636,MATCH(B2280+J2280,$L$11:$L$2636,0)+30)</f>
        <v>47654</v>
      </c>
      <c r="Q2280" s="124" cm="1">
        <f t="array" ref="Q2280">INDEX($L$11:$L$2636,MATCH(B2280+J2280,$L$11:$L$2636,0)+12)-1</f>
        <v>47625</v>
      </c>
    </row>
    <row r="2281" spans="2:17" ht="15" customHeight="1" x14ac:dyDescent="0.25">
      <c r="B2281" s="97">
        <v>47605</v>
      </c>
      <c r="C2281" s="98" t="str">
        <f t="shared" si="148"/>
        <v>Thursday</v>
      </c>
      <c r="D2281" s="99" t="str">
        <f t="shared" si="149"/>
        <v>B</v>
      </c>
      <c r="E2281" s="99" t="str">
        <f t="shared" si="149"/>
        <v>B</v>
      </c>
      <c r="F2281" s="99" t="s">
        <v>71</v>
      </c>
      <c r="G2281" s="99" t="str">
        <f t="shared" si="149"/>
        <v>B</v>
      </c>
      <c r="H2281" s="99" t="str">
        <f t="shared" si="150"/>
        <v>P</v>
      </c>
      <c r="I2281" s="99">
        <f t="shared" si="151"/>
        <v>0</v>
      </c>
      <c r="J2281" s="109">
        <f>IF(H2281="B",0,MATCH("B",H2282:$H$3985,0))</f>
        <v>1</v>
      </c>
      <c r="K2281" s="84"/>
      <c r="L2281" s="112">
        <v>48768</v>
      </c>
      <c r="M2281" s="99" t="s">
        <v>69</v>
      </c>
      <c r="O2281" s="97">
        <v>47605</v>
      </c>
      <c r="P2281" s="97" cm="1">
        <f t="array" ref="P2281">INDEX($L$11:$L$2636,MATCH(B2281+J2281,$L$11:$L$2636,0)+30)</f>
        <v>47654</v>
      </c>
      <c r="Q2281" s="124" cm="1">
        <f t="array" ref="Q2281">INDEX($L$11:$L$2636,MATCH(B2281+J2281,$L$11:$L$2636,0)+12)-1</f>
        <v>47625</v>
      </c>
    </row>
    <row r="2282" spans="2:17" ht="15" customHeight="1" x14ac:dyDescent="0.25">
      <c r="B2282" s="97">
        <v>47606</v>
      </c>
      <c r="C2282" s="98" t="str">
        <f t="shared" si="148"/>
        <v>Friday</v>
      </c>
      <c r="D2282" s="99" t="str">
        <f t="shared" si="149"/>
        <v>B</v>
      </c>
      <c r="E2282" s="99" t="str">
        <f t="shared" si="149"/>
        <v>B</v>
      </c>
      <c r="F2282" s="99" t="str">
        <f t="shared" si="149"/>
        <v>B</v>
      </c>
      <c r="G2282" s="99" t="str">
        <f t="shared" si="149"/>
        <v>B</v>
      </c>
      <c r="H2282" s="99" t="str">
        <f t="shared" si="150"/>
        <v>B</v>
      </c>
      <c r="I2282" s="99">
        <f t="shared" si="151"/>
        <v>1</v>
      </c>
      <c r="J2282" s="109">
        <f>IF(H2282="B",0,MATCH("B",H2283:$H$3985,0))</f>
        <v>0</v>
      </c>
      <c r="K2282" s="84"/>
      <c r="L2282" s="112">
        <v>48771</v>
      </c>
      <c r="M2282" s="99" t="s">
        <v>69</v>
      </c>
      <c r="O2282" s="97">
        <v>47606</v>
      </c>
      <c r="P2282" s="97" cm="1">
        <f t="array" ref="P2282">INDEX($L$11:$L$2636,MATCH(B2282+J2282,$L$11:$L$2636,0)+30)</f>
        <v>47654</v>
      </c>
      <c r="Q2282" s="124" cm="1">
        <f t="array" ref="Q2282">INDEX($L$11:$L$2636,MATCH(B2282+J2282,$L$11:$L$2636,0)+12)-1</f>
        <v>47625</v>
      </c>
    </row>
    <row r="2283" spans="2:17" ht="15" customHeight="1" x14ac:dyDescent="0.25">
      <c r="B2283" s="97">
        <v>47607</v>
      </c>
      <c r="C2283" s="98" t="str">
        <f t="shared" si="148"/>
        <v>Saturday</v>
      </c>
      <c r="D2283" s="99" t="str">
        <f t="shared" si="149"/>
        <v>W</v>
      </c>
      <c r="E2283" s="99" t="str">
        <f t="shared" si="149"/>
        <v>W</v>
      </c>
      <c r="F2283" s="99" t="str">
        <f t="shared" si="149"/>
        <v>W</v>
      </c>
      <c r="G2283" s="99" t="str">
        <f t="shared" si="149"/>
        <v>W</v>
      </c>
      <c r="H2283" s="99" t="str">
        <f t="shared" si="150"/>
        <v>W</v>
      </c>
      <c r="I2283" s="99">
        <f t="shared" si="151"/>
        <v>0</v>
      </c>
      <c r="J2283" s="109">
        <f>IF(H2283="B",0,MATCH("B",H2284:$H$3985,0))</f>
        <v>3</v>
      </c>
      <c r="K2283" s="84"/>
      <c r="L2283" s="112">
        <v>48772</v>
      </c>
      <c r="M2283" s="99" t="s">
        <v>69</v>
      </c>
      <c r="O2283" s="97">
        <v>47607</v>
      </c>
      <c r="P2283" s="97" cm="1">
        <f t="array" ref="P2283">INDEX($L$11:$L$2636,MATCH(B2283+J2283,$L$11:$L$2636,0)+30)</f>
        <v>47655</v>
      </c>
      <c r="Q2283" s="124" cm="1">
        <f t="array" ref="Q2283">INDEX($L$11:$L$2636,MATCH(B2283+J2283,$L$11:$L$2636,0)+12)-1</f>
        <v>47626</v>
      </c>
    </row>
    <row r="2284" spans="2:17" ht="15" customHeight="1" x14ac:dyDescent="0.25">
      <c r="B2284" s="97">
        <v>47608</v>
      </c>
      <c r="C2284" s="98" t="str">
        <f t="shared" si="148"/>
        <v>Sunday</v>
      </c>
      <c r="D2284" s="99" t="str">
        <f t="shared" si="149"/>
        <v>W</v>
      </c>
      <c r="E2284" s="99" t="str">
        <f t="shared" si="149"/>
        <v>W</v>
      </c>
      <c r="F2284" s="99" t="str">
        <f t="shared" si="149"/>
        <v>W</v>
      </c>
      <c r="G2284" s="99" t="str">
        <f t="shared" si="149"/>
        <v>W</v>
      </c>
      <c r="H2284" s="99" t="str">
        <f t="shared" si="150"/>
        <v>W</v>
      </c>
      <c r="I2284" s="99">
        <f t="shared" si="151"/>
        <v>0</v>
      </c>
      <c r="J2284" s="109">
        <f>IF(H2284="B",0,MATCH("B",H2285:$H$3985,0))</f>
        <v>2</v>
      </c>
      <c r="K2284" s="84"/>
      <c r="L2284" s="112">
        <v>48773</v>
      </c>
      <c r="M2284" s="99" t="s">
        <v>69</v>
      </c>
      <c r="O2284" s="97">
        <v>47608</v>
      </c>
      <c r="P2284" s="97" cm="1">
        <f t="array" ref="P2284">INDEX($L$11:$L$2636,MATCH(B2284+J2284,$L$11:$L$2636,0)+30)</f>
        <v>47655</v>
      </c>
      <c r="Q2284" s="124" cm="1">
        <f t="array" ref="Q2284">INDEX($L$11:$L$2636,MATCH(B2284+J2284,$L$11:$L$2636,0)+12)-1</f>
        <v>47626</v>
      </c>
    </row>
    <row r="2285" spans="2:17" ht="15" customHeight="1" x14ac:dyDescent="0.25">
      <c r="B2285" s="97">
        <v>47609</v>
      </c>
      <c r="C2285" s="98" t="str">
        <f t="shared" si="148"/>
        <v>Monday</v>
      </c>
      <c r="D2285" s="99" t="s">
        <v>71</v>
      </c>
      <c r="E2285" s="99" t="str">
        <f t="shared" si="149"/>
        <v>B</v>
      </c>
      <c r="F2285" s="99" t="str">
        <f t="shared" si="149"/>
        <v>B</v>
      </c>
      <c r="G2285" s="99" t="str">
        <f t="shared" si="149"/>
        <v>B</v>
      </c>
      <c r="H2285" s="99" t="str">
        <f t="shared" si="150"/>
        <v>P</v>
      </c>
      <c r="I2285" s="99">
        <f t="shared" si="151"/>
        <v>0</v>
      </c>
      <c r="J2285" s="109">
        <f>IF(H2285="B",0,MATCH("B",H2286:$H$3985,0))</f>
        <v>1</v>
      </c>
      <c r="K2285" s="84"/>
      <c r="L2285" s="112">
        <v>48774</v>
      </c>
      <c r="M2285" s="99" t="s">
        <v>69</v>
      </c>
      <c r="O2285" s="97">
        <v>47609</v>
      </c>
      <c r="P2285" s="97" cm="1">
        <f t="array" ref="P2285">INDEX($L$11:$L$2636,MATCH(B2285+J2285,$L$11:$L$2636,0)+30)</f>
        <v>47655</v>
      </c>
      <c r="Q2285" s="124" cm="1">
        <f t="array" ref="Q2285">INDEX($L$11:$L$2636,MATCH(B2285+J2285,$L$11:$L$2636,0)+12)-1</f>
        <v>47626</v>
      </c>
    </row>
    <row r="2286" spans="2:17" ht="15" customHeight="1" x14ac:dyDescent="0.25">
      <c r="B2286" s="97">
        <v>47610</v>
      </c>
      <c r="C2286" s="98" t="str">
        <f t="shared" si="148"/>
        <v>Tuesday</v>
      </c>
      <c r="D2286" s="99" t="str">
        <f t="shared" si="149"/>
        <v>B</v>
      </c>
      <c r="E2286" s="99" t="str">
        <f t="shared" si="149"/>
        <v>B</v>
      </c>
      <c r="F2286" s="99" t="str">
        <f t="shared" si="149"/>
        <v>B</v>
      </c>
      <c r="G2286" s="99" t="str">
        <f t="shared" si="149"/>
        <v>B</v>
      </c>
      <c r="H2286" s="99" t="str">
        <f t="shared" si="150"/>
        <v>B</v>
      </c>
      <c r="I2286" s="99">
        <f t="shared" si="151"/>
        <v>1</v>
      </c>
      <c r="J2286" s="109">
        <f>IF(H2286="B",0,MATCH("B",H2287:$H$3985,0))</f>
        <v>0</v>
      </c>
      <c r="K2286" s="84"/>
      <c r="L2286" s="112">
        <v>48775</v>
      </c>
      <c r="M2286" s="99" t="s">
        <v>69</v>
      </c>
      <c r="O2286" s="97">
        <v>47610</v>
      </c>
      <c r="P2286" s="97" cm="1">
        <f t="array" ref="P2286">INDEX($L$11:$L$2636,MATCH(B2286+J2286,$L$11:$L$2636,0)+30)</f>
        <v>47655</v>
      </c>
      <c r="Q2286" s="124" cm="1">
        <f t="array" ref="Q2286">INDEX($L$11:$L$2636,MATCH(B2286+J2286,$L$11:$L$2636,0)+12)-1</f>
        <v>47626</v>
      </c>
    </row>
    <row r="2287" spans="2:17" ht="15" customHeight="1" x14ac:dyDescent="0.25">
      <c r="B2287" s="97">
        <v>47611</v>
      </c>
      <c r="C2287" s="98" t="str">
        <f t="shared" si="148"/>
        <v>Wednesday</v>
      </c>
      <c r="D2287" s="99" t="str">
        <f t="shared" si="149"/>
        <v>B</v>
      </c>
      <c r="E2287" s="99" t="str">
        <f t="shared" si="149"/>
        <v>B</v>
      </c>
      <c r="F2287" s="99" t="str">
        <f t="shared" si="149"/>
        <v>B</v>
      </c>
      <c r="G2287" s="99" t="str">
        <f t="shared" si="149"/>
        <v>B</v>
      </c>
      <c r="H2287" s="99" t="str">
        <f t="shared" si="150"/>
        <v>B</v>
      </c>
      <c r="I2287" s="99">
        <f t="shared" si="151"/>
        <v>1</v>
      </c>
      <c r="J2287" s="109">
        <f>IF(H2287="B",0,MATCH("B",H2288:$H$3985,0))</f>
        <v>0</v>
      </c>
      <c r="K2287" s="84"/>
      <c r="L2287" s="112">
        <v>48778</v>
      </c>
      <c r="M2287" s="99" t="s">
        <v>69</v>
      </c>
      <c r="O2287" s="97">
        <v>47611</v>
      </c>
      <c r="P2287" s="97" cm="1">
        <f t="array" ref="P2287">INDEX($L$11:$L$2636,MATCH(B2287+J2287,$L$11:$L$2636,0)+30)</f>
        <v>47659</v>
      </c>
      <c r="Q2287" s="124" cm="1">
        <f t="array" ref="Q2287">INDEX($L$11:$L$2636,MATCH(B2287+J2287,$L$11:$L$2636,0)+12)-1</f>
        <v>47630</v>
      </c>
    </row>
    <row r="2288" spans="2:17" ht="15" customHeight="1" x14ac:dyDescent="0.25">
      <c r="B2288" s="97">
        <v>47612</v>
      </c>
      <c r="C2288" s="98" t="str">
        <f t="shared" si="148"/>
        <v>Thursday</v>
      </c>
      <c r="D2288" s="99" t="str">
        <f t="shared" si="149"/>
        <v>B</v>
      </c>
      <c r="E2288" s="99" t="str">
        <f t="shared" si="149"/>
        <v>B</v>
      </c>
      <c r="F2288" s="99" t="str">
        <f t="shared" si="149"/>
        <v>B</v>
      </c>
      <c r="G2288" s="99" t="str">
        <f t="shared" si="149"/>
        <v>B</v>
      </c>
      <c r="H2288" s="99" t="str">
        <f t="shared" si="150"/>
        <v>B</v>
      </c>
      <c r="I2288" s="99">
        <f t="shared" si="151"/>
        <v>1</v>
      </c>
      <c r="J2288" s="109">
        <f>IF(H2288="B",0,MATCH("B",H2289:$H$3985,0))</f>
        <v>0</v>
      </c>
      <c r="K2288" s="84"/>
      <c r="L2288" s="112">
        <v>48779</v>
      </c>
      <c r="M2288" s="99" t="s">
        <v>69</v>
      </c>
      <c r="O2288" s="97">
        <v>47612</v>
      </c>
      <c r="P2288" s="97" cm="1">
        <f t="array" ref="P2288">INDEX($L$11:$L$2636,MATCH(B2288+J2288,$L$11:$L$2636,0)+30)</f>
        <v>47660</v>
      </c>
      <c r="Q2288" s="124" cm="1">
        <f t="array" ref="Q2288">INDEX($L$11:$L$2636,MATCH(B2288+J2288,$L$11:$L$2636,0)+12)-1</f>
        <v>47631</v>
      </c>
    </row>
    <row r="2289" spans="2:17" ht="15" customHeight="1" x14ac:dyDescent="0.25">
      <c r="B2289" s="97">
        <v>47613</v>
      </c>
      <c r="C2289" s="98" t="str">
        <f t="shared" si="148"/>
        <v>Friday</v>
      </c>
      <c r="D2289" s="99" t="str">
        <f t="shared" si="149"/>
        <v>B</v>
      </c>
      <c r="E2289" s="99" t="str">
        <f t="shared" si="149"/>
        <v>B</v>
      </c>
      <c r="F2289" s="99" t="str">
        <f t="shared" si="149"/>
        <v>B</v>
      </c>
      <c r="G2289" s="99" t="str">
        <f t="shared" si="149"/>
        <v>B</v>
      </c>
      <c r="H2289" s="99" t="str">
        <f t="shared" si="150"/>
        <v>B</v>
      </c>
      <c r="I2289" s="99">
        <f t="shared" si="151"/>
        <v>1</v>
      </c>
      <c r="J2289" s="109">
        <f>IF(H2289="B",0,MATCH("B",H2290:$H$3985,0))</f>
        <v>0</v>
      </c>
      <c r="K2289" s="84"/>
      <c r="L2289" s="112">
        <v>48780</v>
      </c>
      <c r="M2289" s="99" t="s">
        <v>69</v>
      </c>
      <c r="O2289" s="97">
        <v>47613</v>
      </c>
      <c r="P2289" s="97" cm="1">
        <f t="array" ref="P2289">INDEX($L$11:$L$2636,MATCH(B2289+J2289,$L$11:$L$2636,0)+30)</f>
        <v>47661</v>
      </c>
      <c r="Q2289" s="124" cm="1">
        <f t="array" ref="Q2289">INDEX($L$11:$L$2636,MATCH(B2289+J2289,$L$11:$L$2636,0)+12)-1</f>
        <v>47632</v>
      </c>
    </row>
    <row r="2290" spans="2:17" ht="15" customHeight="1" x14ac:dyDescent="0.25">
      <c r="B2290" s="97">
        <v>47614</v>
      </c>
      <c r="C2290" s="98" t="str">
        <f t="shared" si="148"/>
        <v>Saturday</v>
      </c>
      <c r="D2290" s="99" t="str">
        <f t="shared" si="149"/>
        <v>W</v>
      </c>
      <c r="E2290" s="99" t="str">
        <f t="shared" si="149"/>
        <v>W</v>
      </c>
      <c r="F2290" s="99" t="str">
        <f t="shared" si="149"/>
        <v>W</v>
      </c>
      <c r="G2290" s="99" t="str">
        <f t="shared" si="149"/>
        <v>W</v>
      </c>
      <c r="H2290" s="99" t="str">
        <f t="shared" si="150"/>
        <v>W</v>
      </c>
      <c r="I2290" s="99">
        <f t="shared" si="151"/>
        <v>0</v>
      </c>
      <c r="J2290" s="109">
        <f>IF(H2290="B",0,MATCH("B",H2291:$H$3985,0))</f>
        <v>2</v>
      </c>
      <c r="K2290" s="84"/>
      <c r="L2290" s="112">
        <v>48781</v>
      </c>
      <c r="M2290" s="99" t="s">
        <v>69</v>
      </c>
      <c r="O2290" s="97">
        <v>47614</v>
      </c>
      <c r="P2290" s="97" cm="1">
        <f t="array" ref="P2290">INDEX($L$11:$L$2636,MATCH(B2290+J2290,$L$11:$L$2636,0)+30)</f>
        <v>47662</v>
      </c>
      <c r="Q2290" s="124" cm="1">
        <f t="array" ref="Q2290">INDEX($L$11:$L$2636,MATCH(B2290+J2290,$L$11:$L$2636,0)+12)-1</f>
        <v>47633</v>
      </c>
    </row>
    <row r="2291" spans="2:17" ht="15" customHeight="1" x14ac:dyDescent="0.25">
      <c r="B2291" s="97">
        <v>47615</v>
      </c>
      <c r="C2291" s="98" t="str">
        <f t="shared" si="148"/>
        <v>Sunday</v>
      </c>
      <c r="D2291" s="99" t="str">
        <f t="shared" si="149"/>
        <v>W</v>
      </c>
      <c r="E2291" s="99" t="str">
        <f t="shared" si="149"/>
        <v>W</v>
      </c>
      <c r="F2291" s="99" t="str">
        <f t="shared" si="149"/>
        <v>W</v>
      </c>
      <c r="G2291" s="99" t="str">
        <f t="shared" si="149"/>
        <v>W</v>
      </c>
      <c r="H2291" s="99" t="str">
        <f t="shared" si="150"/>
        <v>W</v>
      </c>
      <c r="I2291" s="99">
        <f t="shared" si="151"/>
        <v>0</v>
      </c>
      <c r="J2291" s="109">
        <f>IF(H2291="B",0,MATCH("B",H2292:$H$3985,0))</f>
        <v>1</v>
      </c>
      <c r="K2291" s="84"/>
      <c r="L2291" s="112">
        <v>48782</v>
      </c>
      <c r="M2291" s="99" t="s">
        <v>69</v>
      </c>
      <c r="O2291" s="97">
        <v>47615</v>
      </c>
      <c r="P2291" s="97" cm="1">
        <f t="array" ref="P2291">INDEX($L$11:$L$2636,MATCH(B2291+J2291,$L$11:$L$2636,0)+30)</f>
        <v>47662</v>
      </c>
      <c r="Q2291" s="124" cm="1">
        <f t="array" ref="Q2291">INDEX($L$11:$L$2636,MATCH(B2291+J2291,$L$11:$L$2636,0)+12)-1</f>
        <v>47633</v>
      </c>
    </row>
    <row r="2292" spans="2:17" ht="15" customHeight="1" x14ac:dyDescent="0.25">
      <c r="B2292" s="97">
        <v>47616</v>
      </c>
      <c r="C2292" s="98" t="str">
        <f t="shared" si="148"/>
        <v>Monday</v>
      </c>
      <c r="D2292" s="99" t="str">
        <f t="shared" si="149"/>
        <v>B</v>
      </c>
      <c r="E2292" s="99" t="str">
        <f t="shared" si="149"/>
        <v>B</v>
      </c>
      <c r="F2292" s="99" t="str">
        <f t="shared" si="149"/>
        <v>B</v>
      </c>
      <c r="G2292" s="99" t="str">
        <f t="shared" si="149"/>
        <v>B</v>
      </c>
      <c r="H2292" s="99" t="str">
        <f t="shared" si="150"/>
        <v>B</v>
      </c>
      <c r="I2292" s="99">
        <f t="shared" si="151"/>
        <v>1</v>
      </c>
      <c r="J2292" s="109">
        <f>IF(H2292="B",0,MATCH("B",H2293:$H$3985,0))</f>
        <v>0</v>
      </c>
      <c r="K2292" s="84"/>
      <c r="L2292" s="112">
        <v>48786</v>
      </c>
      <c r="M2292" s="99" t="s">
        <v>69</v>
      </c>
      <c r="O2292" s="97">
        <v>47616</v>
      </c>
      <c r="P2292" s="97" cm="1">
        <f t="array" ref="P2292">INDEX($L$11:$L$2636,MATCH(B2292+J2292,$L$11:$L$2636,0)+30)</f>
        <v>47662</v>
      </c>
      <c r="Q2292" s="124" cm="1">
        <f t="array" ref="Q2292">INDEX($L$11:$L$2636,MATCH(B2292+J2292,$L$11:$L$2636,0)+12)-1</f>
        <v>47633</v>
      </c>
    </row>
    <row r="2293" spans="2:17" ht="15" customHeight="1" x14ac:dyDescent="0.25">
      <c r="B2293" s="97">
        <v>47617</v>
      </c>
      <c r="C2293" s="98" t="str">
        <f t="shared" si="148"/>
        <v>Tuesday</v>
      </c>
      <c r="D2293" s="99" t="str">
        <f t="shared" si="149"/>
        <v>B</v>
      </c>
      <c r="E2293" s="99" t="str">
        <f t="shared" si="149"/>
        <v>B</v>
      </c>
      <c r="F2293" s="99" t="str">
        <f t="shared" si="149"/>
        <v>B</v>
      </c>
      <c r="G2293" s="99" t="str">
        <f t="shared" si="149"/>
        <v>B</v>
      </c>
      <c r="H2293" s="99" t="str">
        <f t="shared" si="150"/>
        <v>B</v>
      </c>
      <c r="I2293" s="99">
        <f t="shared" si="151"/>
        <v>1</v>
      </c>
      <c r="J2293" s="109">
        <f>IF(H2293="B",0,MATCH("B",H2294:$H$3985,0))</f>
        <v>0</v>
      </c>
      <c r="K2293" s="84"/>
      <c r="L2293" s="112">
        <v>48787</v>
      </c>
      <c r="M2293" s="99" t="s">
        <v>69</v>
      </c>
      <c r="O2293" s="97">
        <v>47617</v>
      </c>
      <c r="P2293" s="97" cm="1">
        <f t="array" ref="P2293">INDEX($L$11:$L$2636,MATCH(B2293+J2293,$L$11:$L$2636,0)+30)</f>
        <v>47665</v>
      </c>
      <c r="Q2293" s="124" cm="1">
        <f t="array" ref="Q2293">INDEX($L$11:$L$2636,MATCH(B2293+J2293,$L$11:$L$2636,0)+12)-1</f>
        <v>47636</v>
      </c>
    </row>
    <row r="2294" spans="2:17" ht="15" customHeight="1" x14ac:dyDescent="0.25">
      <c r="B2294" s="97">
        <v>47618</v>
      </c>
      <c r="C2294" s="98" t="str">
        <f t="shared" si="148"/>
        <v>Wednesday</v>
      </c>
      <c r="D2294" s="99" t="str">
        <f t="shared" si="149"/>
        <v>B</v>
      </c>
      <c r="E2294" s="99" t="str">
        <f t="shared" si="149"/>
        <v>B</v>
      </c>
      <c r="F2294" s="99" t="s">
        <v>71</v>
      </c>
      <c r="G2294" s="99" t="str">
        <f t="shared" si="149"/>
        <v>B</v>
      </c>
      <c r="H2294" s="99" t="str">
        <f t="shared" si="150"/>
        <v>P</v>
      </c>
      <c r="I2294" s="99">
        <f t="shared" si="151"/>
        <v>0</v>
      </c>
      <c r="J2294" s="109">
        <f>IF(H2294="B",0,MATCH("B",H2295:$H$3985,0))</f>
        <v>1</v>
      </c>
      <c r="K2294" s="84"/>
      <c r="L2294" s="112">
        <v>48788</v>
      </c>
      <c r="M2294" s="99" t="s">
        <v>69</v>
      </c>
      <c r="O2294" s="97">
        <v>47618</v>
      </c>
      <c r="P2294" s="97" cm="1">
        <f t="array" ref="P2294">INDEX($L$11:$L$2636,MATCH(B2294+J2294,$L$11:$L$2636,0)+30)</f>
        <v>47666</v>
      </c>
      <c r="Q2294" s="124" cm="1">
        <f t="array" ref="Q2294">INDEX($L$11:$L$2636,MATCH(B2294+J2294,$L$11:$L$2636,0)+12)-1</f>
        <v>47637</v>
      </c>
    </row>
    <row r="2295" spans="2:17" ht="15" customHeight="1" x14ac:dyDescent="0.25">
      <c r="B2295" s="97">
        <v>47619</v>
      </c>
      <c r="C2295" s="98" t="str">
        <f t="shared" si="148"/>
        <v>Thursday</v>
      </c>
      <c r="D2295" s="99" t="str">
        <f t="shared" si="149"/>
        <v>B</v>
      </c>
      <c r="E2295" s="99" t="str">
        <f t="shared" si="149"/>
        <v>B</v>
      </c>
      <c r="F2295" s="99" t="str">
        <f t="shared" si="149"/>
        <v>B</v>
      </c>
      <c r="G2295" s="99" t="str">
        <f t="shared" si="149"/>
        <v>B</v>
      </c>
      <c r="H2295" s="99" t="str">
        <f t="shared" si="150"/>
        <v>B</v>
      </c>
      <c r="I2295" s="99">
        <f t="shared" si="151"/>
        <v>1</v>
      </c>
      <c r="J2295" s="109">
        <f>IF(H2295="B",0,MATCH("B",H2296:$H$3985,0))</f>
        <v>0</v>
      </c>
      <c r="K2295" s="84"/>
      <c r="L2295" s="112">
        <v>48789</v>
      </c>
      <c r="M2295" s="99" t="s">
        <v>69</v>
      </c>
      <c r="O2295" s="97">
        <v>47619</v>
      </c>
      <c r="P2295" s="97" cm="1">
        <f t="array" ref="P2295">INDEX($L$11:$L$2636,MATCH(B2295+J2295,$L$11:$L$2636,0)+30)</f>
        <v>47666</v>
      </c>
      <c r="Q2295" s="124" cm="1">
        <f t="array" ref="Q2295">INDEX($L$11:$L$2636,MATCH(B2295+J2295,$L$11:$L$2636,0)+12)-1</f>
        <v>47637</v>
      </c>
    </row>
    <row r="2296" spans="2:17" ht="15" customHeight="1" x14ac:dyDescent="0.25">
      <c r="B2296" s="97">
        <v>47620</v>
      </c>
      <c r="C2296" s="98" t="str">
        <f t="shared" si="148"/>
        <v>Friday</v>
      </c>
      <c r="D2296" s="99" t="str">
        <f t="shared" si="149"/>
        <v>B</v>
      </c>
      <c r="E2296" s="99" t="str">
        <f t="shared" si="149"/>
        <v>B</v>
      </c>
      <c r="F2296" s="99" t="str">
        <f t="shared" si="149"/>
        <v>B</v>
      </c>
      <c r="G2296" s="99" t="str">
        <f t="shared" si="149"/>
        <v>B</v>
      </c>
      <c r="H2296" s="99" t="str">
        <f t="shared" si="150"/>
        <v>B</v>
      </c>
      <c r="I2296" s="99">
        <f t="shared" si="151"/>
        <v>1</v>
      </c>
      <c r="J2296" s="109">
        <f>IF(H2296="B",0,MATCH("B",H2297:$H$3985,0))</f>
        <v>0</v>
      </c>
      <c r="K2296" s="84"/>
      <c r="L2296" s="112">
        <v>48792</v>
      </c>
      <c r="M2296" s="99" t="s">
        <v>69</v>
      </c>
      <c r="O2296" s="97">
        <v>47620</v>
      </c>
      <c r="P2296" s="97" cm="1">
        <f t="array" ref="P2296">INDEX($L$11:$L$2636,MATCH(B2296+J2296,$L$11:$L$2636,0)+30)</f>
        <v>47667</v>
      </c>
      <c r="Q2296" s="124" cm="1">
        <f t="array" ref="Q2296">INDEX($L$11:$L$2636,MATCH(B2296+J2296,$L$11:$L$2636,0)+12)-1</f>
        <v>47638</v>
      </c>
    </row>
    <row r="2297" spans="2:17" ht="15" customHeight="1" x14ac:dyDescent="0.25">
      <c r="B2297" s="97">
        <v>47621</v>
      </c>
      <c r="C2297" s="98" t="str">
        <f t="shared" si="148"/>
        <v>Saturday</v>
      </c>
      <c r="D2297" s="99" t="str">
        <f t="shared" si="149"/>
        <v>W</v>
      </c>
      <c r="E2297" s="99" t="str">
        <f t="shared" si="149"/>
        <v>W</v>
      </c>
      <c r="F2297" s="99" t="str">
        <f t="shared" si="149"/>
        <v>W</v>
      </c>
      <c r="G2297" s="99" t="str">
        <f t="shared" si="149"/>
        <v>W</v>
      </c>
      <c r="H2297" s="99" t="str">
        <f t="shared" si="150"/>
        <v>W</v>
      </c>
      <c r="I2297" s="99">
        <f t="shared" si="151"/>
        <v>0</v>
      </c>
      <c r="J2297" s="109">
        <f>IF(H2297="B",0,MATCH("B",H2298:$H$3985,0))</f>
        <v>2</v>
      </c>
      <c r="K2297" s="84"/>
      <c r="L2297" s="112">
        <v>48793</v>
      </c>
      <c r="M2297" s="99" t="s">
        <v>69</v>
      </c>
      <c r="O2297" s="97">
        <v>47621</v>
      </c>
      <c r="P2297" s="97" cm="1">
        <f t="array" ref="P2297">INDEX($L$11:$L$2636,MATCH(B2297+J2297,$L$11:$L$2636,0)+30)</f>
        <v>47668</v>
      </c>
      <c r="Q2297" s="124" cm="1">
        <f t="array" ref="Q2297">INDEX($L$11:$L$2636,MATCH(B2297+J2297,$L$11:$L$2636,0)+12)-1</f>
        <v>47639</v>
      </c>
    </row>
    <row r="2298" spans="2:17" ht="15" customHeight="1" x14ac:dyDescent="0.25">
      <c r="B2298" s="97">
        <v>47622</v>
      </c>
      <c r="C2298" s="98" t="str">
        <f t="shared" si="148"/>
        <v>Sunday</v>
      </c>
      <c r="D2298" s="99" t="str">
        <f t="shared" si="149"/>
        <v>W</v>
      </c>
      <c r="E2298" s="99" t="str">
        <f t="shared" si="149"/>
        <v>W</v>
      </c>
      <c r="F2298" s="99" t="str">
        <f t="shared" si="149"/>
        <v>W</v>
      </c>
      <c r="G2298" s="99" t="str">
        <f t="shared" si="149"/>
        <v>W</v>
      </c>
      <c r="H2298" s="99" t="str">
        <f t="shared" si="150"/>
        <v>W</v>
      </c>
      <c r="I2298" s="99">
        <f t="shared" si="151"/>
        <v>0</v>
      </c>
      <c r="J2298" s="109">
        <f>IF(H2298="B",0,MATCH("B",H2299:$H$3985,0))</f>
        <v>1</v>
      </c>
      <c r="K2298" s="84"/>
      <c r="L2298" s="112">
        <v>48794</v>
      </c>
      <c r="M2298" s="99" t="s">
        <v>69</v>
      </c>
      <c r="O2298" s="97">
        <v>47622</v>
      </c>
      <c r="P2298" s="97" cm="1">
        <f t="array" ref="P2298">INDEX($L$11:$L$2636,MATCH(B2298+J2298,$L$11:$L$2636,0)+30)</f>
        <v>47668</v>
      </c>
      <c r="Q2298" s="124" cm="1">
        <f t="array" ref="Q2298">INDEX($L$11:$L$2636,MATCH(B2298+J2298,$L$11:$L$2636,0)+12)-1</f>
        <v>47639</v>
      </c>
    </row>
    <row r="2299" spans="2:17" ht="15" customHeight="1" x14ac:dyDescent="0.25">
      <c r="B2299" s="97">
        <v>47623</v>
      </c>
      <c r="C2299" s="98" t="str">
        <f t="shared" si="148"/>
        <v>Monday</v>
      </c>
      <c r="D2299" s="99" t="str">
        <f t="shared" si="149"/>
        <v>B</v>
      </c>
      <c r="E2299" s="99" t="str">
        <f t="shared" si="149"/>
        <v>B</v>
      </c>
      <c r="F2299" s="99" t="str">
        <f t="shared" si="149"/>
        <v>B</v>
      </c>
      <c r="G2299" s="99" t="str">
        <f t="shared" si="149"/>
        <v>B</v>
      </c>
      <c r="H2299" s="99" t="str">
        <f t="shared" si="150"/>
        <v>B</v>
      </c>
      <c r="I2299" s="99">
        <f t="shared" si="151"/>
        <v>1</v>
      </c>
      <c r="J2299" s="109">
        <f>IF(H2299="B",0,MATCH("B",H2300:$H$3985,0))</f>
        <v>0</v>
      </c>
      <c r="K2299" s="84"/>
      <c r="L2299" s="112">
        <v>48795</v>
      </c>
      <c r="M2299" s="99" t="s">
        <v>69</v>
      </c>
      <c r="O2299" s="97">
        <v>47623</v>
      </c>
      <c r="P2299" s="97" cm="1">
        <f t="array" ref="P2299">INDEX($L$11:$L$2636,MATCH(B2299+J2299,$L$11:$L$2636,0)+30)</f>
        <v>47668</v>
      </c>
      <c r="Q2299" s="124" cm="1">
        <f t="array" ref="Q2299">INDEX($L$11:$L$2636,MATCH(B2299+J2299,$L$11:$L$2636,0)+12)-1</f>
        <v>47639</v>
      </c>
    </row>
    <row r="2300" spans="2:17" ht="15" customHeight="1" x14ac:dyDescent="0.25">
      <c r="B2300" s="97">
        <v>47624</v>
      </c>
      <c r="C2300" s="98" t="str">
        <f t="shared" si="148"/>
        <v>Tuesday</v>
      </c>
      <c r="D2300" s="99" t="str">
        <f t="shared" si="149"/>
        <v>B</v>
      </c>
      <c r="E2300" s="99" t="str">
        <f t="shared" si="149"/>
        <v>B</v>
      </c>
      <c r="F2300" s="99" t="str">
        <f t="shared" si="149"/>
        <v>B</v>
      </c>
      <c r="G2300" s="99" t="str">
        <f t="shared" si="149"/>
        <v>B</v>
      </c>
      <c r="H2300" s="99" t="str">
        <f t="shared" si="150"/>
        <v>B</v>
      </c>
      <c r="I2300" s="99">
        <f t="shared" si="151"/>
        <v>1</v>
      </c>
      <c r="J2300" s="109">
        <f>IF(H2300="B",0,MATCH("B",H2301:$H$3985,0))</f>
        <v>0</v>
      </c>
      <c r="K2300" s="84"/>
      <c r="L2300" s="112">
        <v>48796</v>
      </c>
      <c r="M2300" s="99" t="s">
        <v>69</v>
      </c>
      <c r="O2300" s="97">
        <v>47624</v>
      </c>
      <c r="P2300" s="97" cm="1">
        <f t="array" ref="P2300">INDEX($L$11:$L$2636,MATCH(B2300+J2300,$L$11:$L$2636,0)+30)</f>
        <v>47669</v>
      </c>
      <c r="Q2300" s="124" cm="1">
        <f t="array" ref="Q2300">INDEX($L$11:$L$2636,MATCH(B2300+J2300,$L$11:$L$2636,0)+12)-1</f>
        <v>47640</v>
      </c>
    </row>
    <row r="2301" spans="2:17" ht="15" customHeight="1" x14ac:dyDescent="0.25">
      <c r="B2301" s="97">
        <v>47625</v>
      </c>
      <c r="C2301" s="98" t="str">
        <f t="shared" si="148"/>
        <v>Wednesday</v>
      </c>
      <c r="D2301" s="99" t="str">
        <f t="shared" si="149"/>
        <v>B</v>
      </c>
      <c r="E2301" s="99" t="str">
        <f t="shared" si="149"/>
        <v>B</v>
      </c>
      <c r="F2301" s="99" t="str">
        <f t="shared" si="149"/>
        <v>B</v>
      </c>
      <c r="G2301" s="99" t="str">
        <f t="shared" si="149"/>
        <v>B</v>
      </c>
      <c r="H2301" s="99" t="str">
        <f t="shared" si="150"/>
        <v>B</v>
      </c>
      <c r="I2301" s="99">
        <f t="shared" si="151"/>
        <v>1</v>
      </c>
      <c r="J2301" s="109">
        <f>IF(H2301="B",0,MATCH("B",H2302:$H$3985,0))</f>
        <v>0</v>
      </c>
      <c r="K2301" s="84"/>
      <c r="L2301" s="112">
        <v>48799</v>
      </c>
      <c r="M2301" s="99" t="s">
        <v>69</v>
      </c>
      <c r="O2301" s="97">
        <v>47625</v>
      </c>
      <c r="P2301" s="97" cm="1">
        <f t="array" ref="P2301">INDEX($L$11:$L$2636,MATCH(B2301+J2301,$L$11:$L$2636,0)+30)</f>
        <v>47672</v>
      </c>
      <c r="Q2301" s="124" cm="1">
        <f t="array" ref="Q2301">INDEX($L$11:$L$2636,MATCH(B2301+J2301,$L$11:$L$2636,0)+12)-1</f>
        <v>47644</v>
      </c>
    </row>
    <row r="2302" spans="2:17" ht="15" customHeight="1" x14ac:dyDescent="0.25">
      <c r="B2302" s="97">
        <v>47626</v>
      </c>
      <c r="C2302" s="98" t="str">
        <f t="shared" si="148"/>
        <v>Thursday</v>
      </c>
      <c r="D2302" s="99" t="str">
        <f t="shared" si="149"/>
        <v>B</v>
      </c>
      <c r="E2302" s="99" t="str">
        <f t="shared" si="149"/>
        <v>B</v>
      </c>
      <c r="F2302" s="99" t="str">
        <f t="shared" si="149"/>
        <v>B</v>
      </c>
      <c r="G2302" s="99" t="str">
        <f t="shared" si="149"/>
        <v>B</v>
      </c>
      <c r="H2302" s="99" t="str">
        <f t="shared" si="150"/>
        <v>B</v>
      </c>
      <c r="I2302" s="99">
        <f t="shared" si="151"/>
        <v>1</v>
      </c>
      <c r="J2302" s="109">
        <f>IF(H2302="B",0,MATCH("B",H2303:$H$3985,0))</f>
        <v>0</v>
      </c>
      <c r="K2302" s="84"/>
      <c r="L2302" s="112">
        <v>48800</v>
      </c>
      <c r="M2302" s="99" t="s">
        <v>69</v>
      </c>
      <c r="O2302" s="97">
        <v>47626</v>
      </c>
      <c r="P2302" s="97" cm="1">
        <f t="array" ref="P2302">INDEX($L$11:$L$2636,MATCH(B2302+J2302,$L$11:$L$2636,0)+30)</f>
        <v>47673</v>
      </c>
      <c r="Q2302" s="124" cm="1">
        <f t="array" ref="Q2302">INDEX($L$11:$L$2636,MATCH(B2302+J2302,$L$11:$L$2636,0)+12)-1</f>
        <v>47645</v>
      </c>
    </row>
    <row r="2303" spans="2:17" ht="15" customHeight="1" x14ac:dyDescent="0.25">
      <c r="B2303" s="97">
        <v>47627</v>
      </c>
      <c r="C2303" s="98" t="str">
        <f t="shared" si="148"/>
        <v>Friday</v>
      </c>
      <c r="D2303" s="99" t="str">
        <f t="shared" si="149"/>
        <v>B</v>
      </c>
      <c r="E2303" s="99" t="str">
        <f t="shared" si="149"/>
        <v>B</v>
      </c>
      <c r="F2303" s="99" t="str">
        <f t="shared" si="149"/>
        <v>B</v>
      </c>
      <c r="G2303" s="99" t="str">
        <f t="shared" si="149"/>
        <v>B</v>
      </c>
      <c r="H2303" s="99" t="str">
        <f t="shared" si="150"/>
        <v>B</v>
      </c>
      <c r="I2303" s="99">
        <f t="shared" si="151"/>
        <v>1</v>
      </c>
      <c r="J2303" s="109">
        <f>IF(H2303="B",0,MATCH("B",H2304:$H$3985,0))</f>
        <v>0</v>
      </c>
      <c r="K2303" s="84"/>
      <c r="L2303" s="112">
        <v>48801</v>
      </c>
      <c r="M2303" s="99" t="s">
        <v>69</v>
      </c>
      <c r="O2303" s="97">
        <v>47627</v>
      </c>
      <c r="P2303" s="97" cm="1">
        <f t="array" ref="P2303">INDEX($L$11:$L$2636,MATCH(B2303+J2303,$L$11:$L$2636,0)+30)</f>
        <v>47674</v>
      </c>
      <c r="Q2303" s="124" cm="1">
        <f t="array" ref="Q2303">INDEX($L$11:$L$2636,MATCH(B2303+J2303,$L$11:$L$2636,0)+12)-1</f>
        <v>47646</v>
      </c>
    </row>
    <row r="2304" spans="2:17" ht="15" customHeight="1" x14ac:dyDescent="0.25">
      <c r="B2304" s="97">
        <v>47628</v>
      </c>
      <c r="C2304" s="98" t="str">
        <f t="shared" si="148"/>
        <v>Saturday</v>
      </c>
      <c r="D2304" s="99" t="str">
        <f t="shared" si="149"/>
        <v>W</v>
      </c>
      <c r="E2304" s="99" t="str">
        <f t="shared" si="149"/>
        <v>W</v>
      </c>
      <c r="F2304" s="99" t="str">
        <f t="shared" si="149"/>
        <v>W</v>
      </c>
      <c r="G2304" s="99" t="str">
        <f t="shared" si="149"/>
        <v>W</v>
      </c>
      <c r="H2304" s="99" t="str">
        <f t="shared" si="150"/>
        <v>W</v>
      </c>
      <c r="I2304" s="99">
        <f t="shared" si="151"/>
        <v>0</v>
      </c>
      <c r="J2304" s="109">
        <f>IF(H2304="B",0,MATCH("B",H2305:$H$3985,0))</f>
        <v>3</v>
      </c>
      <c r="K2304" s="84"/>
      <c r="L2304" s="112">
        <v>48802</v>
      </c>
      <c r="M2304" s="99" t="s">
        <v>69</v>
      </c>
      <c r="O2304" s="97">
        <v>47628</v>
      </c>
      <c r="P2304" s="97" cm="1">
        <f t="array" ref="P2304">INDEX($L$11:$L$2636,MATCH(B2304+J2304,$L$11:$L$2636,0)+30)</f>
        <v>47675</v>
      </c>
      <c r="Q2304" s="124" cm="1">
        <f t="array" ref="Q2304">INDEX($L$11:$L$2636,MATCH(B2304+J2304,$L$11:$L$2636,0)+12)-1</f>
        <v>47647</v>
      </c>
    </row>
    <row r="2305" spans="2:17" ht="15" customHeight="1" x14ac:dyDescent="0.25">
      <c r="B2305" s="97">
        <v>47629</v>
      </c>
      <c r="C2305" s="98" t="str">
        <f t="shared" si="148"/>
        <v>Sunday</v>
      </c>
      <c r="D2305" s="99" t="str">
        <f t="shared" si="149"/>
        <v>W</v>
      </c>
      <c r="E2305" s="99" t="str">
        <f t="shared" si="149"/>
        <v>W</v>
      </c>
      <c r="F2305" s="99" t="str">
        <f t="shared" si="149"/>
        <v>W</v>
      </c>
      <c r="G2305" s="99" t="str">
        <f t="shared" si="149"/>
        <v>W</v>
      </c>
      <c r="H2305" s="99" t="str">
        <f t="shared" si="150"/>
        <v>W</v>
      </c>
      <c r="I2305" s="99">
        <f t="shared" si="151"/>
        <v>0</v>
      </c>
      <c r="J2305" s="109">
        <f>IF(H2305="B",0,MATCH("B",H2306:$H$3985,0))</f>
        <v>2</v>
      </c>
      <c r="K2305" s="84"/>
      <c r="L2305" s="112">
        <v>48803</v>
      </c>
      <c r="M2305" s="99" t="s">
        <v>69</v>
      </c>
      <c r="O2305" s="97">
        <v>47629</v>
      </c>
      <c r="P2305" s="97" cm="1">
        <f t="array" ref="P2305">INDEX($L$11:$L$2636,MATCH(B2305+J2305,$L$11:$L$2636,0)+30)</f>
        <v>47675</v>
      </c>
      <c r="Q2305" s="124" cm="1">
        <f t="array" ref="Q2305">INDEX($L$11:$L$2636,MATCH(B2305+J2305,$L$11:$L$2636,0)+12)-1</f>
        <v>47647</v>
      </c>
    </row>
    <row r="2306" spans="2:17" ht="15" customHeight="1" x14ac:dyDescent="0.25">
      <c r="B2306" s="97">
        <v>47630</v>
      </c>
      <c r="C2306" s="98" t="str">
        <f t="shared" si="148"/>
        <v>Monday</v>
      </c>
      <c r="D2306" s="99" t="s">
        <v>71</v>
      </c>
      <c r="E2306" s="99" t="str">
        <f t="shared" si="149"/>
        <v>B</v>
      </c>
      <c r="F2306" s="99" t="str">
        <f t="shared" si="149"/>
        <v>B</v>
      </c>
      <c r="G2306" s="99" t="str">
        <f t="shared" si="149"/>
        <v>B</v>
      </c>
      <c r="H2306" s="99" t="str">
        <f t="shared" si="150"/>
        <v>P</v>
      </c>
      <c r="I2306" s="99">
        <f t="shared" si="151"/>
        <v>0</v>
      </c>
      <c r="J2306" s="109">
        <f>IF(H2306="B",0,MATCH("B",H2307:$H$3985,0))</f>
        <v>1</v>
      </c>
      <c r="K2306" s="84"/>
      <c r="L2306" s="112">
        <v>48807</v>
      </c>
      <c r="M2306" s="99" t="s">
        <v>69</v>
      </c>
      <c r="O2306" s="97">
        <v>47630</v>
      </c>
      <c r="P2306" s="97" cm="1">
        <f t="array" ref="P2306">INDEX($L$11:$L$2636,MATCH(B2306+J2306,$L$11:$L$2636,0)+30)</f>
        <v>47675</v>
      </c>
      <c r="Q2306" s="124" cm="1">
        <f t="array" ref="Q2306">INDEX($L$11:$L$2636,MATCH(B2306+J2306,$L$11:$L$2636,0)+12)-1</f>
        <v>47647</v>
      </c>
    </row>
    <row r="2307" spans="2:17" ht="15" customHeight="1" x14ac:dyDescent="0.25">
      <c r="B2307" s="97">
        <v>47631</v>
      </c>
      <c r="C2307" s="98" t="str">
        <f t="shared" si="148"/>
        <v>Tuesday</v>
      </c>
      <c r="D2307" s="99" t="str">
        <f t="shared" si="149"/>
        <v>B</v>
      </c>
      <c r="E2307" s="99" t="str">
        <f t="shared" si="149"/>
        <v>B</v>
      </c>
      <c r="F2307" s="99" t="str">
        <f t="shared" si="149"/>
        <v>B</v>
      </c>
      <c r="G2307" s="99" t="str">
        <f t="shared" si="149"/>
        <v>B</v>
      </c>
      <c r="H2307" s="99" t="str">
        <f t="shared" si="150"/>
        <v>B</v>
      </c>
      <c r="I2307" s="99">
        <f t="shared" si="151"/>
        <v>1</v>
      </c>
      <c r="J2307" s="109">
        <f>IF(H2307="B",0,MATCH("B",H2308:$H$3985,0))</f>
        <v>0</v>
      </c>
      <c r="K2307" s="84"/>
      <c r="L2307" s="112">
        <v>48808</v>
      </c>
      <c r="M2307" s="99" t="s">
        <v>69</v>
      </c>
      <c r="O2307" s="97">
        <v>47631</v>
      </c>
      <c r="P2307" s="97" cm="1">
        <f t="array" ref="P2307">INDEX($L$11:$L$2636,MATCH(B2307+J2307,$L$11:$L$2636,0)+30)</f>
        <v>47675</v>
      </c>
      <c r="Q2307" s="124" cm="1">
        <f t="array" ref="Q2307">INDEX($L$11:$L$2636,MATCH(B2307+J2307,$L$11:$L$2636,0)+12)-1</f>
        <v>47647</v>
      </c>
    </row>
    <row r="2308" spans="2:17" ht="15" customHeight="1" x14ac:dyDescent="0.25">
      <c r="B2308" s="97">
        <v>47632</v>
      </c>
      <c r="C2308" s="98" t="str">
        <f t="shared" si="148"/>
        <v>Wednesday</v>
      </c>
      <c r="D2308" s="99" t="str">
        <f t="shared" si="149"/>
        <v>B</v>
      </c>
      <c r="E2308" s="99" t="str">
        <f t="shared" si="149"/>
        <v>B</v>
      </c>
      <c r="F2308" s="99" t="str">
        <f t="shared" si="149"/>
        <v>B</v>
      </c>
      <c r="G2308" s="99" t="str">
        <f t="shared" si="149"/>
        <v>B</v>
      </c>
      <c r="H2308" s="99" t="str">
        <f t="shared" si="150"/>
        <v>B</v>
      </c>
      <c r="I2308" s="99">
        <f t="shared" si="151"/>
        <v>1</v>
      </c>
      <c r="J2308" s="109">
        <f>IF(H2308="B",0,MATCH("B",H2309:$H$3985,0))</f>
        <v>0</v>
      </c>
      <c r="K2308" s="84"/>
      <c r="L2308" s="112">
        <v>48809</v>
      </c>
      <c r="M2308" s="99" t="s">
        <v>69</v>
      </c>
      <c r="O2308" s="97">
        <v>47632</v>
      </c>
      <c r="P2308" s="97" cm="1">
        <f t="array" ref="P2308">INDEX($L$11:$L$2636,MATCH(B2308+J2308,$L$11:$L$2636,0)+30)</f>
        <v>47676</v>
      </c>
      <c r="Q2308" s="124" cm="1">
        <f t="array" ref="Q2308">INDEX($L$11:$L$2636,MATCH(B2308+J2308,$L$11:$L$2636,0)+12)-1</f>
        <v>47650</v>
      </c>
    </row>
    <row r="2309" spans="2:17" ht="15" customHeight="1" x14ac:dyDescent="0.25">
      <c r="B2309" s="97">
        <v>47633</v>
      </c>
      <c r="C2309" s="98" t="str">
        <f t="shared" si="148"/>
        <v>Thursday</v>
      </c>
      <c r="D2309" s="99" t="str">
        <f t="shared" si="149"/>
        <v>B</v>
      </c>
      <c r="E2309" s="99" t="str">
        <f t="shared" si="149"/>
        <v>B</v>
      </c>
      <c r="F2309" s="99" t="str">
        <f t="shared" si="149"/>
        <v>B</v>
      </c>
      <c r="G2309" s="99" t="str">
        <f t="shared" si="149"/>
        <v>B</v>
      </c>
      <c r="H2309" s="99" t="str">
        <f t="shared" si="150"/>
        <v>B</v>
      </c>
      <c r="I2309" s="99">
        <f t="shared" si="151"/>
        <v>1</v>
      </c>
      <c r="J2309" s="109">
        <f>IF(H2309="B",0,MATCH("B",H2310:$H$3985,0))</f>
        <v>0</v>
      </c>
      <c r="K2309" s="84"/>
      <c r="L2309" s="112">
        <v>48810</v>
      </c>
      <c r="M2309" s="99" t="s">
        <v>69</v>
      </c>
      <c r="O2309" s="97">
        <v>47633</v>
      </c>
      <c r="P2309" s="97" cm="1">
        <f t="array" ref="P2309">INDEX($L$11:$L$2636,MATCH(B2309+J2309,$L$11:$L$2636,0)+30)</f>
        <v>47679</v>
      </c>
      <c r="Q2309" s="124" cm="1">
        <f t="array" ref="Q2309">INDEX($L$11:$L$2636,MATCH(B2309+J2309,$L$11:$L$2636,0)+12)-1</f>
        <v>47651</v>
      </c>
    </row>
    <row r="2310" spans="2:17" ht="15" customHeight="1" x14ac:dyDescent="0.25">
      <c r="B2310" s="97">
        <v>47634</v>
      </c>
      <c r="C2310" s="98" t="str">
        <f t="shared" si="148"/>
        <v>Friday</v>
      </c>
      <c r="D2310" s="99" t="str">
        <f t="shared" si="149"/>
        <v>B</v>
      </c>
      <c r="E2310" s="99" t="str">
        <f t="shared" si="149"/>
        <v>B</v>
      </c>
      <c r="F2310" s="99" t="str">
        <f t="shared" si="149"/>
        <v>B</v>
      </c>
      <c r="G2310" s="99" t="str">
        <f t="shared" si="149"/>
        <v>B</v>
      </c>
      <c r="H2310" s="99" t="str">
        <f t="shared" si="150"/>
        <v>B</v>
      </c>
      <c r="I2310" s="99">
        <f t="shared" si="151"/>
        <v>1</v>
      </c>
      <c r="J2310" s="109">
        <f>IF(H2310="B",0,MATCH("B",H2311:$H$3985,0))</f>
        <v>0</v>
      </c>
      <c r="K2310" s="84"/>
      <c r="L2310" s="112">
        <v>48813</v>
      </c>
      <c r="M2310" s="99" t="s">
        <v>69</v>
      </c>
      <c r="O2310" s="97">
        <v>47634</v>
      </c>
      <c r="P2310" s="97" cm="1">
        <f t="array" ref="P2310">INDEX($L$11:$L$2636,MATCH(B2310+J2310,$L$11:$L$2636,0)+30)</f>
        <v>47680</v>
      </c>
      <c r="Q2310" s="124" cm="1">
        <f t="array" ref="Q2310">INDEX($L$11:$L$2636,MATCH(B2310+J2310,$L$11:$L$2636,0)+12)-1</f>
        <v>47652</v>
      </c>
    </row>
    <row r="2311" spans="2:17" ht="15" customHeight="1" x14ac:dyDescent="0.25">
      <c r="B2311" s="97">
        <v>47635</v>
      </c>
      <c r="C2311" s="98" t="str">
        <f t="shared" si="148"/>
        <v>Saturday</v>
      </c>
      <c r="D2311" s="99" t="str">
        <f t="shared" si="149"/>
        <v>W</v>
      </c>
      <c r="E2311" s="99" t="str">
        <f t="shared" si="149"/>
        <v>W</v>
      </c>
      <c r="F2311" s="99" t="str">
        <f t="shared" si="149"/>
        <v>W</v>
      </c>
      <c r="G2311" s="99" t="str">
        <f t="shared" si="149"/>
        <v>W</v>
      </c>
      <c r="H2311" s="99" t="str">
        <f t="shared" si="150"/>
        <v>W</v>
      </c>
      <c r="I2311" s="99">
        <f t="shared" si="151"/>
        <v>0</v>
      </c>
      <c r="J2311" s="109">
        <f>IF(H2311="B",0,MATCH("B",H2312:$H$3985,0))</f>
        <v>2</v>
      </c>
      <c r="K2311" s="84"/>
      <c r="L2311" s="112">
        <v>48814</v>
      </c>
      <c r="M2311" s="99" t="s">
        <v>69</v>
      </c>
      <c r="O2311" s="97">
        <v>47635</v>
      </c>
      <c r="P2311" s="97" cm="1">
        <f t="array" ref="P2311">INDEX($L$11:$L$2636,MATCH(B2311+J2311,$L$11:$L$2636,0)+30)</f>
        <v>47681</v>
      </c>
      <c r="Q2311" s="124" cm="1">
        <f t="array" ref="Q2311">INDEX($L$11:$L$2636,MATCH(B2311+J2311,$L$11:$L$2636,0)+12)-1</f>
        <v>47653</v>
      </c>
    </row>
    <row r="2312" spans="2:17" ht="15" customHeight="1" x14ac:dyDescent="0.25">
      <c r="B2312" s="97">
        <v>47636</v>
      </c>
      <c r="C2312" s="98" t="str">
        <f t="shared" si="148"/>
        <v>Sunday</v>
      </c>
      <c r="D2312" s="99" t="str">
        <f t="shared" si="149"/>
        <v>W</v>
      </c>
      <c r="E2312" s="99" t="str">
        <f t="shared" si="149"/>
        <v>W</v>
      </c>
      <c r="F2312" s="99" t="str">
        <f t="shared" si="149"/>
        <v>W</v>
      </c>
      <c r="G2312" s="99" t="str">
        <f t="shared" si="149"/>
        <v>W</v>
      </c>
      <c r="H2312" s="99" t="str">
        <f t="shared" si="150"/>
        <v>W</v>
      </c>
      <c r="I2312" s="99">
        <f t="shared" si="151"/>
        <v>0</v>
      </c>
      <c r="J2312" s="109">
        <f>IF(H2312="B",0,MATCH("B",H2313:$H$3985,0))</f>
        <v>1</v>
      </c>
      <c r="K2312" s="84"/>
      <c r="L2312" s="112">
        <v>48815</v>
      </c>
      <c r="M2312" s="99" t="s">
        <v>69</v>
      </c>
      <c r="O2312" s="97">
        <v>47636</v>
      </c>
      <c r="P2312" s="97" cm="1">
        <f t="array" ref="P2312">INDEX($L$11:$L$2636,MATCH(B2312+J2312,$L$11:$L$2636,0)+30)</f>
        <v>47681</v>
      </c>
      <c r="Q2312" s="124" cm="1">
        <f t="array" ref="Q2312">INDEX($L$11:$L$2636,MATCH(B2312+J2312,$L$11:$L$2636,0)+12)-1</f>
        <v>47653</v>
      </c>
    </row>
    <row r="2313" spans="2:17" ht="15" customHeight="1" x14ac:dyDescent="0.25">
      <c r="B2313" s="97">
        <v>47637</v>
      </c>
      <c r="C2313" s="98" t="str">
        <f t="shared" si="148"/>
        <v>Monday</v>
      </c>
      <c r="D2313" s="99" t="str">
        <f t="shared" si="149"/>
        <v>B</v>
      </c>
      <c r="E2313" s="99" t="str">
        <f t="shared" si="149"/>
        <v>B</v>
      </c>
      <c r="F2313" s="99" t="str">
        <f t="shared" si="149"/>
        <v>B</v>
      </c>
      <c r="G2313" s="99" t="str">
        <f t="shared" si="149"/>
        <v>B</v>
      </c>
      <c r="H2313" s="99" t="str">
        <f t="shared" si="150"/>
        <v>B</v>
      </c>
      <c r="I2313" s="99">
        <f t="shared" si="151"/>
        <v>1</v>
      </c>
      <c r="J2313" s="109">
        <f>IF(H2313="B",0,MATCH("B",H2314:$H$3985,0))</f>
        <v>0</v>
      </c>
      <c r="K2313" s="84"/>
      <c r="L2313" s="112">
        <v>48816</v>
      </c>
      <c r="M2313" s="99" t="s">
        <v>69</v>
      </c>
      <c r="O2313" s="97">
        <v>47637</v>
      </c>
      <c r="P2313" s="97" cm="1">
        <f t="array" ref="P2313">INDEX($L$11:$L$2636,MATCH(B2313+J2313,$L$11:$L$2636,0)+30)</f>
        <v>47681</v>
      </c>
      <c r="Q2313" s="124" cm="1">
        <f t="array" ref="Q2313">INDEX($L$11:$L$2636,MATCH(B2313+J2313,$L$11:$L$2636,0)+12)-1</f>
        <v>47653</v>
      </c>
    </row>
    <row r="2314" spans="2:17" ht="15" customHeight="1" x14ac:dyDescent="0.25">
      <c r="B2314" s="97">
        <v>47638</v>
      </c>
      <c r="C2314" s="98" t="str">
        <f t="shared" si="148"/>
        <v>Tuesday</v>
      </c>
      <c r="D2314" s="99" t="str">
        <f t="shared" si="149"/>
        <v>B</v>
      </c>
      <c r="E2314" s="99" t="str">
        <f t="shared" si="149"/>
        <v>B</v>
      </c>
      <c r="F2314" s="99" t="str">
        <f t="shared" si="149"/>
        <v>B</v>
      </c>
      <c r="G2314" s="99" t="str">
        <f t="shared" si="149"/>
        <v>B</v>
      </c>
      <c r="H2314" s="99" t="str">
        <f t="shared" si="150"/>
        <v>B</v>
      </c>
      <c r="I2314" s="99">
        <f t="shared" si="151"/>
        <v>1</v>
      </c>
      <c r="J2314" s="109">
        <f>IF(H2314="B",0,MATCH("B",H2315:$H$3985,0))</f>
        <v>0</v>
      </c>
      <c r="K2314" s="84"/>
      <c r="L2314" s="112">
        <v>48817</v>
      </c>
      <c r="M2314" s="99" t="s">
        <v>69</v>
      </c>
      <c r="O2314" s="97">
        <v>47638</v>
      </c>
      <c r="P2314" s="97" cm="1">
        <f t="array" ref="P2314">INDEX($L$11:$L$2636,MATCH(B2314+J2314,$L$11:$L$2636,0)+30)</f>
        <v>47682</v>
      </c>
      <c r="Q2314" s="124" cm="1">
        <f t="array" ref="Q2314">INDEX($L$11:$L$2636,MATCH(B2314+J2314,$L$11:$L$2636,0)+12)-1</f>
        <v>47654</v>
      </c>
    </row>
    <row r="2315" spans="2:17" ht="15" customHeight="1" x14ac:dyDescent="0.25">
      <c r="B2315" s="97">
        <v>47639</v>
      </c>
      <c r="C2315" s="98" t="str">
        <f t="shared" si="148"/>
        <v>Wednesday</v>
      </c>
      <c r="D2315" s="99" t="str">
        <f t="shared" si="149"/>
        <v>B</v>
      </c>
      <c r="E2315" s="99" t="str">
        <f t="shared" si="149"/>
        <v>B</v>
      </c>
      <c r="F2315" s="99" t="str">
        <f t="shared" si="149"/>
        <v>B</v>
      </c>
      <c r="G2315" s="99" t="str">
        <f t="shared" si="149"/>
        <v>B</v>
      </c>
      <c r="H2315" s="99" t="str">
        <f t="shared" si="150"/>
        <v>B</v>
      </c>
      <c r="I2315" s="99">
        <f t="shared" si="151"/>
        <v>1</v>
      </c>
      <c r="J2315" s="109">
        <f>IF(H2315="B",0,MATCH("B",H2316:$H$3985,0))</f>
        <v>0</v>
      </c>
      <c r="K2315" s="84"/>
      <c r="L2315" s="112">
        <v>48821</v>
      </c>
      <c r="M2315" s="99" t="s">
        <v>69</v>
      </c>
      <c r="O2315" s="97">
        <v>47639</v>
      </c>
      <c r="P2315" s="97" cm="1">
        <f t="array" ref="P2315">INDEX($L$11:$L$2636,MATCH(B2315+J2315,$L$11:$L$2636,0)+30)</f>
        <v>47683</v>
      </c>
      <c r="Q2315" s="124" cm="1">
        <f t="array" ref="Q2315">INDEX($L$11:$L$2636,MATCH(B2315+J2315,$L$11:$L$2636,0)+12)-1</f>
        <v>47658</v>
      </c>
    </row>
    <row r="2316" spans="2:17" ht="15" customHeight="1" x14ac:dyDescent="0.25">
      <c r="B2316" s="97">
        <v>47640</v>
      </c>
      <c r="C2316" s="98" t="str">
        <f t="shared" ref="C2316:C2379" si="152">TEXT(WEEKDAY(B2316),"dddd")</f>
        <v>Thursday</v>
      </c>
      <c r="D2316" s="99" t="str">
        <f t="shared" ref="D2316:G2379" si="153">IF(WEEKDAY($B2316,2)&lt;6,"B","W")</f>
        <v>B</v>
      </c>
      <c r="E2316" s="99" t="str">
        <f t="shared" si="153"/>
        <v>B</v>
      </c>
      <c r="F2316" s="99" t="str">
        <f t="shared" si="153"/>
        <v>B</v>
      </c>
      <c r="G2316" s="99" t="str">
        <f t="shared" si="153"/>
        <v>B</v>
      </c>
      <c r="H2316" s="99" t="str">
        <f t="shared" ref="H2316:H2379" si="154">IF(OR(D2316="P",E2316="P",F2316="P",G2316="P"),"P",D2316)</f>
        <v>B</v>
      </c>
      <c r="I2316" s="99">
        <f t="shared" ref="I2316:I2379" si="155">IF(H2316="B",1,0)</f>
        <v>1</v>
      </c>
      <c r="J2316" s="109">
        <f>IF(H2316="B",0,MATCH("B",H2317:$H$3985,0))</f>
        <v>0</v>
      </c>
      <c r="K2316" s="84"/>
      <c r="L2316" s="112">
        <v>48822</v>
      </c>
      <c r="M2316" s="99" t="s">
        <v>69</v>
      </c>
      <c r="O2316" s="97">
        <v>47640</v>
      </c>
      <c r="P2316" s="97" cm="1">
        <f t="array" ref="P2316">INDEX($L$11:$L$2636,MATCH(B2316+J2316,$L$11:$L$2636,0)+30)</f>
        <v>47686</v>
      </c>
      <c r="Q2316" s="124" cm="1">
        <f t="array" ref="Q2316">INDEX($L$11:$L$2636,MATCH(B2316+J2316,$L$11:$L$2636,0)+12)-1</f>
        <v>47659</v>
      </c>
    </row>
    <row r="2317" spans="2:17" ht="15" customHeight="1" x14ac:dyDescent="0.25">
      <c r="B2317" s="97">
        <v>47641</v>
      </c>
      <c r="C2317" s="98" t="str">
        <f t="shared" si="152"/>
        <v>Friday</v>
      </c>
      <c r="D2317" s="99" t="str">
        <f t="shared" si="153"/>
        <v>B</v>
      </c>
      <c r="E2317" s="99" t="str">
        <f t="shared" si="153"/>
        <v>B</v>
      </c>
      <c r="F2317" s="99" t="str">
        <f t="shared" si="153"/>
        <v>B</v>
      </c>
      <c r="G2317" s="99" t="str">
        <f t="shared" si="153"/>
        <v>B</v>
      </c>
      <c r="H2317" s="99" t="str">
        <f t="shared" si="154"/>
        <v>B</v>
      </c>
      <c r="I2317" s="99">
        <f t="shared" si="155"/>
        <v>1</v>
      </c>
      <c r="J2317" s="109">
        <f>IF(H2317="B",0,MATCH("B",H2318:$H$3985,0))</f>
        <v>0</v>
      </c>
      <c r="K2317" s="84"/>
      <c r="L2317" s="112">
        <v>48823</v>
      </c>
      <c r="M2317" s="99" t="s">
        <v>69</v>
      </c>
      <c r="O2317" s="97">
        <v>47641</v>
      </c>
      <c r="P2317" s="97" cm="1">
        <f t="array" ref="P2317">INDEX($L$11:$L$2636,MATCH(B2317+J2317,$L$11:$L$2636,0)+30)</f>
        <v>47687</v>
      </c>
      <c r="Q2317" s="124" cm="1">
        <f t="array" ref="Q2317">INDEX($L$11:$L$2636,MATCH(B2317+J2317,$L$11:$L$2636,0)+12)-1</f>
        <v>47660</v>
      </c>
    </row>
    <row r="2318" spans="2:17" ht="15" customHeight="1" x14ac:dyDescent="0.25">
      <c r="B2318" s="97">
        <v>47642</v>
      </c>
      <c r="C2318" s="98" t="str">
        <f t="shared" si="152"/>
        <v>Saturday</v>
      </c>
      <c r="D2318" s="99" t="str">
        <f t="shared" si="153"/>
        <v>W</v>
      </c>
      <c r="E2318" s="99" t="str">
        <f t="shared" si="153"/>
        <v>W</v>
      </c>
      <c r="F2318" s="99" t="str">
        <f t="shared" si="153"/>
        <v>W</v>
      </c>
      <c r="G2318" s="99" t="str">
        <f t="shared" si="153"/>
        <v>W</v>
      </c>
      <c r="H2318" s="99" t="str">
        <f t="shared" si="154"/>
        <v>W</v>
      </c>
      <c r="I2318" s="99">
        <f t="shared" si="155"/>
        <v>0</v>
      </c>
      <c r="J2318" s="109">
        <f>IF(H2318="B",0,MATCH("B",H2319:$H$3985,0))</f>
        <v>3</v>
      </c>
      <c r="K2318" s="84"/>
      <c r="L2318" s="112">
        <v>48824</v>
      </c>
      <c r="M2318" s="99" t="s">
        <v>69</v>
      </c>
      <c r="O2318" s="97">
        <v>47642</v>
      </c>
      <c r="P2318" s="97" cm="1">
        <f t="array" ref="P2318">INDEX($L$11:$L$2636,MATCH(B2318+J2318,$L$11:$L$2636,0)+30)</f>
        <v>47689</v>
      </c>
      <c r="Q2318" s="124" cm="1">
        <f t="array" ref="Q2318">INDEX($L$11:$L$2636,MATCH(B2318+J2318,$L$11:$L$2636,0)+12)-1</f>
        <v>47661</v>
      </c>
    </row>
    <row r="2319" spans="2:17" ht="15" customHeight="1" x14ac:dyDescent="0.25">
      <c r="B2319" s="97">
        <v>47643</v>
      </c>
      <c r="C2319" s="98" t="str">
        <f t="shared" si="152"/>
        <v>Sunday</v>
      </c>
      <c r="D2319" s="99" t="str">
        <f t="shared" si="153"/>
        <v>W</v>
      </c>
      <c r="E2319" s="99" t="str">
        <f t="shared" si="153"/>
        <v>W</v>
      </c>
      <c r="F2319" s="99" t="str">
        <f t="shared" si="153"/>
        <v>W</v>
      </c>
      <c r="G2319" s="99" t="str">
        <f t="shared" si="153"/>
        <v>W</v>
      </c>
      <c r="H2319" s="99" t="str">
        <f t="shared" si="154"/>
        <v>W</v>
      </c>
      <c r="I2319" s="99">
        <f t="shared" si="155"/>
        <v>0</v>
      </c>
      <c r="J2319" s="109">
        <f>IF(H2319="B",0,MATCH("B",H2320:$H$3985,0))</f>
        <v>2</v>
      </c>
      <c r="K2319" s="84"/>
      <c r="L2319" s="112">
        <v>48827</v>
      </c>
      <c r="M2319" s="99" t="s">
        <v>69</v>
      </c>
      <c r="O2319" s="97">
        <v>47643</v>
      </c>
      <c r="P2319" s="97" cm="1">
        <f t="array" ref="P2319">INDEX($L$11:$L$2636,MATCH(B2319+J2319,$L$11:$L$2636,0)+30)</f>
        <v>47689</v>
      </c>
      <c r="Q2319" s="124" cm="1">
        <f t="array" ref="Q2319">INDEX($L$11:$L$2636,MATCH(B2319+J2319,$L$11:$L$2636,0)+12)-1</f>
        <v>47661</v>
      </c>
    </row>
    <row r="2320" spans="2:17" ht="15" customHeight="1" x14ac:dyDescent="0.25">
      <c r="B2320" s="97">
        <v>47644</v>
      </c>
      <c r="C2320" s="98" t="str">
        <f t="shared" si="152"/>
        <v>Monday</v>
      </c>
      <c r="D2320" s="99" t="str">
        <f t="shared" si="153"/>
        <v>B</v>
      </c>
      <c r="E2320" s="99" t="s">
        <v>71</v>
      </c>
      <c r="F2320" s="99" t="str">
        <f t="shared" si="153"/>
        <v>B</v>
      </c>
      <c r="G2320" s="99" t="str">
        <f t="shared" si="153"/>
        <v>B</v>
      </c>
      <c r="H2320" s="99" t="str">
        <f t="shared" si="154"/>
        <v>P</v>
      </c>
      <c r="I2320" s="99">
        <f t="shared" si="155"/>
        <v>0</v>
      </c>
      <c r="J2320" s="109">
        <f>IF(H2320="B",0,MATCH("B",H2321:$H$3985,0))</f>
        <v>1</v>
      </c>
      <c r="K2320" s="84"/>
      <c r="L2320" s="112">
        <v>48828</v>
      </c>
      <c r="M2320" s="99" t="s">
        <v>69</v>
      </c>
      <c r="O2320" s="97">
        <v>47644</v>
      </c>
      <c r="P2320" s="97" cm="1">
        <f t="array" ref="P2320">INDEX($L$11:$L$2636,MATCH(B2320+J2320,$L$11:$L$2636,0)+30)</f>
        <v>47689</v>
      </c>
      <c r="Q2320" s="124" cm="1">
        <f t="array" ref="Q2320">INDEX($L$11:$L$2636,MATCH(B2320+J2320,$L$11:$L$2636,0)+12)-1</f>
        <v>47661</v>
      </c>
    </row>
    <row r="2321" spans="2:17" ht="15" customHeight="1" x14ac:dyDescent="0.25">
      <c r="B2321" s="97">
        <v>47645</v>
      </c>
      <c r="C2321" s="98" t="str">
        <f t="shared" si="152"/>
        <v>Tuesday</v>
      </c>
      <c r="D2321" s="99" t="str">
        <f t="shared" si="153"/>
        <v>B</v>
      </c>
      <c r="E2321" s="99" t="str">
        <f t="shared" si="153"/>
        <v>B</v>
      </c>
      <c r="F2321" s="99" t="str">
        <f t="shared" si="153"/>
        <v>B</v>
      </c>
      <c r="G2321" s="99" t="str">
        <f t="shared" si="153"/>
        <v>B</v>
      </c>
      <c r="H2321" s="99" t="str">
        <f t="shared" si="154"/>
        <v>B</v>
      </c>
      <c r="I2321" s="99">
        <f t="shared" si="155"/>
        <v>1</v>
      </c>
      <c r="J2321" s="109">
        <f>IF(H2321="B",0,MATCH("B",H2322:$H$3985,0))</f>
        <v>0</v>
      </c>
      <c r="K2321" s="84"/>
      <c r="L2321" s="112">
        <v>48829</v>
      </c>
      <c r="M2321" s="99" t="s">
        <v>69</v>
      </c>
      <c r="O2321" s="97">
        <v>47645</v>
      </c>
      <c r="P2321" s="97" cm="1">
        <f t="array" ref="P2321">INDEX($L$11:$L$2636,MATCH(B2321+J2321,$L$11:$L$2636,0)+30)</f>
        <v>47689</v>
      </c>
      <c r="Q2321" s="124" cm="1">
        <f t="array" ref="Q2321">INDEX($L$11:$L$2636,MATCH(B2321+J2321,$L$11:$L$2636,0)+12)-1</f>
        <v>47661</v>
      </c>
    </row>
    <row r="2322" spans="2:17" ht="15" customHeight="1" x14ac:dyDescent="0.25">
      <c r="B2322" s="97">
        <v>47646</v>
      </c>
      <c r="C2322" s="98" t="str">
        <f t="shared" si="152"/>
        <v>Wednesday</v>
      </c>
      <c r="D2322" s="99" t="str">
        <f t="shared" si="153"/>
        <v>B</v>
      </c>
      <c r="E2322" s="99" t="str">
        <f t="shared" si="153"/>
        <v>B</v>
      </c>
      <c r="F2322" s="99" t="str">
        <f t="shared" si="153"/>
        <v>B</v>
      </c>
      <c r="G2322" s="99" t="str">
        <f t="shared" si="153"/>
        <v>B</v>
      </c>
      <c r="H2322" s="99" t="str">
        <f t="shared" si="154"/>
        <v>B</v>
      </c>
      <c r="I2322" s="99">
        <f t="shared" si="155"/>
        <v>1</v>
      </c>
      <c r="J2322" s="109">
        <f>IF(H2322="B",0,MATCH("B",H2323:$H$3985,0))</f>
        <v>0</v>
      </c>
      <c r="K2322" s="84"/>
      <c r="L2322" s="112">
        <v>48830</v>
      </c>
      <c r="M2322" s="99" t="s">
        <v>69</v>
      </c>
      <c r="O2322" s="97">
        <v>47646</v>
      </c>
      <c r="P2322" s="97" cm="1">
        <f t="array" ref="P2322">INDEX($L$11:$L$2636,MATCH(B2322+J2322,$L$11:$L$2636,0)+30)</f>
        <v>47690</v>
      </c>
      <c r="Q2322" s="124" cm="1">
        <f t="array" ref="Q2322">INDEX($L$11:$L$2636,MATCH(B2322+J2322,$L$11:$L$2636,0)+12)-1</f>
        <v>47664</v>
      </c>
    </row>
    <row r="2323" spans="2:17" ht="15" customHeight="1" x14ac:dyDescent="0.25">
      <c r="B2323" s="97">
        <v>47647</v>
      </c>
      <c r="C2323" s="98" t="str">
        <f t="shared" si="152"/>
        <v>Thursday</v>
      </c>
      <c r="D2323" s="99" t="str">
        <f t="shared" si="153"/>
        <v>B</v>
      </c>
      <c r="E2323" s="99" t="str">
        <f t="shared" si="153"/>
        <v>B</v>
      </c>
      <c r="F2323" s="99" t="str">
        <f t="shared" si="153"/>
        <v>B</v>
      </c>
      <c r="G2323" s="99" t="str">
        <f t="shared" si="153"/>
        <v>B</v>
      </c>
      <c r="H2323" s="99" t="str">
        <f t="shared" si="154"/>
        <v>B</v>
      </c>
      <c r="I2323" s="99">
        <f t="shared" si="155"/>
        <v>1</v>
      </c>
      <c r="J2323" s="109">
        <f>IF(H2323="B",0,MATCH("B",H2324:$H$3985,0))</f>
        <v>0</v>
      </c>
      <c r="K2323" s="84"/>
      <c r="L2323" s="112">
        <v>48831</v>
      </c>
      <c r="M2323" s="99" t="s">
        <v>69</v>
      </c>
      <c r="O2323" s="97">
        <v>47647</v>
      </c>
      <c r="P2323" s="97" cm="1">
        <f t="array" ref="P2323">INDEX($L$11:$L$2636,MATCH(B2323+J2323,$L$11:$L$2636,0)+30)</f>
        <v>47693</v>
      </c>
      <c r="Q2323" s="124" cm="1">
        <f t="array" ref="Q2323">INDEX($L$11:$L$2636,MATCH(B2323+J2323,$L$11:$L$2636,0)+12)-1</f>
        <v>47665</v>
      </c>
    </row>
    <row r="2324" spans="2:17" ht="15" customHeight="1" x14ac:dyDescent="0.25">
      <c r="B2324" s="97">
        <v>47648</v>
      </c>
      <c r="C2324" s="98" t="str">
        <f t="shared" si="152"/>
        <v>Friday</v>
      </c>
      <c r="D2324" s="99" t="str">
        <f t="shared" si="153"/>
        <v>B</v>
      </c>
      <c r="E2324" s="99" t="str">
        <f t="shared" si="153"/>
        <v>B</v>
      </c>
      <c r="F2324" s="99" t="str">
        <f t="shared" si="153"/>
        <v>B</v>
      </c>
      <c r="G2324" s="99" t="str">
        <f t="shared" si="153"/>
        <v>B</v>
      </c>
      <c r="H2324" s="99" t="str">
        <f t="shared" si="154"/>
        <v>B</v>
      </c>
      <c r="I2324" s="99">
        <f t="shared" si="155"/>
        <v>1</v>
      </c>
      <c r="J2324" s="109">
        <f>IF(H2324="B",0,MATCH("B",H2325:$H$3985,0))</f>
        <v>0</v>
      </c>
      <c r="K2324" s="84"/>
      <c r="L2324" s="112">
        <v>48834</v>
      </c>
      <c r="M2324" s="99" t="s">
        <v>69</v>
      </c>
      <c r="O2324" s="97">
        <v>47648</v>
      </c>
      <c r="P2324" s="97" cm="1">
        <f t="array" ref="P2324">INDEX($L$11:$L$2636,MATCH(B2324+J2324,$L$11:$L$2636,0)+30)</f>
        <v>47694</v>
      </c>
      <c r="Q2324" s="124" cm="1">
        <f t="array" ref="Q2324">INDEX($L$11:$L$2636,MATCH(B2324+J2324,$L$11:$L$2636,0)+12)-1</f>
        <v>47666</v>
      </c>
    </row>
    <row r="2325" spans="2:17" ht="15" customHeight="1" x14ac:dyDescent="0.25">
      <c r="B2325" s="97">
        <v>47649</v>
      </c>
      <c r="C2325" s="98" t="str">
        <f t="shared" si="152"/>
        <v>Saturday</v>
      </c>
      <c r="D2325" s="99" t="str">
        <f t="shared" si="153"/>
        <v>W</v>
      </c>
      <c r="E2325" s="99" t="str">
        <f t="shared" si="153"/>
        <v>W</v>
      </c>
      <c r="F2325" s="99" t="str">
        <f t="shared" si="153"/>
        <v>W</v>
      </c>
      <c r="G2325" s="99" t="str">
        <f t="shared" si="153"/>
        <v>W</v>
      </c>
      <c r="H2325" s="99" t="str">
        <f t="shared" si="154"/>
        <v>W</v>
      </c>
      <c r="I2325" s="99">
        <f t="shared" si="155"/>
        <v>0</v>
      </c>
      <c r="J2325" s="109">
        <f>IF(H2325="B",0,MATCH("B",H2326:$H$3985,0))</f>
        <v>2</v>
      </c>
      <c r="K2325" s="84"/>
      <c r="L2325" s="112">
        <v>48835</v>
      </c>
      <c r="M2325" s="99" t="s">
        <v>69</v>
      </c>
      <c r="O2325" s="97">
        <v>47649</v>
      </c>
      <c r="P2325" s="97" cm="1">
        <f t="array" ref="P2325">INDEX($L$11:$L$2636,MATCH(B2325+J2325,$L$11:$L$2636,0)+30)</f>
        <v>47695</v>
      </c>
      <c r="Q2325" s="124" cm="1">
        <f t="array" ref="Q2325">INDEX($L$11:$L$2636,MATCH(B2325+J2325,$L$11:$L$2636,0)+12)-1</f>
        <v>47667</v>
      </c>
    </row>
    <row r="2326" spans="2:17" ht="15" customHeight="1" x14ac:dyDescent="0.25">
      <c r="B2326" s="97">
        <v>47650</v>
      </c>
      <c r="C2326" s="98" t="str">
        <f t="shared" si="152"/>
        <v>Sunday</v>
      </c>
      <c r="D2326" s="99" t="str">
        <f t="shared" si="153"/>
        <v>W</v>
      </c>
      <c r="E2326" s="99" t="str">
        <f t="shared" si="153"/>
        <v>W</v>
      </c>
      <c r="F2326" s="99" t="str">
        <f t="shared" si="153"/>
        <v>W</v>
      </c>
      <c r="G2326" s="99" t="str">
        <f t="shared" si="153"/>
        <v>W</v>
      </c>
      <c r="H2326" s="99" t="str">
        <f t="shared" si="154"/>
        <v>W</v>
      </c>
      <c r="I2326" s="99">
        <f t="shared" si="155"/>
        <v>0</v>
      </c>
      <c r="J2326" s="109">
        <f>IF(H2326="B",0,MATCH("B",H2327:$H$3985,0))</f>
        <v>1</v>
      </c>
      <c r="K2326" s="84"/>
      <c r="L2326" s="112">
        <v>48836</v>
      </c>
      <c r="M2326" s="99" t="s">
        <v>69</v>
      </c>
      <c r="O2326" s="97">
        <v>47650</v>
      </c>
      <c r="P2326" s="97" cm="1">
        <f t="array" ref="P2326">INDEX($L$11:$L$2636,MATCH(B2326+J2326,$L$11:$L$2636,0)+30)</f>
        <v>47695</v>
      </c>
      <c r="Q2326" s="124" cm="1">
        <f t="array" ref="Q2326">INDEX($L$11:$L$2636,MATCH(B2326+J2326,$L$11:$L$2636,0)+12)-1</f>
        <v>47667</v>
      </c>
    </row>
    <row r="2327" spans="2:17" ht="15" customHeight="1" x14ac:dyDescent="0.25">
      <c r="B2327" s="97">
        <v>47651</v>
      </c>
      <c r="C2327" s="98" t="str">
        <f t="shared" si="152"/>
        <v>Monday</v>
      </c>
      <c r="D2327" s="99" t="str">
        <f t="shared" si="153"/>
        <v>B</v>
      </c>
      <c r="E2327" s="99" t="str">
        <f t="shared" si="153"/>
        <v>B</v>
      </c>
      <c r="F2327" s="99" t="str">
        <f t="shared" si="153"/>
        <v>B</v>
      </c>
      <c r="G2327" s="99" t="str">
        <f t="shared" si="153"/>
        <v>B</v>
      </c>
      <c r="H2327" s="99" t="str">
        <f t="shared" si="154"/>
        <v>B</v>
      </c>
      <c r="I2327" s="99">
        <f t="shared" si="155"/>
        <v>1</v>
      </c>
      <c r="J2327" s="109">
        <f>IF(H2327="B",0,MATCH("B",H2328:$H$3985,0))</f>
        <v>0</v>
      </c>
      <c r="K2327" s="84"/>
      <c r="L2327" s="112">
        <v>48837</v>
      </c>
      <c r="M2327" s="99" t="s">
        <v>69</v>
      </c>
      <c r="O2327" s="97">
        <v>47651</v>
      </c>
      <c r="P2327" s="97" cm="1">
        <f t="array" ref="P2327">INDEX($L$11:$L$2636,MATCH(B2327+J2327,$L$11:$L$2636,0)+30)</f>
        <v>47695</v>
      </c>
      <c r="Q2327" s="124" cm="1">
        <f t="array" ref="Q2327">INDEX($L$11:$L$2636,MATCH(B2327+J2327,$L$11:$L$2636,0)+12)-1</f>
        <v>47667</v>
      </c>
    </row>
    <row r="2328" spans="2:17" ht="15" customHeight="1" x14ac:dyDescent="0.25">
      <c r="B2328" s="97">
        <v>47652</v>
      </c>
      <c r="C2328" s="98" t="str">
        <f t="shared" si="152"/>
        <v>Tuesday</v>
      </c>
      <c r="D2328" s="99" t="str">
        <f t="shared" si="153"/>
        <v>B</v>
      </c>
      <c r="E2328" s="99" t="str">
        <f t="shared" si="153"/>
        <v>B</v>
      </c>
      <c r="F2328" s="99" t="str">
        <f t="shared" si="153"/>
        <v>B</v>
      </c>
      <c r="G2328" s="99" t="str">
        <f t="shared" si="153"/>
        <v>B</v>
      </c>
      <c r="H2328" s="99" t="str">
        <f t="shared" si="154"/>
        <v>B</v>
      </c>
      <c r="I2328" s="99">
        <f t="shared" si="155"/>
        <v>1</v>
      </c>
      <c r="J2328" s="109">
        <f>IF(H2328="B",0,MATCH("B",H2329:$H$3985,0))</f>
        <v>0</v>
      </c>
      <c r="K2328" s="84"/>
      <c r="L2328" s="112">
        <v>48838</v>
      </c>
      <c r="M2328" s="99" t="s">
        <v>69</v>
      </c>
      <c r="O2328" s="97">
        <v>47652</v>
      </c>
      <c r="P2328" s="97" cm="1">
        <f t="array" ref="P2328">INDEX($L$11:$L$2636,MATCH(B2328+J2328,$L$11:$L$2636,0)+30)</f>
        <v>47696</v>
      </c>
      <c r="Q2328" s="124" cm="1">
        <f t="array" ref="Q2328">INDEX($L$11:$L$2636,MATCH(B2328+J2328,$L$11:$L$2636,0)+12)-1</f>
        <v>47668</v>
      </c>
    </row>
    <row r="2329" spans="2:17" ht="15" customHeight="1" x14ac:dyDescent="0.25">
      <c r="B2329" s="97">
        <v>47653</v>
      </c>
      <c r="C2329" s="98" t="str">
        <f t="shared" si="152"/>
        <v>Wednesday</v>
      </c>
      <c r="D2329" s="99" t="str">
        <f t="shared" si="153"/>
        <v>B</v>
      </c>
      <c r="E2329" s="99" t="str">
        <f t="shared" si="153"/>
        <v>B</v>
      </c>
      <c r="F2329" s="99" t="str">
        <f t="shared" si="153"/>
        <v>B</v>
      </c>
      <c r="G2329" s="99" t="str">
        <f t="shared" si="153"/>
        <v>B</v>
      </c>
      <c r="H2329" s="99" t="str">
        <f t="shared" si="154"/>
        <v>B</v>
      </c>
      <c r="I2329" s="99">
        <f t="shared" si="155"/>
        <v>1</v>
      </c>
      <c r="J2329" s="109">
        <f>IF(H2329="B",0,MATCH("B",H2330:$H$3985,0))</f>
        <v>0</v>
      </c>
      <c r="K2329" s="84"/>
      <c r="L2329" s="112">
        <v>48841</v>
      </c>
      <c r="M2329" s="99" t="s">
        <v>69</v>
      </c>
      <c r="O2329" s="97">
        <v>47653</v>
      </c>
      <c r="P2329" s="97" cm="1">
        <f t="array" ref="P2329">INDEX($L$11:$L$2636,MATCH(B2329+J2329,$L$11:$L$2636,0)+30)</f>
        <v>47697</v>
      </c>
      <c r="Q2329" s="124" cm="1">
        <f t="array" ref="Q2329">INDEX($L$11:$L$2636,MATCH(B2329+J2329,$L$11:$L$2636,0)+12)-1</f>
        <v>47671</v>
      </c>
    </row>
    <row r="2330" spans="2:17" ht="15" customHeight="1" x14ac:dyDescent="0.25">
      <c r="B2330" s="97">
        <v>47654</v>
      </c>
      <c r="C2330" s="98" t="str">
        <f t="shared" si="152"/>
        <v>Thursday</v>
      </c>
      <c r="D2330" s="99" t="str">
        <f t="shared" si="153"/>
        <v>B</v>
      </c>
      <c r="E2330" s="99" t="str">
        <f t="shared" si="153"/>
        <v>B</v>
      </c>
      <c r="F2330" s="99" t="str">
        <f t="shared" si="153"/>
        <v>B</v>
      </c>
      <c r="G2330" s="99" t="str">
        <f t="shared" si="153"/>
        <v>B</v>
      </c>
      <c r="H2330" s="99" t="str">
        <f t="shared" si="154"/>
        <v>B</v>
      </c>
      <c r="I2330" s="99">
        <f t="shared" si="155"/>
        <v>1</v>
      </c>
      <c r="J2330" s="109">
        <f>IF(H2330="B",0,MATCH("B",H2331:$H$3985,0))</f>
        <v>0</v>
      </c>
      <c r="K2330" s="84"/>
      <c r="L2330" s="112">
        <v>48842</v>
      </c>
      <c r="M2330" s="99" t="s">
        <v>69</v>
      </c>
      <c r="O2330" s="97">
        <v>47654</v>
      </c>
      <c r="P2330" s="97" cm="1">
        <f t="array" ref="P2330">INDEX($L$11:$L$2636,MATCH(B2330+J2330,$L$11:$L$2636,0)+30)</f>
        <v>47700</v>
      </c>
      <c r="Q2330" s="124" cm="1">
        <f t="array" ref="Q2330">INDEX($L$11:$L$2636,MATCH(B2330+J2330,$L$11:$L$2636,0)+12)-1</f>
        <v>47672</v>
      </c>
    </row>
    <row r="2331" spans="2:17" ht="15" customHeight="1" x14ac:dyDescent="0.25">
      <c r="B2331" s="97">
        <v>47655</v>
      </c>
      <c r="C2331" s="98" t="str">
        <f t="shared" si="152"/>
        <v>Friday</v>
      </c>
      <c r="D2331" s="99" t="str">
        <f t="shared" si="153"/>
        <v>B</v>
      </c>
      <c r="E2331" s="99" t="str">
        <f t="shared" si="153"/>
        <v>B</v>
      </c>
      <c r="F2331" s="99" t="str">
        <f t="shared" si="153"/>
        <v>B</v>
      </c>
      <c r="G2331" s="99" t="str">
        <f t="shared" si="153"/>
        <v>B</v>
      </c>
      <c r="H2331" s="99" t="str">
        <f t="shared" si="154"/>
        <v>B</v>
      </c>
      <c r="I2331" s="99">
        <f t="shared" si="155"/>
        <v>1</v>
      </c>
      <c r="J2331" s="109">
        <f>IF(H2331="B",0,MATCH("B",H2332:$H$3985,0))</f>
        <v>0</v>
      </c>
      <c r="K2331" s="84"/>
      <c r="L2331" s="112">
        <v>48843</v>
      </c>
      <c r="M2331" s="99" t="s">
        <v>69</v>
      </c>
      <c r="O2331" s="97">
        <v>47655</v>
      </c>
      <c r="P2331" s="97" cm="1">
        <f t="array" ref="P2331">INDEX($L$11:$L$2636,MATCH(B2331+J2331,$L$11:$L$2636,0)+30)</f>
        <v>47701</v>
      </c>
      <c r="Q2331" s="124" cm="1">
        <f t="array" ref="Q2331">INDEX($L$11:$L$2636,MATCH(B2331+J2331,$L$11:$L$2636,0)+12)-1</f>
        <v>47673</v>
      </c>
    </row>
    <row r="2332" spans="2:17" ht="15" customHeight="1" x14ac:dyDescent="0.25">
      <c r="B2332" s="97">
        <v>47656</v>
      </c>
      <c r="C2332" s="98" t="str">
        <f t="shared" si="152"/>
        <v>Saturday</v>
      </c>
      <c r="D2332" s="99" t="str">
        <f t="shared" si="153"/>
        <v>W</v>
      </c>
      <c r="E2332" s="99" t="str">
        <f t="shared" si="153"/>
        <v>W</v>
      </c>
      <c r="F2332" s="99" t="str">
        <f t="shared" si="153"/>
        <v>W</v>
      </c>
      <c r="G2332" s="99" t="str">
        <f t="shared" si="153"/>
        <v>W</v>
      </c>
      <c r="H2332" s="99" t="str">
        <f t="shared" si="154"/>
        <v>W</v>
      </c>
      <c r="I2332" s="99">
        <f t="shared" si="155"/>
        <v>0</v>
      </c>
      <c r="J2332" s="109">
        <f>IF(H2332="B",0,MATCH("B",H2333:$H$3985,0))</f>
        <v>3</v>
      </c>
      <c r="K2332" s="84"/>
      <c r="L2332" s="112">
        <v>48844</v>
      </c>
      <c r="M2332" s="99" t="s">
        <v>69</v>
      </c>
      <c r="O2332" s="97">
        <v>47656</v>
      </c>
      <c r="P2332" s="97" cm="1">
        <f t="array" ref="P2332">INDEX($L$11:$L$2636,MATCH(B2332+J2332,$L$11:$L$2636,0)+30)</f>
        <v>47702</v>
      </c>
      <c r="Q2332" s="124" cm="1">
        <f t="array" ref="Q2332">INDEX($L$11:$L$2636,MATCH(B2332+J2332,$L$11:$L$2636,0)+12)-1</f>
        <v>47674</v>
      </c>
    </row>
    <row r="2333" spans="2:17" ht="15" customHeight="1" x14ac:dyDescent="0.25">
      <c r="B2333" s="97">
        <v>47657</v>
      </c>
      <c r="C2333" s="98" t="str">
        <f t="shared" si="152"/>
        <v>Sunday</v>
      </c>
      <c r="D2333" s="99" t="str">
        <f t="shared" si="153"/>
        <v>W</v>
      </c>
      <c r="E2333" s="99" t="str">
        <f t="shared" si="153"/>
        <v>W</v>
      </c>
      <c r="F2333" s="99" t="str">
        <f t="shared" si="153"/>
        <v>W</v>
      </c>
      <c r="G2333" s="99" t="str">
        <f t="shared" si="153"/>
        <v>W</v>
      </c>
      <c r="H2333" s="99" t="str">
        <f t="shared" si="154"/>
        <v>W</v>
      </c>
      <c r="I2333" s="99">
        <f t="shared" si="155"/>
        <v>0</v>
      </c>
      <c r="J2333" s="109">
        <f>IF(H2333="B",0,MATCH("B",H2334:$H$3985,0))</f>
        <v>2</v>
      </c>
      <c r="K2333" s="84"/>
      <c r="L2333" s="112">
        <v>48845</v>
      </c>
      <c r="M2333" s="99" t="s">
        <v>69</v>
      </c>
      <c r="O2333" s="97">
        <v>47657</v>
      </c>
      <c r="P2333" s="97" cm="1">
        <f t="array" ref="P2333">INDEX($L$11:$L$2636,MATCH(B2333+J2333,$L$11:$L$2636,0)+30)</f>
        <v>47702</v>
      </c>
      <c r="Q2333" s="124" cm="1">
        <f t="array" ref="Q2333">INDEX($L$11:$L$2636,MATCH(B2333+J2333,$L$11:$L$2636,0)+12)-1</f>
        <v>47674</v>
      </c>
    </row>
    <row r="2334" spans="2:17" ht="15" customHeight="1" x14ac:dyDescent="0.25">
      <c r="B2334" s="97">
        <v>47658</v>
      </c>
      <c r="C2334" s="98" t="str">
        <f t="shared" si="152"/>
        <v>Monday</v>
      </c>
      <c r="D2334" s="99" t="str">
        <f t="shared" si="153"/>
        <v>B</v>
      </c>
      <c r="E2334" s="99" t="s">
        <v>71</v>
      </c>
      <c r="F2334" s="99" t="str">
        <f t="shared" si="153"/>
        <v>B</v>
      </c>
      <c r="G2334" s="99" t="str">
        <f t="shared" si="153"/>
        <v>B</v>
      </c>
      <c r="H2334" s="99" t="str">
        <f t="shared" si="154"/>
        <v>P</v>
      </c>
      <c r="I2334" s="99">
        <f t="shared" si="155"/>
        <v>0</v>
      </c>
      <c r="J2334" s="109">
        <f>IF(H2334="B",0,MATCH("B",H2335:$H$3985,0))</f>
        <v>1</v>
      </c>
      <c r="K2334" s="84"/>
      <c r="L2334" s="112">
        <v>48848</v>
      </c>
      <c r="M2334" s="99" t="s">
        <v>69</v>
      </c>
      <c r="O2334" s="97">
        <v>47658</v>
      </c>
      <c r="P2334" s="97" cm="1">
        <f t="array" ref="P2334">INDEX($L$11:$L$2636,MATCH(B2334+J2334,$L$11:$L$2636,0)+30)</f>
        <v>47702</v>
      </c>
      <c r="Q2334" s="124" cm="1">
        <f t="array" ref="Q2334">INDEX($L$11:$L$2636,MATCH(B2334+J2334,$L$11:$L$2636,0)+12)-1</f>
        <v>47674</v>
      </c>
    </row>
    <row r="2335" spans="2:17" ht="15" customHeight="1" x14ac:dyDescent="0.25">
      <c r="B2335" s="97">
        <v>47659</v>
      </c>
      <c r="C2335" s="98" t="str">
        <f t="shared" si="152"/>
        <v>Tuesday</v>
      </c>
      <c r="D2335" s="99" t="str">
        <f t="shared" si="153"/>
        <v>B</v>
      </c>
      <c r="E2335" s="99" t="str">
        <f t="shared" si="153"/>
        <v>B</v>
      </c>
      <c r="F2335" s="99" t="str">
        <f t="shared" si="153"/>
        <v>B</v>
      </c>
      <c r="G2335" s="99" t="str">
        <f t="shared" si="153"/>
        <v>B</v>
      </c>
      <c r="H2335" s="99" t="str">
        <f t="shared" si="154"/>
        <v>B</v>
      </c>
      <c r="I2335" s="99">
        <f t="shared" si="155"/>
        <v>1</v>
      </c>
      <c r="J2335" s="109">
        <f>IF(H2335="B",0,MATCH("B",H2336:$H$3985,0))</f>
        <v>0</v>
      </c>
      <c r="K2335" s="84"/>
      <c r="L2335" s="112">
        <v>48849</v>
      </c>
      <c r="M2335" s="99" t="s">
        <v>69</v>
      </c>
      <c r="O2335" s="97">
        <v>47659</v>
      </c>
      <c r="P2335" s="97" cm="1">
        <f t="array" ref="P2335">INDEX($L$11:$L$2636,MATCH(B2335+J2335,$L$11:$L$2636,0)+30)</f>
        <v>47702</v>
      </c>
      <c r="Q2335" s="124" cm="1">
        <f t="array" ref="Q2335">INDEX($L$11:$L$2636,MATCH(B2335+J2335,$L$11:$L$2636,0)+12)-1</f>
        <v>47674</v>
      </c>
    </row>
    <row r="2336" spans="2:17" ht="15" customHeight="1" x14ac:dyDescent="0.25">
      <c r="B2336" s="97">
        <v>47660</v>
      </c>
      <c r="C2336" s="98" t="str">
        <f t="shared" si="152"/>
        <v>Wednesday</v>
      </c>
      <c r="D2336" s="99" t="str">
        <f t="shared" si="153"/>
        <v>B</v>
      </c>
      <c r="E2336" s="99" t="str">
        <f t="shared" si="153"/>
        <v>B</v>
      </c>
      <c r="F2336" s="99" t="str">
        <f t="shared" si="153"/>
        <v>B</v>
      </c>
      <c r="G2336" s="99" t="str">
        <f t="shared" si="153"/>
        <v>B</v>
      </c>
      <c r="H2336" s="99" t="str">
        <f t="shared" si="154"/>
        <v>B</v>
      </c>
      <c r="I2336" s="99">
        <f t="shared" si="155"/>
        <v>1</v>
      </c>
      <c r="J2336" s="109">
        <f>IF(H2336="B",0,MATCH("B",H2337:$H$3985,0))</f>
        <v>0</v>
      </c>
      <c r="K2336" s="84"/>
      <c r="L2336" s="112">
        <v>48850</v>
      </c>
      <c r="M2336" s="99" t="s">
        <v>69</v>
      </c>
      <c r="O2336" s="97">
        <v>47660</v>
      </c>
      <c r="P2336" s="97" cm="1">
        <f t="array" ref="P2336">INDEX($L$11:$L$2636,MATCH(B2336+J2336,$L$11:$L$2636,0)+30)</f>
        <v>47703</v>
      </c>
      <c r="Q2336" s="124" cm="1">
        <f t="array" ref="Q2336">INDEX($L$11:$L$2636,MATCH(B2336+J2336,$L$11:$L$2636,0)+12)-1</f>
        <v>47675</v>
      </c>
    </row>
    <row r="2337" spans="2:17" ht="15" customHeight="1" x14ac:dyDescent="0.25">
      <c r="B2337" s="97">
        <v>47661</v>
      </c>
      <c r="C2337" s="98" t="str">
        <f t="shared" si="152"/>
        <v>Thursday</v>
      </c>
      <c r="D2337" s="99" t="str">
        <f t="shared" si="153"/>
        <v>B</v>
      </c>
      <c r="E2337" s="99" t="str">
        <f t="shared" si="153"/>
        <v>B</v>
      </c>
      <c r="F2337" s="99" t="str">
        <f t="shared" si="153"/>
        <v>B</v>
      </c>
      <c r="G2337" s="99" t="str">
        <f t="shared" si="153"/>
        <v>B</v>
      </c>
      <c r="H2337" s="99" t="str">
        <f t="shared" si="154"/>
        <v>B</v>
      </c>
      <c r="I2337" s="99">
        <f t="shared" si="155"/>
        <v>1</v>
      </c>
      <c r="J2337" s="109">
        <f>IF(H2337="B",0,MATCH("B",H2338:$H$3985,0))</f>
        <v>0</v>
      </c>
      <c r="K2337" s="84"/>
      <c r="L2337" s="112">
        <v>48851</v>
      </c>
      <c r="M2337" s="99" t="s">
        <v>69</v>
      </c>
      <c r="O2337" s="97">
        <v>47661</v>
      </c>
      <c r="P2337" s="97" cm="1">
        <f t="array" ref="P2337">INDEX($L$11:$L$2636,MATCH(B2337+J2337,$L$11:$L$2636,0)+30)</f>
        <v>47704</v>
      </c>
      <c r="Q2337" s="124" cm="1">
        <f t="array" ref="Q2337">INDEX($L$11:$L$2636,MATCH(B2337+J2337,$L$11:$L$2636,0)+12)-1</f>
        <v>47678</v>
      </c>
    </row>
    <row r="2338" spans="2:17" ht="15" customHeight="1" x14ac:dyDescent="0.25">
      <c r="B2338" s="97">
        <v>47662</v>
      </c>
      <c r="C2338" s="98" t="str">
        <f t="shared" si="152"/>
        <v>Friday</v>
      </c>
      <c r="D2338" s="99" t="str">
        <f t="shared" si="153"/>
        <v>B</v>
      </c>
      <c r="E2338" s="99" t="str">
        <f t="shared" si="153"/>
        <v>B</v>
      </c>
      <c r="F2338" s="99" t="str">
        <f t="shared" si="153"/>
        <v>B</v>
      </c>
      <c r="G2338" s="99" t="str">
        <f t="shared" si="153"/>
        <v>B</v>
      </c>
      <c r="H2338" s="99" t="str">
        <f t="shared" si="154"/>
        <v>B</v>
      </c>
      <c r="I2338" s="99">
        <f t="shared" si="155"/>
        <v>1</v>
      </c>
      <c r="J2338" s="109">
        <f>IF(H2338="B",0,MATCH("B",H2339:$H$3985,0))</f>
        <v>0</v>
      </c>
      <c r="K2338" s="84"/>
      <c r="L2338" s="112">
        <v>48852</v>
      </c>
      <c r="M2338" s="99" t="s">
        <v>69</v>
      </c>
      <c r="O2338" s="97">
        <v>47662</v>
      </c>
      <c r="P2338" s="97" cm="1">
        <f t="array" ref="P2338">INDEX($L$11:$L$2636,MATCH(B2338+J2338,$L$11:$L$2636,0)+30)</f>
        <v>47707</v>
      </c>
      <c r="Q2338" s="124" cm="1">
        <f t="array" ref="Q2338">INDEX($L$11:$L$2636,MATCH(B2338+J2338,$L$11:$L$2636,0)+12)-1</f>
        <v>47679</v>
      </c>
    </row>
    <row r="2339" spans="2:17" ht="15" customHeight="1" x14ac:dyDescent="0.25">
      <c r="B2339" s="97">
        <v>47663</v>
      </c>
      <c r="C2339" s="98" t="str">
        <f t="shared" si="152"/>
        <v>Saturday</v>
      </c>
      <c r="D2339" s="99" t="str">
        <f t="shared" si="153"/>
        <v>W</v>
      </c>
      <c r="E2339" s="99" t="str">
        <f t="shared" si="153"/>
        <v>W</v>
      </c>
      <c r="F2339" s="99" t="str">
        <f t="shared" si="153"/>
        <v>W</v>
      </c>
      <c r="G2339" s="99" t="str">
        <f t="shared" si="153"/>
        <v>W</v>
      </c>
      <c r="H2339" s="99" t="str">
        <f t="shared" si="154"/>
        <v>W</v>
      </c>
      <c r="I2339" s="99">
        <f t="shared" si="155"/>
        <v>0</v>
      </c>
      <c r="J2339" s="109">
        <f>IF(H2339="B",0,MATCH("B",H2340:$H$3985,0))</f>
        <v>2</v>
      </c>
      <c r="K2339" s="84"/>
      <c r="L2339" s="112">
        <v>48855</v>
      </c>
      <c r="M2339" s="99" t="s">
        <v>69</v>
      </c>
      <c r="O2339" s="97">
        <v>47663</v>
      </c>
      <c r="P2339" s="97" cm="1">
        <f t="array" ref="P2339">INDEX($L$11:$L$2636,MATCH(B2339+J2339,$L$11:$L$2636,0)+30)</f>
        <v>47708</v>
      </c>
      <c r="Q2339" s="124" cm="1">
        <f t="array" ref="Q2339">INDEX($L$11:$L$2636,MATCH(B2339+J2339,$L$11:$L$2636,0)+12)-1</f>
        <v>47680</v>
      </c>
    </row>
    <row r="2340" spans="2:17" ht="15" customHeight="1" x14ac:dyDescent="0.25">
      <c r="B2340" s="97">
        <v>47664</v>
      </c>
      <c r="C2340" s="98" t="str">
        <f t="shared" si="152"/>
        <v>Sunday</v>
      </c>
      <c r="D2340" s="99" t="str">
        <f t="shared" si="153"/>
        <v>W</v>
      </c>
      <c r="E2340" s="99" t="str">
        <f t="shared" si="153"/>
        <v>W</v>
      </c>
      <c r="F2340" s="99" t="str">
        <f t="shared" si="153"/>
        <v>W</v>
      </c>
      <c r="G2340" s="99" t="str">
        <f t="shared" si="153"/>
        <v>W</v>
      </c>
      <c r="H2340" s="99" t="str">
        <f t="shared" si="154"/>
        <v>W</v>
      </c>
      <c r="I2340" s="99">
        <f t="shared" si="155"/>
        <v>0</v>
      </c>
      <c r="J2340" s="109">
        <f>IF(H2340="B",0,MATCH("B",H2341:$H$3985,0))</f>
        <v>1</v>
      </c>
      <c r="K2340" s="84"/>
      <c r="L2340" s="112">
        <v>48856</v>
      </c>
      <c r="M2340" s="99" t="s">
        <v>69</v>
      </c>
      <c r="O2340" s="97">
        <v>47664</v>
      </c>
      <c r="P2340" s="97" cm="1">
        <f t="array" ref="P2340">INDEX($L$11:$L$2636,MATCH(B2340+J2340,$L$11:$L$2636,0)+30)</f>
        <v>47708</v>
      </c>
      <c r="Q2340" s="124" cm="1">
        <f t="array" ref="Q2340">INDEX($L$11:$L$2636,MATCH(B2340+J2340,$L$11:$L$2636,0)+12)-1</f>
        <v>47680</v>
      </c>
    </row>
    <row r="2341" spans="2:17" ht="15" customHeight="1" x14ac:dyDescent="0.25">
      <c r="B2341" s="97">
        <v>47665</v>
      </c>
      <c r="C2341" s="98" t="str">
        <f t="shared" si="152"/>
        <v>Monday</v>
      </c>
      <c r="D2341" s="99" t="str">
        <f t="shared" si="153"/>
        <v>B</v>
      </c>
      <c r="E2341" s="99" t="str">
        <f t="shared" si="153"/>
        <v>B</v>
      </c>
      <c r="F2341" s="99" t="str">
        <f t="shared" si="153"/>
        <v>B</v>
      </c>
      <c r="G2341" s="99" t="str">
        <f t="shared" si="153"/>
        <v>B</v>
      </c>
      <c r="H2341" s="99" t="str">
        <f t="shared" si="154"/>
        <v>B</v>
      </c>
      <c r="I2341" s="99">
        <f t="shared" si="155"/>
        <v>1</v>
      </c>
      <c r="J2341" s="109">
        <f>IF(H2341="B",0,MATCH("B",H2342:$H$3985,0))</f>
        <v>0</v>
      </c>
      <c r="K2341" s="84"/>
      <c r="L2341" s="112">
        <v>48857</v>
      </c>
      <c r="M2341" s="99" t="s">
        <v>69</v>
      </c>
      <c r="O2341" s="97">
        <v>47665</v>
      </c>
      <c r="P2341" s="97" cm="1">
        <f t="array" ref="P2341">INDEX($L$11:$L$2636,MATCH(B2341+J2341,$L$11:$L$2636,0)+30)</f>
        <v>47708</v>
      </c>
      <c r="Q2341" s="124" cm="1">
        <f t="array" ref="Q2341">INDEX($L$11:$L$2636,MATCH(B2341+J2341,$L$11:$L$2636,0)+12)-1</f>
        <v>47680</v>
      </c>
    </row>
    <row r="2342" spans="2:17" ht="15" customHeight="1" x14ac:dyDescent="0.25">
      <c r="B2342" s="97">
        <v>47666</v>
      </c>
      <c r="C2342" s="98" t="str">
        <f t="shared" si="152"/>
        <v>Tuesday</v>
      </c>
      <c r="D2342" s="99" t="str">
        <f t="shared" si="153"/>
        <v>B</v>
      </c>
      <c r="E2342" s="99" t="str">
        <f t="shared" si="153"/>
        <v>B</v>
      </c>
      <c r="F2342" s="99" t="str">
        <f t="shared" si="153"/>
        <v>B</v>
      </c>
      <c r="G2342" s="99" t="str">
        <f t="shared" si="153"/>
        <v>B</v>
      </c>
      <c r="H2342" s="99" t="str">
        <f t="shared" si="154"/>
        <v>B</v>
      </c>
      <c r="I2342" s="99">
        <f t="shared" si="155"/>
        <v>1</v>
      </c>
      <c r="J2342" s="109">
        <f>IF(H2342="B",0,MATCH("B",H2343:$H$3985,0))</f>
        <v>0</v>
      </c>
      <c r="K2342" s="84"/>
      <c r="L2342" s="112">
        <v>48858</v>
      </c>
      <c r="M2342" s="99" t="s">
        <v>69</v>
      </c>
      <c r="O2342" s="97">
        <v>47666</v>
      </c>
      <c r="P2342" s="97" cm="1">
        <f t="array" ref="P2342">INDEX($L$11:$L$2636,MATCH(B2342+J2342,$L$11:$L$2636,0)+30)</f>
        <v>47709</v>
      </c>
      <c r="Q2342" s="124" cm="1">
        <f t="array" ref="Q2342">INDEX($L$11:$L$2636,MATCH(B2342+J2342,$L$11:$L$2636,0)+12)-1</f>
        <v>47681</v>
      </c>
    </row>
    <row r="2343" spans="2:17" ht="15" customHeight="1" x14ac:dyDescent="0.25">
      <c r="B2343" s="97">
        <v>47667</v>
      </c>
      <c r="C2343" s="98" t="str">
        <f t="shared" si="152"/>
        <v>Wednesday</v>
      </c>
      <c r="D2343" s="99" t="str">
        <f t="shared" si="153"/>
        <v>B</v>
      </c>
      <c r="E2343" s="99" t="str">
        <f t="shared" si="153"/>
        <v>B</v>
      </c>
      <c r="F2343" s="99" t="str">
        <f t="shared" si="153"/>
        <v>B</v>
      </c>
      <c r="G2343" s="99" t="str">
        <f t="shared" si="153"/>
        <v>B</v>
      </c>
      <c r="H2343" s="99" t="str">
        <f t="shared" si="154"/>
        <v>B</v>
      </c>
      <c r="I2343" s="99">
        <f t="shared" si="155"/>
        <v>1</v>
      </c>
      <c r="J2343" s="109">
        <f>IF(H2343="B",0,MATCH("B",H2344:$H$3985,0))</f>
        <v>0</v>
      </c>
      <c r="K2343" s="84"/>
      <c r="L2343" s="112">
        <v>48859</v>
      </c>
      <c r="M2343" s="99" t="s">
        <v>69</v>
      </c>
      <c r="O2343" s="97">
        <v>47667</v>
      </c>
      <c r="P2343" s="97" cm="1">
        <f t="array" ref="P2343">INDEX($L$11:$L$2636,MATCH(B2343+J2343,$L$11:$L$2636,0)+30)</f>
        <v>47711</v>
      </c>
      <c r="Q2343" s="124" cm="1">
        <f t="array" ref="Q2343">INDEX($L$11:$L$2636,MATCH(B2343+J2343,$L$11:$L$2636,0)+12)-1</f>
        <v>47682</v>
      </c>
    </row>
    <row r="2344" spans="2:17" ht="15" customHeight="1" x14ac:dyDescent="0.25">
      <c r="B2344" s="97">
        <v>47668</v>
      </c>
      <c r="C2344" s="98" t="str">
        <f t="shared" si="152"/>
        <v>Thursday</v>
      </c>
      <c r="D2344" s="99" t="str">
        <f t="shared" si="153"/>
        <v>B</v>
      </c>
      <c r="E2344" s="99" t="str">
        <f t="shared" si="153"/>
        <v>B</v>
      </c>
      <c r="F2344" s="99" t="str">
        <f t="shared" si="153"/>
        <v>B</v>
      </c>
      <c r="G2344" s="99" t="str">
        <f t="shared" si="153"/>
        <v>B</v>
      </c>
      <c r="H2344" s="99" t="str">
        <f t="shared" si="154"/>
        <v>B</v>
      </c>
      <c r="I2344" s="99">
        <f t="shared" si="155"/>
        <v>1</v>
      </c>
      <c r="J2344" s="109">
        <f>IF(H2344="B",0,MATCH("B",H2345:$H$3985,0))</f>
        <v>0</v>
      </c>
      <c r="K2344" s="84"/>
      <c r="L2344" s="112">
        <v>48862</v>
      </c>
      <c r="M2344" s="99" t="s">
        <v>69</v>
      </c>
      <c r="O2344" s="97">
        <v>47668</v>
      </c>
      <c r="P2344" s="97" cm="1">
        <f t="array" ref="P2344">INDEX($L$11:$L$2636,MATCH(B2344+J2344,$L$11:$L$2636,0)+30)</f>
        <v>47714</v>
      </c>
      <c r="Q2344" s="124" cm="1">
        <f t="array" ref="Q2344">INDEX($L$11:$L$2636,MATCH(B2344+J2344,$L$11:$L$2636,0)+12)-1</f>
        <v>47685</v>
      </c>
    </row>
    <row r="2345" spans="2:17" ht="15" customHeight="1" x14ac:dyDescent="0.25">
      <c r="B2345" s="97">
        <v>47669</v>
      </c>
      <c r="C2345" s="98" t="str">
        <f t="shared" si="152"/>
        <v>Friday</v>
      </c>
      <c r="D2345" s="99" t="str">
        <f t="shared" si="153"/>
        <v>B</v>
      </c>
      <c r="E2345" s="99" t="str">
        <f t="shared" si="153"/>
        <v>B</v>
      </c>
      <c r="F2345" s="99" t="str">
        <f t="shared" si="153"/>
        <v>B</v>
      </c>
      <c r="G2345" s="99" t="str">
        <f t="shared" si="153"/>
        <v>B</v>
      </c>
      <c r="H2345" s="99" t="str">
        <f t="shared" si="154"/>
        <v>B</v>
      </c>
      <c r="I2345" s="99">
        <f t="shared" si="155"/>
        <v>1</v>
      </c>
      <c r="J2345" s="109">
        <f>IF(H2345="B",0,MATCH("B",H2346:$H$3985,0))</f>
        <v>0</v>
      </c>
      <c r="K2345" s="84"/>
      <c r="L2345" s="112">
        <v>48863</v>
      </c>
      <c r="M2345" s="99" t="s">
        <v>69</v>
      </c>
      <c r="N2345" s="84"/>
      <c r="O2345" s="97">
        <v>47669</v>
      </c>
      <c r="P2345" s="97" cm="1">
        <f t="array" ref="P2345">INDEX($L$11:$L$2636,MATCH(B2345+J2345,$L$11:$L$2636,0)+30)</f>
        <v>47715</v>
      </c>
      <c r="Q2345" s="124" cm="1">
        <f t="array" ref="Q2345">INDEX($L$11:$L$2636,MATCH(B2345+J2345,$L$11:$L$2636,0)+12)-1</f>
        <v>47686</v>
      </c>
    </row>
    <row r="2346" spans="2:17" ht="15" customHeight="1" x14ac:dyDescent="0.25">
      <c r="B2346" s="97">
        <v>47670</v>
      </c>
      <c r="C2346" s="98" t="str">
        <f t="shared" si="152"/>
        <v>Saturday</v>
      </c>
      <c r="D2346" s="99" t="str">
        <f t="shared" si="153"/>
        <v>W</v>
      </c>
      <c r="E2346" s="99" t="str">
        <f t="shared" si="153"/>
        <v>W</v>
      </c>
      <c r="F2346" s="99" t="str">
        <f t="shared" si="153"/>
        <v>W</v>
      </c>
      <c r="G2346" s="99" t="str">
        <f t="shared" si="153"/>
        <v>W</v>
      </c>
      <c r="H2346" s="99" t="str">
        <f t="shared" si="154"/>
        <v>W</v>
      </c>
      <c r="I2346" s="99">
        <f t="shared" si="155"/>
        <v>0</v>
      </c>
      <c r="J2346" s="109">
        <f>IF(H2346="B",0,MATCH("B",H2347:$H$3985,0))</f>
        <v>2</v>
      </c>
      <c r="K2346" s="84"/>
      <c r="L2346" s="112">
        <v>48865</v>
      </c>
      <c r="M2346" s="99" t="s">
        <v>69</v>
      </c>
      <c r="N2346" s="84"/>
      <c r="O2346" s="97">
        <v>47670</v>
      </c>
      <c r="P2346" s="97" cm="1">
        <f t="array" ref="P2346">INDEX($L$11:$L$2636,MATCH(B2346+J2346,$L$11:$L$2636,0)+30)</f>
        <v>47716</v>
      </c>
      <c r="Q2346" s="124" cm="1">
        <f t="array" ref="Q2346">INDEX($L$11:$L$2636,MATCH(B2346+J2346,$L$11:$L$2636,0)+12)-1</f>
        <v>47688</v>
      </c>
    </row>
    <row r="2347" spans="2:17" ht="15" customHeight="1" x14ac:dyDescent="0.25">
      <c r="B2347" s="97">
        <v>47671</v>
      </c>
      <c r="C2347" s="98" t="str">
        <f t="shared" si="152"/>
        <v>Sunday</v>
      </c>
      <c r="D2347" s="99" t="str">
        <f t="shared" si="153"/>
        <v>W</v>
      </c>
      <c r="E2347" s="99" t="str">
        <f t="shared" si="153"/>
        <v>W</v>
      </c>
      <c r="F2347" s="99" t="str">
        <f t="shared" si="153"/>
        <v>W</v>
      </c>
      <c r="G2347" s="99" t="str">
        <f t="shared" si="153"/>
        <v>W</v>
      </c>
      <c r="H2347" s="99" t="str">
        <f t="shared" si="154"/>
        <v>W</v>
      </c>
      <c r="I2347" s="99">
        <f t="shared" si="155"/>
        <v>0</v>
      </c>
      <c r="J2347" s="109">
        <f>IF(H2347="B",0,MATCH("B",H2348:$H$3985,0))</f>
        <v>1</v>
      </c>
      <c r="K2347" s="84"/>
      <c r="L2347" s="112">
        <v>48866</v>
      </c>
      <c r="M2347" s="99" t="s">
        <v>69</v>
      </c>
      <c r="N2347" s="84"/>
      <c r="O2347" s="97">
        <v>47671</v>
      </c>
      <c r="P2347" s="97" cm="1">
        <f t="array" ref="P2347">INDEX($L$11:$L$2636,MATCH(B2347+J2347,$L$11:$L$2636,0)+30)</f>
        <v>47716</v>
      </c>
      <c r="Q2347" s="124" cm="1">
        <f t="array" ref="Q2347">INDEX($L$11:$L$2636,MATCH(B2347+J2347,$L$11:$L$2636,0)+12)-1</f>
        <v>47688</v>
      </c>
    </row>
    <row r="2348" spans="2:17" ht="15" customHeight="1" x14ac:dyDescent="0.25">
      <c r="B2348" s="97">
        <v>47672</v>
      </c>
      <c r="C2348" s="98" t="str">
        <f t="shared" si="152"/>
        <v>Monday</v>
      </c>
      <c r="D2348" s="99" t="str">
        <f t="shared" si="153"/>
        <v>B</v>
      </c>
      <c r="E2348" s="99" t="str">
        <f t="shared" si="153"/>
        <v>B</v>
      </c>
      <c r="F2348" s="99" t="str">
        <f t="shared" si="153"/>
        <v>B</v>
      </c>
      <c r="G2348" s="99" t="str">
        <f t="shared" si="153"/>
        <v>B</v>
      </c>
      <c r="H2348" s="99" t="str">
        <f t="shared" si="154"/>
        <v>B</v>
      </c>
      <c r="I2348" s="99">
        <f t="shared" si="155"/>
        <v>1</v>
      </c>
      <c r="J2348" s="109">
        <f>IF(H2348="B",0,MATCH("B",H2349:$H$3985,0))</f>
        <v>0</v>
      </c>
      <c r="K2348" s="84"/>
      <c r="L2348" s="112">
        <v>48869</v>
      </c>
      <c r="M2348" s="99" t="s">
        <v>69</v>
      </c>
      <c r="N2348" s="84"/>
      <c r="O2348" s="97">
        <v>47672</v>
      </c>
      <c r="P2348" s="97" cm="1">
        <f t="array" ref="P2348">INDEX($L$11:$L$2636,MATCH(B2348+J2348,$L$11:$L$2636,0)+30)</f>
        <v>47716</v>
      </c>
      <c r="Q2348" s="124" cm="1">
        <f t="array" ref="Q2348">INDEX($L$11:$L$2636,MATCH(B2348+J2348,$L$11:$L$2636,0)+12)-1</f>
        <v>47688</v>
      </c>
    </row>
    <row r="2349" spans="2:17" ht="15" customHeight="1" x14ac:dyDescent="0.25">
      <c r="B2349" s="97">
        <v>47673</v>
      </c>
      <c r="C2349" s="98" t="str">
        <f t="shared" si="152"/>
        <v>Tuesday</v>
      </c>
      <c r="D2349" s="99" t="str">
        <f t="shared" si="153"/>
        <v>B</v>
      </c>
      <c r="E2349" s="99" t="str">
        <f t="shared" si="153"/>
        <v>B</v>
      </c>
      <c r="F2349" s="99" t="str">
        <f t="shared" si="153"/>
        <v>B</v>
      </c>
      <c r="G2349" s="99" t="str">
        <f t="shared" si="153"/>
        <v>B</v>
      </c>
      <c r="H2349" s="99" t="str">
        <f t="shared" si="154"/>
        <v>B</v>
      </c>
      <c r="I2349" s="99">
        <f t="shared" si="155"/>
        <v>1</v>
      </c>
      <c r="J2349" s="109">
        <f>IF(H2349="B",0,MATCH("B",H2350:$H$3985,0))</f>
        <v>0</v>
      </c>
      <c r="K2349" s="84"/>
      <c r="L2349" s="112">
        <v>48870</v>
      </c>
      <c r="M2349" s="99" t="s">
        <v>69</v>
      </c>
      <c r="N2349" s="84"/>
      <c r="O2349" s="97">
        <v>47673</v>
      </c>
      <c r="P2349" s="97" cm="1">
        <f t="array" ref="P2349">INDEX($L$11:$L$2636,MATCH(B2349+J2349,$L$11:$L$2636,0)+30)</f>
        <v>47717</v>
      </c>
      <c r="Q2349" s="124" cm="1">
        <f t="array" ref="Q2349">INDEX($L$11:$L$2636,MATCH(B2349+J2349,$L$11:$L$2636,0)+12)-1</f>
        <v>47689</v>
      </c>
    </row>
    <row r="2350" spans="2:17" ht="15" customHeight="1" x14ac:dyDescent="0.25">
      <c r="B2350" s="97">
        <v>47674</v>
      </c>
      <c r="C2350" s="98" t="str">
        <f t="shared" si="152"/>
        <v>Wednesday</v>
      </c>
      <c r="D2350" s="99" t="str">
        <f t="shared" si="153"/>
        <v>B</v>
      </c>
      <c r="E2350" s="99" t="str">
        <f t="shared" si="153"/>
        <v>B</v>
      </c>
      <c r="F2350" s="99" t="str">
        <f t="shared" si="153"/>
        <v>B</v>
      </c>
      <c r="G2350" s="99" t="str">
        <f t="shared" si="153"/>
        <v>B</v>
      </c>
      <c r="H2350" s="99" t="str">
        <f t="shared" si="154"/>
        <v>B</v>
      </c>
      <c r="I2350" s="99">
        <f t="shared" si="155"/>
        <v>1</v>
      </c>
      <c r="J2350" s="109">
        <f>IF(H2350="B",0,MATCH("B",H2351:$H$3985,0))</f>
        <v>0</v>
      </c>
      <c r="K2350" s="84"/>
      <c r="L2350" s="112">
        <v>48871</v>
      </c>
      <c r="M2350" s="99" t="s">
        <v>69</v>
      </c>
      <c r="N2350" s="84"/>
      <c r="O2350" s="97">
        <v>47674</v>
      </c>
      <c r="P2350" s="97" cm="1">
        <f t="array" ref="P2350">INDEX($L$11:$L$2636,MATCH(B2350+J2350,$L$11:$L$2636,0)+30)</f>
        <v>47718</v>
      </c>
      <c r="Q2350" s="124" cm="1">
        <f t="array" ref="Q2350">INDEX($L$11:$L$2636,MATCH(B2350+J2350,$L$11:$L$2636,0)+12)-1</f>
        <v>47692</v>
      </c>
    </row>
    <row r="2351" spans="2:17" ht="15" customHeight="1" x14ac:dyDescent="0.25">
      <c r="B2351" s="97">
        <v>47675</v>
      </c>
      <c r="C2351" s="98" t="str">
        <f t="shared" si="152"/>
        <v>Thursday</v>
      </c>
      <c r="D2351" s="99" t="str">
        <f t="shared" si="153"/>
        <v>B</v>
      </c>
      <c r="E2351" s="99" t="str">
        <f t="shared" si="153"/>
        <v>B</v>
      </c>
      <c r="F2351" s="99" t="str">
        <f t="shared" si="153"/>
        <v>B</v>
      </c>
      <c r="G2351" s="99" t="str">
        <f t="shared" si="153"/>
        <v>B</v>
      </c>
      <c r="H2351" s="99" t="str">
        <f t="shared" si="154"/>
        <v>B</v>
      </c>
      <c r="I2351" s="99">
        <f t="shared" si="155"/>
        <v>1</v>
      </c>
      <c r="J2351" s="109">
        <f>IF(H2351="B",0,MATCH("B",H2352:$H$3985,0))</f>
        <v>0</v>
      </c>
      <c r="K2351" s="84"/>
      <c r="L2351" s="112">
        <v>48872</v>
      </c>
      <c r="M2351" s="99" t="s">
        <v>69</v>
      </c>
      <c r="N2351" s="84"/>
      <c r="O2351" s="97">
        <v>47675</v>
      </c>
      <c r="P2351" s="97" cm="1">
        <f t="array" ref="P2351">INDEX($L$11:$L$2636,MATCH(B2351+J2351,$L$11:$L$2636,0)+30)</f>
        <v>47722</v>
      </c>
      <c r="Q2351" s="124" cm="1">
        <f t="array" ref="Q2351">INDEX($L$11:$L$2636,MATCH(B2351+J2351,$L$11:$L$2636,0)+12)-1</f>
        <v>47693</v>
      </c>
    </row>
    <row r="2352" spans="2:17" ht="15" customHeight="1" x14ac:dyDescent="0.25">
      <c r="B2352" s="97">
        <v>47676</v>
      </c>
      <c r="C2352" s="98" t="str">
        <f t="shared" si="152"/>
        <v>Friday</v>
      </c>
      <c r="D2352" s="99" t="str">
        <f t="shared" si="153"/>
        <v>B</v>
      </c>
      <c r="E2352" s="99" t="str">
        <f t="shared" si="153"/>
        <v>B</v>
      </c>
      <c r="F2352" s="99" t="str">
        <f t="shared" si="153"/>
        <v>B</v>
      </c>
      <c r="G2352" s="99" t="str">
        <f t="shared" si="153"/>
        <v>B</v>
      </c>
      <c r="H2352" s="99" t="str">
        <f t="shared" si="154"/>
        <v>B</v>
      </c>
      <c r="I2352" s="99">
        <f t="shared" si="155"/>
        <v>1</v>
      </c>
      <c r="J2352" s="109">
        <f>IF(H2352="B",0,MATCH("B",H2353:$H$3985,0))</f>
        <v>0</v>
      </c>
      <c r="K2352" s="84"/>
      <c r="L2352" s="112">
        <v>48873</v>
      </c>
      <c r="M2352" s="99" t="s">
        <v>69</v>
      </c>
      <c r="N2352" s="84"/>
      <c r="O2352" s="97">
        <v>47676</v>
      </c>
      <c r="P2352" s="97" cm="1">
        <f t="array" ref="P2352">INDEX($L$11:$L$2636,MATCH(B2352+J2352,$L$11:$L$2636,0)+30)</f>
        <v>47723</v>
      </c>
      <c r="Q2352" s="124" cm="1">
        <f t="array" ref="Q2352">INDEX($L$11:$L$2636,MATCH(B2352+J2352,$L$11:$L$2636,0)+12)-1</f>
        <v>47694</v>
      </c>
    </row>
    <row r="2353" spans="2:17" ht="15" customHeight="1" x14ac:dyDescent="0.25">
      <c r="B2353" s="97">
        <v>47677</v>
      </c>
      <c r="C2353" s="98" t="str">
        <f t="shared" si="152"/>
        <v>Saturday</v>
      </c>
      <c r="D2353" s="99" t="str">
        <f t="shared" si="153"/>
        <v>W</v>
      </c>
      <c r="E2353" s="99" t="str">
        <f t="shared" si="153"/>
        <v>W</v>
      </c>
      <c r="F2353" s="99" t="str">
        <f t="shared" si="153"/>
        <v>W</v>
      </c>
      <c r="G2353" s="99" t="str">
        <f t="shared" si="153"/>
        <v>W</v>
      </c>
      <c r="H2353" s="99" t="str">
        <f t="shared" si="154"/>
        <v>W</v>
      </c>
      <c r="I2353" s="99">
        <f t="shared" si="155"/>
        <v>0</v>
      </c>
      <c r="J2353" s="109">
        <f>IF(H2353="B",0,MATCH("B",H2354:$H$3985,0))</f>
        <v>2</v>
      </c>
      <c r="K2353" s="84"/>
      <c r="L2353" s="112">
        <v>48876</v>
      </c>
      <c r="M2353" s="99" t="s">
        <v>69</v>
      </c>
      <c r="N2353" s="84"/>
      <c r="O2353" s="97">
        <v>47677</v>
      </c>
      <c r="P2353" s="97" cm="1">
        <f t="array" ref="P2353">INDEX($L$11:$L$2636,MATCH(B2353+J2353,$L$11:$L$2636,0)+30)</f>
        <v>47724</v>
      </c>
      <c r="Q2353" s="124" cm="1">
        <f t="array" ref="Q2353">INDEX($L$11:$L$2636,MATCH(B2353+J2353,$L$11:$L$2636,0)+12)-1</f>
        <v>47695</v>
      </c>
    </row>
    <row r="2354" spans="2:17" ht="15" customHeight="1" x14ac:dyDescent="0.25">
      <c r="B2354" s="97">
        <v>47678</v>
      </c>
      <c r="C2354" s="98" t="str">
        <f t="shared" si="152"/>
        <v>Sunday</v>
      </c>
      <c r="D2354" s="99" t="str">
        <f t="shared" si="153"/>
        <v>W</v>
      </c>
      <c r="E2354" s="99" t="str">
        <f t="shared" si="153"/>
        <v>W</v>
      </c>
      <c r="F2354" s="99" t="str">
        <f t="shared" si="153"/>
        <v>W</v>
      </c>
      <c r="G2354" s="99" t="str">
        <f t="shared" si="153"/>
        <v>W</v>
      </c>
      <c r="H2354" s="99" t="str">
        <f t="shared" si="154"/>
        <v>W</v>
      </c>
      <c r="I2354" s="99">
        <f t="shared" si="155"/>
        <v>0</v>
      </c>
      <c r="J2354" s="109">
        <f>IF(H2354="B",0,MATCH("B",H2355:$H$3985,0))</f>
        <v>1</v>
      </c>
      <c r="K2354" s="84"/>
      <c r="L2354" s="112">
        <v>48877</v>
      </c>
      <c r="M2354" s="99" t="s">
        <v>69</v>
      </c>
      <c r="N2354" s="84"/>
      <c r="O2354" s="97">
        <v>47678</v>
      </c>
      <c r="P2354" s="97" cm="1">
        <f t="array" ref="P2354">INDEX($L$11:$L$2636,MATCH(B2354+J2354,$L$11:$L$2636,0)+30)</f>
        <v>47724</v>
      </c>
      <c r="Q2354" s="124" cm="1">
        <f t="array" ref="Q2354">INDEX($L$11:$L$2636,MATCH(B2354+J2354,$L$11:$L$2636,0)+12)-1</f>
        <v>47695</v>
      </c>
    </row>
    <row r="2355" spans="2:17" ht="15" customHeight="1" x14ac:dyDescent="0.25">
      <c r="B2355" s="97">
        <v>47679</v>
      </c>
      <c r="C2355" s="98" t="str">
        <f t="shared" si="152"/>
        <v>Monday</v>
      </c>
      <c r="D2355" s="99" t="str">
        <f t="shared" si="153"/>
        <v>B</v>
      </c>
      <c r="E2355" s="99" t="str">
        <f t="shared" si="153"/>
        <v>B</v>
      </c>
      <c r="F2355" s="99" t="str">
        <f t="shared" si="153"/>
        <v>B</v>
      </c>
      <c r="G2355" s="99" t="str">
        <f t="shared" si="153"/>
        <v>B</v>
      </c>
      <c r="H2355" s="99" t="str">
        <f t="shared" si="154"/>
        <v>B</v>
      </c>
      <c r="I2355" s="99">
        <f t="shared" si="155"/>
        <v>1</v>
      </c>
      <c r="J2355" s="109">
        <f>IF(H2355="B",0,MATCH("B",H2356:$H$3985,0))</f>
        <v>0</v>
      </c>
      <c r="K2355" s="84"/>
      <c r="L2355" s="112">
        <v>48878</v>
      </c>
      <c r="M2355" s="99" t="s">
        <v>69</v>
      </c>
      <c r="N2355" s="84"/>
      <c r="O2355" s="97">
        <v>47679</v>
      </c>
      <c r="P2355" s="97" cm="1">
        <f t="array" ref="P2355">INDEX($L$11:$L$2636,MATCH(B2355+J2355,$L$11:$L$2636,0)+30)</f>
        <v>47724</v>
      </c>
      <c r="Q2355" s="124" cm="1">
        <f t="array" ref="Q2355">INDEX($L$11:$L$2636,MATCH(B2355+J2355,$L$11:$L$2636,0)+12)-1</f>
        <v>47695</v>
      </c>
    </row>
    <row r="2356" spans="2:17" ht="15" customHeight="1" x14ac:dyDescent="0.25">
      <c r="B2356" s="97">
        <v>47680</v>
      </c>
      <c r="C2356" s="98" t="str">
        <f t="shared" si="152"/>
        <v>Tuesday</v>
      </c>
      <c r="D2356" s="99" t="str">
        <f t="shared" si="153"/>
        <v>B</v>
      </c>
      <c r="E2356" s="99" t="str">
        <f t="shared" si="153"/>
        <v>B</v>
      </c>
      <c r="F2356" s="99" t="str">
        <f t="shared" si="153"/>
        <v>B</v>
      </c>
      <c r="G2356" s="99" t="str">
        <f t="shared" si="153"/>
        <v>B</v>
      </c>
      <c r="H2356" s="99" t="str">
        <f t="shared" si="154"/>
        <v>B</v>
      </c>
      <c r="I2356" s="99">
        <f t="shared" si="155"/>
        <v>1</v>
      </c>
      <c r="J2356" s="109">
        <f>IF(H2356="B",0,MATCH("B",H2357:$H$3985,0))</f>
        <v>0</v>
      </c>
      <c r="K2356" s="84"/>
      <c r="L2356" s="112">
        <v>48879</v>
      </c>
      <c r="M2356" s="99" t="s">
        <v>69</v>
      </c>
      <c r="N2356" s="84"/>
      <c r="O2356" s="97">
        <v>47680</v>
      </c>
      <c r="P2356" s="97" cm="1">
        <f t="array" ref="P2356">INDEX($L$11:$L$2636,MATCH(B2356+J2356,$L$11:$L$2636,0)+30)</f>
        <v>47725</v>
      </c>
      <c r="Q2356" s="124" cm="1">
        <f t="array" ref="Q2356">INDEX($L$11:$L$2636,MATCH(B2356+J2356,$L$11:$L$2636,0)+12)-1</f>
        <v>47696</v>
      </c>
    </row>
    <row r="2357" spans="2:17" ht="15" customHeight="1" x14ac:dyDescent="0.25">
      <c r="B2357" s="97">
        <v>47681</v>
      </c>
      <c r="C2357" s="98" t="str">
        <f t="shared" si="152"/>
        <v>Wednesday</v>
      </c>
      <c r="D2357" s="99" t="str">
        <f t="shared" si="153"/>
        <v>B</v>
      </c>
      <c r="E2357" s="99" t="str">
        <f t="shared" si="153"/>
        <v>B</v>
      </c>
      <c r="F2357" s="99" t="str">
        <f t="shared" si="153"/>
        <v>B</v>
      </c>
      <c r="G2357" s="99" t="str">
        <f t="shared" si="153"/>
        <v>B</v>
      </c>
      <c r="H2357" s="99" t="str">
        <f t="shared" si="154"/>
        <v>B</v>
      </c>
      <c r="I2357" s="99">
        <f t="shared" si="155"/>
        <v>1</v>
      </c>
      <c r="J2357" s="109">
        <f>IF(H2357="B",0,MATCH("B",H2358:$H$3985,0))</f>
        <v>0</v>
      </c>
      <c r="K2357" s="84"/>
      <c r="L2357" s="112">
        <v>48880</v>
      </c>
      <c r="M2357" s="99" t="s">
        <v>69</v>
      </c>
      <c r="N2357" s="84"/>
      <c r="O2357" s="97">
        <v>47681</v>
      </c>
      <c r="P2357" s="97" cm="1">
        <f t="array" ref="P2357">INDEX($L$11:$L$2636,MATCH(B2357+J2357,$L$11:$L$2636,0)+30)</f>
        <v>47728</v>
      </c>
      <c r="Q2357" s="124" cm="1">
        <f t="array" ref="Q2357">INDEX($L$11:$L$2636,MATCH(B2357+J2357,$L$11:$L$2636,0)+12)-1</f>
        <v>47699</v>
      </c>
    </row>
    <row r="2358" spans="2:17" ht="15" customHeight="1" x14ac:dyDescent="0.25">
      <c r="B2358" s="97">
        <v>47682</v>
      </c>
      <c r="C2358" s="98" t="str">
        <f t="shared" si="152"/>
        <v>Thursday</v>
      </c>
      <c r="D2358" s="99" t="str">
        <f t="shared" si="153"/>
        <v>B</v>
      </c>
      <c r="E2358" s="99" t="str">
        <f t="shared" si="153"/>
        <v>B</v>
      </c>
      <c r="F2358" s="99" t="str">
        <f t="shared" si="153"/>
        <v>B</v>
      </c>
      <c r="G2358" s="99" t="str">
        <f t="shared" si="153"/>
        <v>B</v>
      </c>
      <c r="H2358" s="99" t="str">
        <f t="shared" si="154"/>
        <v>B</v>
      </c>
      <c r="I2358" s="99">
        <f t="shared" si="155"/>
        <v>1</v>
      </c>
      <c r="J2358" s="109">
        <f>IF(H2358="B",0,MATCH("B",H2359:$H$3985,0))</f>
        <v>0</v>
      </c>
      <c r="K2358" s="84"/>
      <c r="L2358" s="112">
        <v>48883</v>
      </c>
      <c r="M2358" s="99" t="s">
        <v>69</v>
      </c>
      <c r="N2358" s="84"/>
      <c r="O2358" s="97">
        <v>47682</v>
      </c>
      <c r="P2358" s="97" cm="1">
        <f t="array" ref="P2358">INDEX($L$11:$L$2636,MATCH(B2358+J2358,$L$11:$L$2636,0)+30)</f>
        <v>47729</v>
      </c>
      <c r="Q2358" s="124" cm="1">
        <f t="array" ref="Q2358">INDEX($L$11:$L$2636,MATCH(B2358+J2358,$L$11:$L$2636,0)+12)-1</f>
        <v>47700</v>
      </c>
    </row>
    <row r="2359" spans="2:17" ht="15" customHeight="1" x14ac:dyDescent="0.25">
      <c r="B2359" s="97">
        <v>47683</v>
      </c>
      <c r="C2359" s="98" t="str">
        <f t="shared" si="152"/>
        <v>Friday</v>
      </c>
      <c r="D2359" s="99" t="str">
        <f t="shared" si="153"/>
        <v>B</v>
      </c>
      <c r="E2359" s="99" t="str">
        <f t="shared" si="153"/>
        <v>B</v>
      </c>
      <c r="F2359" s="99" t="str">
        <f t="shared" si="153"/>
        <v>B</v>
      </c>
      <c r="G2359" s="99" t="str">
        <f t="shared" si="153"/>
        <v>B</v>
      </c>
      <c r="H2359" s="99" t="str">
        <f t="shared" si="154"/>
        <v>B</v>
      </c>
      <c r="I2359" s="99">
        <f t="shared" si="155"/>
        <v>1</v>
      </c>
      <c r="J2359" s="109">
        <f>IF(H2359="B",0,MATCH("B",H2360:$H$3985,0))</f>
        <v>0</v>
      </c>
      <c r="K2359" s="84"/>
      <c r="L2359" s="112">
        <v>48885</v>
      </c>
      <c r="M2359" s="99" t="s">
        <v>69</v>
      </c>
      <c r="N2359" s="84"/>
      <c r="O2359" s="97">
        <v>47683</v>
      </c>
      <c r="P2359" s="97" cm="1">
        <f t="array" ref="P2359">INDEX($L$11:$L$2636,MATCH(B2359+J2359,$L$11:$L$2636,0)+30)</f>
        <v>47730</v>
      </c>
      <c r="Q2359" s="124" cm="1">
        <f t="array" ref="Q2359">INDEX($L$11:$L$2636,MATCH(B2359+J2359,$L$11:$L$2636,0)+12)-1</f>
        <v>47701</v>
      </c>
    </row>
    <row r="2360" spans="2:17" ht="15" customHeight="1" x14ac:dyDescent="0.25">
      <c r="B2360" s="97">
        <v>47684</v>
      </c>
      <c r="C2360" s="98" t="str">
        <f t="shared" si="152"/>
        <v>Saturday</v>
      </c>
      <c r="D2360" s="99" t="str">
        <f t="shared" si="153"/>
        <v>W</v>
      </c>
      <c r="E2360" s="99" t="str">
        <f t="shared" si="153"/>
        <v>W</v>
      </c>
      <c r="F2360" s="99" t="str">
        <f t="shared" si="153"/>
        <v>W</v>
      </c>
      <c r="G2360" s="99" t="str">
        <f t="shared" si="153"/>
        <v>W</v>
      </c>
      <c r="H2360" s="99" t="str">
        <f t="shared" si="154"/>
        <v>W</v>
      </c>
      <c r="I2360" s="99">
        <f t="shared" si="155"/>
        <v>0</v>
      </c>
      <c r="J2360" s="109">
        <f>IF(H2360="B",0,MATCH("B",H2361:$H$3985,0))</f>
        <v>2</v>
      </c>
      <c r="K2360" s="84"/>
      <c r="L2360" s="112">
        <v>48886</v>
      </c>
      <c r="M2360" s="99" t="s">
        <v>69</v>
      </c>
      <c r="N2360" s="84"/>
      <c r="O2360" s="97">
        <v>47684</v>
      </c>
      <c r="P2360" s="97" cm="1">
        <f t="array" ref="P2360">INDEX($L$11:$L$2636,MATCH(B2360+J2360,$L$11:$L$2636,0)+30)</f>
        <v>47731</v>
      </c>
      <c r="Q2360" s="124" cm="1">
        <f t="array" ref="Q2360">INDEX($L$11:$L$2636,MATCH(B2360+J2360,$L$11:$L$2636,0)+12)-1</f>
        <v>47702</v>
      </c>
    </row>
    <row r="2361" spans="2:17" ht="15" customHeight="1" x14ac:dyDescent="0.25">
      <c r="B2361" s="97">
        <v>47685</v>
      </c>
      <c r="C2361" s="98" t="str">
        <f t="shared" si="152"/>
        <v>Sunday</v>
      </c>
      <c r="D2361" s="99" t="str">
        <f t="shared" si="153"/>
        <v>W</v>
      </c>
      <c r="E2361" s="99" t="str">
        <f t="shared" si="153"/>
        <v>W</v>
      </c>
      <c r="F2361" s="99" t="str">
        <f t="shared" si="153"/>
        <v>W</v>
      </c>
      <c r="G2361" s="99" t="str">
        <f t="shared" si="153"/>
        <v>W</v>
      </c>
      <c r="H2361" s="99" t="str">
        <f t="shared" si="154"/>
        <v>W</v>
      </c>
      <c r="I2361" s="99">
        <f t="shared" si="155"/>
        <v>0</v>
      </c>
      <c r="J2361" s="109">
        <f>IF(H2361="B",0,MATCH("B",H2362:$H$3985,0))</f>
        <v>1</v>
      </c>
      <c r="K2361" s="84"/>
      <c r="L2361" s="112">
        <v>48887</v>
      </c>
      <c r="M2361" s="99" t="s">
        <v>69</v>
      </c>
      <c r="N2361" s="84"/>
      <c r="O2361" s="97">
        <v>47685</v>
      </c>
      <c r="P2361" s="97" cm="1">
        <f t="array" ref="P2361">INDEX($L$11:$L$2636,MATCH(B2361+J2361,$L$11:$L$2636,0)+30)</f>
        <v>47731</v>
      </c>
      <c r="Q2361" s="124" cm="1">
        <f t="array" ref="Q2361">INDEX($L$11:$L$2636,MATCH(B2361+J2361,$L$11:$L$2636,0)+12)-1</f>
        <v>47702</v>
      </c>
    </row>
    <row r="2362" spans="2:17" ht="15" customHeight="1" x14ac:dyDescent="0.25">
      <c r="B2362" s="97">
        <v>47686</v>
      </c>
      <c r="C2362" s="98" t="str">
        <f t="shared" si="152"/>
        <v>Monday</v>
      </c>
      <c r="D2362" s="99" t="str">
        <f t="shared" si="153"/>
        <v>B</v>
      </c>
      <c r="E2362" s="99" t="str">
        <f t="shared" si="153"/>
        <v>B</v>
      </c>
      <c r="F2362" s="99" t="str">
        <f t="shared" si="153"/>
        <v>B</v>
      </c>
      <c r="G2362" s="99" t="str">
        <f t="shared" si="153"/>
        <v>B</v>
      </c>
      <c r="H2362" s="99" t="str">
        <f t="shared" si="154"/>
        <v>B</v>
      </c>
      <c r="I2362" s="99">
        <f t="shared" si="155"/>
        <v>1</v>
      </c>
      <c r="J2362" s="109">
        <f>IF(H2362="B",0,MATCH("B",H2363:$H$3985,0))</f>
        <v>0</v>
      </c>
      <c r="K2362" s="84"/>
      <c r="L2362" s="112">
        <v>48890</v>
      </c>
      <c r="M2362" s="99" t="s">
        <v>69</v>
      </c>
      <c r="N2362" s="84"/>
      <c r="O2362" s="97">
        <v>47686</v>
      </c>
      <c r="P2362" s="97" cm="1">
        <f t="array" ref="P2362">INDEX($L$11:$L$2636,MATCH(B2362+J2362,$L$11:$L$2636,0)+30)</f>
        <v>47731</v>
      </c>
      <c r="Q2362" s="124" cm="1">
        <f t="array" ref="Q2362">INDEX($L$11:$L$2636,MATCH(B2362+J2362,$L$11:$L$2636,0)+12)-1</f>
        <v>47702</v>
      </c>
    </row>
    <row r="2363" spans="2:17" ht="15" customHeight="1" x14ac:dyDescent="0.25">
      <c r="B2363" s="97">
        <v>47687</v>
      </c>
      <c r="C2363" s="98" t="str">
        <f t="shared" si="152"/>
        <v>Tuesday</v>
      </c>
      <c r="D2363" s="99" t="str">
        <f t="shared" si="153"/>
        <v>B</v>
      </c>
      <c r="E2363" s="99" t="str">
        <f t="shared" si="153"/>
        <v>B</v>
      </c>
      <c r="F2363" s="99" t="str">
        <f t="shared" si="153"/>
        <v>B</v>
      </c>
      <c r="G2363" s="99" t="str">
        <f t="shared" si="153"/>
        <v>B</v>
      </c>
      <c r="H2363" s="99" t="str">
        <f t="shared" si="154"/>
        <v>B</v>
      </c>
      <c r="I2363" s="99">
        <f t="shared" si="155"/>
        <v>1</v>
      </c>
      <c r="J2363" s="109">
        <f>IF(H2363="B",0,MATCH("B",H2364:$H$3985,0))</f>
        <v>0</v>
      </c>
      <c r="K2363" s="84"/>
      <c r="L2363" s="112">
        <v>48891</v>
      </c>
      <c r="M2363" s="99" t="s">
        <v>69</v>
      </c>
      <c r="N2363" s="84"/>
      <c r="O2363" s="97">
        <v>47687</v>
      </c>
      <c r="P2363" s="97" cm="1">
        <f t="array" ref="P2363">INDEX($L$11:$L$2636,MATCH(B2363+J2363,$L$11:$L$2636,0)+30)</f>
        <v>47732</v>
      </c>
      <c r="Q2363" s="124" cm="1">
        <f t="array" ref="Q2363">INDEX($L$11:$L$2636,MATCH(B2363+J2363,$L$11:$L$2636,0)+12)-1</f>
        <v>47703</v>
      </c>
    </row>
    <row r="2364" spans="2:17" ht="15" customHeight="1" x14ac:dyDescent="0.25">
      <c r="B2364" s="97">
        <v>47688</v>
      </c>
      <c r="C2364" s="98" t="str">
        <f t="shared" si="152"/>
        <v>Wednesday</v>
      </c>
      <c r="D2364" s="99" t="str">
        <f t="shared" si="153"/>
        <v>B</v>
      </c>
      <c r="E2364" s="99" t="str">
        <f t="shared" si="153"/>
        <v>B</v>
      </c>
      <c r="F2364" s="99" t="s">
        <v>71</v>
      </c>
      <c r="G2364" s="99" t="str">
        <f t="shared" si="153"/>
        <v>B</v>
      </c>
      <c r="H2364" s="99" t="str">
        <f t="shared" si="154"/>
        <v>P</v>
      </c>
      <c r="I2364" s="99">
        <f t="shared" si="155"/>
        <v>0</v>
      </c>
      <c r="J2364" s="109">
        <f>IF(H2364="B",0,MATCH("B",H2365:$H$3985,0))</f>
        <v>1</v>
      </c>
      <c r="K2364" s="84"/>
      <c r="L2364" s="112">
        <v>48893</v>
      </c>
      <c r="M2364" s="99" t="s">
        <v>69</v>
      </c>
      <c r="N2364" s="84"/>
      <c r="O2364" s="97">
        <v>47688</v>
      </c>
      <c r="P2364" s="97" cm="1">
        <f t="array" ref="P2364">INDEX($L$11:$L$2636,MATCH(B2364+J2364,$L$11:$L$2636,0)+30)</f>
        <v>47735</v>
      </c>
      <c r="Q2364" s="124" cm="1">
        <f t="array" ref="Q2364">INDEX($L$11:$L$2636,MATCH(B2364+J2364,$L$11:$L$2636,0)+12)-1</f>
        <v>47706</v>
      </c>
    </row>
    <row r="2365" spans="2:17" ht="15" customHeight="1" x14ac:dyDescent="0.25">
      <c r="B2365" s="97">
        <v>47689</v>
      </c>
      <c r="C2365" s="98" t="str">
        <f t="shared" si="152"/>
        <v>Thursday</v>
      </c>
      <c r="D2365" s="99" t="str">
        <f t="shared" si="153"/>
        <v>B</v>
      </c>
      <c r="E2365" s="99" t="str">
        <f t="shared" si="153"/>
        <v>B</v>
      </c>
      <c r="F2365" s="99" t="str">
        <f t="shared" si="153"/>
        <v>B</v>
      </c>
      <c r="G2365" s="99" t="str">
        <f t="shared" si="153"/>
        <v>B</v>
      </c>
      <c r="H2365" s="99" t="str">
        <f t="shared" si="154"/>
        <v>B</v>
      </c>
      <c r="I2365" s="99">
        <f t="shared" si="155"/>
        <v>1</v>
      </c>
      <c r="J2365" s="109">
        <f>IF(H2365="B",0,MATCH("B",H2366:$H$3985,0))</f>
        <v>0</v>
      </c>
      <c r="K2365" s="84"/>
      <c r="L2365" s="112">
        <v>48894</v>
      </c>
      <c r="M2365" s="99" t="s">
        <v>69</v>
      </c>
      <c r="N2365" s="84"/>
      <c r="O2365" s="97">
        <v>47689</v>
      </c>
      <c r="P2365" s="97" cm="1">
        <f t="array" ref="P2365">INDEX($L$11:$L$2636,MATCH(B2365+J2365,$L$11:$L$2636,0)+30)</f>
        <v>47735</v>
      </c>
      <c r="Q2365" s="124" cm="1">
        <f t="array" ref="Q2365">INDEX($L$11:$L$2636,MATCH(B2365+J2365,$L$11:$L$2636,0)+12)-1</f>
        <v>47706</v>
      </c>
    </row>
    <row r="2366" spans="2:17" ht="15" customHeight="1" x14ac:dyDescent="0.25">
      <c r="B2366" s="97">
        <v>47690</v>
      </c>
      <c r="C2366" s="98" t="str">
        <f t="shared" si="152"/>
        <v>Friday</v>
      </c>
      <c r="D2366" s="99" t="str">
        <f t="shared" si="153"/>
        <v>B</v>
      </c>
      <c r="E2366" s="99" t="str">
        <f t="shared" si="153"/>
        <v>B</v>
      </c>
      <c r="F2366" s="99" t="str">
        <f t="shared" si="153"/>
        <v>B</v>
      </c>
      <c r="G2366" s="99" t="str">
        <f t="shared" si="153"/>
        <v>B</v>
      </c>
      <c r="H2366" s="99" t="str">
        <f t="shared" si="154"/>
        <v>B</v>
      </c>
      <c r="I2366" s="99">
        <f t="shared" si="155"/>
        <v>1</v>
      </c>
      <c r="J2366" s="109">
        <f>IF(H2366="B",0,MATCH("B",H2367:$H$3985,0))</f>
        <v>0</v>
      </c>
      <c r="K2366" s="84"/>
      <c r="L2366" s="112">
        <v>48897</v>
      </c>
      <c r="M2366" s="99" t="s">
        <v>69</v>
      </c>
      <c r="N2366" s="84"/>
      <c r="O2366" s="97">
        <v>47690</v>
      </c>
      <c r="P2366" s="97" cm="1">
        <f t="array" ref="P2366">INDEX($L$11:$L$2636,MATCH(B2366+J2366,$L$11:$L$2636,0)+30)</f>
        <v>47736</v>
      </c>
      <c r="Q2366" s="124" cm="1">
        <f t="array" ref="Q2366">INDEX($L$11:$L$2636,MATCH(B2366+J2366,$L$11:$L$2636,0)+12)-1</f>
        <v>47707</v>
      </c>
    </row>
    <row r="2367" spans="2:17" ht="15" customHeight="1" x14ac:dyDescent="0.25">
      <c r="B2367" s="97">
        <v>47691</v>
      </c>
      <c r="C2367" s="98" t="str">
        <f t="shared" si="152"/>
        <v>Saturday</v>
      </c>
      <c r="D2367" s="99" t="str">
        <f t="shared" si="153"/>
        <v>W</v>
      </c>
      <c r="E2367" s="99" t="str">
        <f t="shared" si="153"/>
        <v>W</v>
      </c>
      <c r="F2367" s="99" t="str">
        <f t="shared" si="153"/>
        <v>W</v>
      </c>
      <c r="G2367" s="99" t="str">
        <f t="shared" si="153"/>
        <v>W</v>
      </c>
      <c r="H2367" s="99" t="str">
        <f t="shared" si="154"/>
        <v>W</v>
      </c>
      <c r="I2367" s="99">
        <f t="shared" si="155"/>
        <v>0</v>
      </c>
      <c r="J2367" s="109">
        <f>IF(H2367="B",0,MATCH("B",H2368:$H$3985,0))</f>
        <v>2</v>
      </c>
      <c r="K2367" s="84"/>
      <c r="L2367" s="112">
        <v>48898</v>
      </c>
      <c r="M2367" s="99" t="s">
        <v>69</v>
      </c>
      <c r="N2367" s="84"/>
      <c r="O2367" s="97">
        <v>47691</v>
      </c>
      <c r="P2367" s="97" cm="1">
        <f t="array" ref="P2367">INDEX($L$11:$L$2636,MATCH(B2367+J2367,$L$11:$L$2636,0)+30)</f>
        <v>47738</v>
      </c>
      <c r="Q2367" s="124" cm="1">
        <f t="array" ref="Q2367">INDEX($L$11:$L$2636,MATCH(B2367+J2367,$L$11:$L$2636,0)+12)-1</f>
        <v>47708</v>
      </c>
    </row>
    <row r="2368" spans="2:17" ht="15" customHeight="1" x14ac:dyDescent="0.25">
      <c r="B2368" s="97">
        <v>47692</v>
      </c>
      <c r="C2368" s="98" t="str">
        <f t="shared" si="152"/>
        <v>Sunday</v>
      </c>
      <c r="D2368" s="99" t="str">
        <f t="shared" si="153"/>
        <v>W</v>
      </c>
      <c r="E2368" s="99" t="str">
        <f t="shared" si="153"/>
        <v>W</v>
      </c>
      <c r="F2368" s="99" t="str">
        <f t="shared" si="153"/>
        <v>W</v>
      </c>
      <c r="G2368" s="99" t="str">
        <f t="shared" si="153"/>
        <v>W</v>
      </c>
      <c r="H2368" s="99" t="str">
        <f t="shared" si="154"/>
        <v>W</v>
      </c>
      <c r="I2368" s="99">
        <f t="shared" si="155"/>
        <v>0</v>
      </c>
      <c r="J2368" s="109">
        <f>IF(H2368="B",0,MATCH("B",H2369:$H$3985,0))</f>
        <v>1</v>
      </c>
      <c r="K2368" s="84"/>
      <c r="L2368" s="112">
        <v>48899</v>
      </c>
      <c r="M2368" s="99" t="s">
        <v>69</v>
      </c>
      <c r="N2368" s="84"/>
      <c r="O2368" s="97">
        <v>47692</v>
      </c>
      <c r="P2368" s="97" cm="1">
        <f t="array" ref="P2368">INDEX($L$11:$L$2636,MATCH(B2368+J2368,$L$11:$L$2636,0)+30)</f>
        <v>47738</v>
      </c>
      <c r="Q2368" s="124" cm="1">
        <f t="array" ref="Q2368">INDEX($L$11:$L$2636,MATCH(B2368+J2368,$L$11:$L$2636,0)+12)-1</f>
        <v>47708</v>
      </c>
    </row>
    <row r="2369" spans="2:17" ht="15" customHeight="1" x14ac:dyDescent="0.25">
      <c r="B2369" s="97">
        <v>47693</v>
      </c>
      <c r="C2369" s="98" t="str">
        <f t="shared" si="152"/>
        <v>Monday</v>
      </c>
      <c r="D2369" s="99" t="str">
        <f t="shared" si="153"/>
        <v>B</v>
      </c>
      <c r="E2369" s="99" t="str">
        <f t="shared" si="153"/>
        <v>B</v>
      </c>
      <c r="F2369" s="99" t="str">
        <f t="shared" si="153"/>
        <v>B</v>
      </c>
      <c r="G2369" s="99" t="str">
        <f t="shared" si="153"/>
        <v>B</v>
      </c>
      <c r="H2369" s="99" t="str">
        <f t="shared" si="154"/>
        <v>B</v>
      </c>
      <c r="I2369" s="99">
        <f t="shared" si="155"/>
        <v>1</v>
      </c>
      <c r="J2369" s="109">
        <f>IF(H2369="B",0,MATCH("B",H2370:$H$3985,0))</f>
        <v>0</v>
      </c>
      <c r="K2369" s="84"/>
      <c r="L2369" s="112">
        <v>48900</v>
      </c>
      <c r="M2369" s="99" t="s">
        <v>69</v>
      </c>
      <c r="N2369" s="84"/>
      <c r="O2369" s="97">
        <v>47693</v>
      </c>
      <c r="P2369" s="97" cm="1">
        <f t="array" ref="P2369">INDEX($L$11:$L$2636,MATCH(B2369+J2369,$L$11:$L$2636,0)+30)</f>
        <v>47738</v>
      </c>
      <c r="Q2369" s="124" cm="1">
        <f t="array" ref="Q2369">INDEX($L$11:$L$2636,MATCH(B2369+J2369,$L$11:$L$2636,0)+12)-1</f>
        <v>47708</v>
      </c>
    </row>
    <row r="2370" spans="2:17" ht="15" customHeight="1" x14ac:dyDescent="0.25">
      <c r="B2370" s="97">
        <v>47694</v>
      </c>
      <c r="C2370" s="98" t="str">
        <f t="shared" si="152"/>
        <v>Tuesday</v>
      </c>
      <c r="D2370" s="99" t="str">
        <f t="shared" si="153"/>
        <v>B</v>
      </c>
      <c r="E2370" s="99" t="str">
        <f t="shared" si="153"/>
        <v>B</v>
      </c>
      <c r="F2370" s="99" t="str">
        <f t="shared" si="153"/>
        <v>B</v>
      </c>
      <c r="G2370" s="99" t="str">
        <f t="shared" si="153"/>
        <v>B</v>
      </c>
      <c r="H2370" s="99" t="str">
        <f t="shared" si="154"/>
        <v>B</v>
      </c>
      <c r="I2370" s="99">
        <f t="shared" si="155"/>
        <v>1</v>
      </c>
      <c r="J2370" s="109">
        <f>IF(H2370="B",0,MATCH("B",H2371:$H$3985,0))</f>
        <v>0</v>
      </c>
      <c r="K2370" s="84"/>
      <c r="L2370" s="112">
        <v>48901</v>
      </c>
      <c r="M2370" s="99" t="s">
        <v>69</v>
      </c>
      <c r="N2370" s="84"/>
      <c r="O2370" s="97">
        <v>47694</v>
      </c>
      <c r="P2370" s="97" cm="1">
        <f t="array" ref="P2370">INDEX($L$11:$L$2636,MATCH(B2370+J2370,$L$11:$L$2636,0)+30)</f>
        <v>47739</v>
      </c>
      <c r="Q2370" s="124" cm="1">
        <f t="array" ref="Q2370">INDEX($L$11:$L$2636,MATCH(B2370+J2370,$L$11:$L$2636,0)+12)-1</f>
        <v>47710</v>
      </c>
    </row>
    <row r="2371" spans="2:17" ht="15" customHeight="1" x14ac:dyDescent="0.25">
      <c r="B2371" s="97">
        <v>47695</v>
      </c>
      <c r="C2371" s="98" t="str">
        <f t="shared" si="152"/>
        <v>Wednesday</v>
      </c>
      <c r="D2371" s="99" t="str">
        <f t="shared" si="153"/>
        <v>B</v>
      </c>
      <c r="E2371" s="99" t="str">
        <f t="shared" si="153"/>
        <v>B</v>
      </c>
      <c r="F2371" s="99" t="str">
        <f t="shared" si="153"/>
        <v>B</v>
      </c>
      <c r="G2371" s="99" t="str">
        <f t="shared" si="153"/>
        <v>B</v>
      </c>
      <c r="H2371" s="99" t="str">
        <f t="shared" si="154"/>
        <v>B</v>
      </c>
      <c r="I2371" s="99">
        <f t="shared" si="155"/>
        <v>1</v>
      </c>
      <c r="J2371" s="109">
        <f>IF(H2371="B",0,MATCH("B",H2372:$H$3985,0))</f>
        <v>0</v>
      </c>
      <c r="K2371" s="84"/>
      <c r="L2371" s="112">
        <v>48904</v>
      </c>
      <c r="M2371" s="99" t="s">
        <v>69</v>
      </c>
      <c r="N2371" s="84"/>
      <c r="O2371" s="97">
        <v>47695</v>
      </c>
      <c r="P2371" s="97" cm="1">
        <f t="array" ref="P2371">INDEX($L$11:$L$2636,MATCH(B2371+J2371,$L$11:$L$2636,0)+30)</f>
        <v>47742</v>
      </c>
      <c r="Q2371" s="124" cm="1">
        <f t="array" ref="Q2371">INDEX($L$11:$L$2636,MATCH(B2371+J2371,$L$11:$L$2636,0)+12)-1</f>
        <v>47713</v>
      </c>
    </row>
    <row r="2372" spans="2:17" ht="15" customHeight="1" x14ac:dyDescent="0.25">
      <c r="B2372" s="97">
        <v>47696</v>
      </c>
      <c r="C2372" s="98" t="str">
        <f t="shared" si="152"/>
        <v>Thursday</v>
      </c>
      <c r="D2372" s="99" t="str">
        <f t="shared" si="153"/>
        <v>B</v>
      </c>
      <c r="E2372" s="99" t="str">
        <f t="shared" si="153"/>
        <v>B</v>
      </c>
      <c r="F2372" s="99" t="str">
        <f t="shared" si="153"/>
        <v>B</v>
      </c>
      <c r="G2372" s="99" t="str">
        <f t="shared" si="153"/>
        <v>B</v>
      </c>
      <c r="H2372" s="99" t="str">
        <f t="shared" si="154"/>
        <v>B</v>
      </c>
      <c r="I2372" s="99">
        <f t="shared" si="155"/>
        <v>1</v>
      </c>
      <c r="J2372" s="109">
        <f>IF(H2372="B",0,MATCH("B",H2373:$H$3985,0))</f>
        <v>0</v>
      </c>
      <c r="K2372" s="84"/>
      <c r="L2372" s="112">
        <v>48905</v>
      </c>
      <c r="M2372" s="99" t="s">
        <v>69</v>
      </c>
      <c r="N2372" s="84"/>
      <c r="O2372" s="97">
        <v>47696</v>
      </c>
      <c r="P2372" s="97" cm="1">
        <f t="array" ref="P2372">INDEX($L$11:$L$2636,MATCH(B2372+J2372,$L$11:$L$2636,0)+30)</f>
        <v>47743</v>
      </c>
      <c r="Q2372" s="124" cm="1">
        <f t="array" ref="Q2372">INDEX($L$11:$L$2636,MATCH(B2372+J2372,$L$11:$L$2636,0)+12)-1</f>
        <v>47714</v>
      </c>
    </row>
    <row r="2373" spans="2:17" ht="15" customHeight="1" x14ac:dyDescent="0.25">
      <c r="B2373" s="97">
        <v>47697</v>
      </c>
      <c r="C2373" s="98" t="str">
        <f t="shared" si="152"/>
        <v>Friday</v>
      </c>
      <c r="D2373" s="99" t="str">
        <f t="shared" si="153"/>
        <v>B</v>
      </c>
      <c r="E2373" s="99" t="str">
        <f t="shared" si="153"/>
        <v>B</v>
      </c>
      <c r="F2373" s="99" t="str">
        <f t="shared" si="153"/>
        <v>B</v>
      </c>
      <c r="G2373" s="99" t="str">
        <f t="shared" si="153"/>
        <v>B</v>
      </c>
      <c r="H2373" s="99" t="str">
        <f t="shared" si="154"/>
        <v>B</v>
      </c>
      <c r="I2373" s="99">
        <f t="shared" si="155"/>
        <v>1</v>
      </c>
      <c r="J2373" s="109">
        <f>IF(H2373="B",0,MATCH("B",H2374:$H$3985,0))</f>
        <v>0</v>
      </c>
      <c r="K2373" s="84"/>
      <c r="L2373" s="112">
        <v>48906</v>
      </c>
      <c r="M2373" s="99" t="s">
        <v>69</v>
      </c>
      <c r="N2373" s="84"/>
      <c r="O2373" s="97">
        <v>47697</v>
      </c>
      <c r="P2373" s="97" cm="1">
        <f t="array" ref="P2373">INDEX($L$11:$L$2636,MATCH(B2373+J2373,$L$11:$L$2636,0)+30)</f>
        <v>47744</v>
      </c>
      <c r="Q2373" s="124" cm="1">
        <f t="array" ref="Q2373">INDEX($L$11:$L$2636,MATCH(B2373+J2373,$L$11:$L$2636,0)+12)-1</f>
        <v>47715</v>
      </c>
    </row>
    <row r="2374" spans="2:17" ht="15" customHeight="1" x14ac:dyDescent="0.25">
      <c r="B2374" s="97">
        <v>47698</v>
      </c>
      <c r="C2374" s="98" t="str">
        <f t="shared" si="152"/>
        <v>Saturday</v>
      </c>
      <c r="D2374" s="99" t="str">
        <f t="shared" si="153"/>
        <v>W</v>
      </c>
      <c r="E2374" s="99" t="str">
        <f t="shared" si="153"/>
        <v>W</v>
      </c>
      <c r="F2374" s="99" t="str">
        <f t="shared" si="153"/>
        <v>W</v>
      </c>
      <c r="G2374" s="99" t="str">
        <f t="shared" si="153"/>
        <v>W</v>
      </c>
      <c r="H2374" s="99" t="str">
        <f t="shared" si="154"/>
        <v>W</v>
      </c>
      <c r="I2374" s="99">
        <f t="shared" si="155"/>
        <v>0</v>
      </c>
      <c r="J2374" s="109">
        <f>IF(H2374="B",0,MATCH("B",H2375:$H$3985,0))</f>
        <v>2</v>
      </c>
      <c r="K2374" s="84"/>
      <c r="L2374" s="112">
        <v>48907</v>
      </c>
      <c r="M2374" s="99" t="s">
        <v>69</v>
      </c>
      <c r="N2374" s="84"/>
      <c r="O2374" s="97">
        <v>47698</v>
      </c>
      <c r="P2374" s="97" cm="1">
        <f t="array" ref="P2374">INDEX($L$11:$L$2636,MATCH(B2374+J2374,$L$11:$L$2636,0)+30)</f>
        <v>47745</v>
      </c>
      <c r="Q2374" s="124" cm="1">
        <f t="array" ref="Q2374">INDEX($L$11:$L$2636,MATCH(B2374+J2374,$L$11:$L$2636,0)+12)-1</f>
        <v>47716</v>
      </c>
    </row>
    <row r="2375" spans="2:17" ht="15" customHeight="1" x14ac:dyDescent="0.25">
      <c r="B2375" s="97">
        <v>47699</v>
      </c>
      <c r="C2375" s="98" t="str">
        <f t="shared" si="152"/>
        <v>Sunday</v>
      </c>
      <c r="D2375" s="99" t="str">
        <f t="shared" si="153"/>
        <v>W</v>
      </c>
      <c r="E2375" s="99" t="str">
        <f t="shared" si="153"/>
        <v>W</v>
      </c>
      <c r="F2375" s="99" t="str">
        <f t="shared" si="153"/>
        <v>W</v>
      </c>
      <c r="G2375" s="99" t="str">
        <f t="shared" si="153"/>
        <v>W</v>
      </c>
      <c r="H2375" s="99" t="str">
        <f t="shared" si="154"/>
        <v>W</v>
      </c>
      <c r="I2375" s="99">
        <f t="shared" si="155"/>
        <v>0</v>
      </c>
      <c r="J2375" s="109">
        <f>IF(H2375="B",0,MATCH("B",H2376:$H$3985,0))</f>
        <v>1</v>
      </c>
      <c r="K2375" s="84"/>
      <c r="L2375" s="112">
        <v>48908</v>
      </c>
      <c r="M2375" s="99" t="s">
        <v>69</v>
      </c>
      <c r="N2375" s="84"/>
      <c r="O2375" s="97">
        <v>47699</v>
      </c>
      <c r="P2375" s="97" cm="1">
        <f t="array" ref="P2375">INDEX($L$11:$L$2636,MATCH(B2375+J2375,$L$11:$L$2636,0)+30)</f>
        <v>47745</v>
      </c>
      <c r="Q2375" s="124" cm="1">
        <f t="array" ref="Q2375">INDEX($L$11:$L$2636,MATCH(B2375+J2375,$L$11:$L$2636,0)+12)-1</f>
        <v>47716</v>
      </c>
    </row>
    <row r="2376" spans="2:17" ht="15" customHeight="1" x14ac:dyDescent="0.25">
      <c r="B2376" s="97">
        <v>47700</v>
      </c>
      <c r="C2376" s="98" t="str">
        <f t="shared" si="152"/>
        <v>Monday</v>
      </c>
      <c r="D2376" s="99" t="str">
        <f t="shared" si="153"/>
        <v>B</v>
      </c>
      <c r="E2376" s="99" t="str">
        <f t="shared" si="153"/>
        <v>B</v>
      </c>
      <c r="F2376" s="99" t="str">
        <f t="shared" si="153"/>
        <v>B</v>
      </c>
      <c r="G2376" s="99" t="str">
        <f t="shared" si="153"/>
        <v>B</v>
      </c>
      <c r="H2376" s="99" t="str">
        <f t="shared" si="154"/>
        <v>B</v>
      </c>
      <c r="I2376" s="99">
        <f t="shared" si="155"/>
        <v>1</v>
      </c>
      <c r="J2376" s="109">
        <f>IF(H2376="B",0,MATCH("B",H2377:$H$3985,0))</f>
        <v>0</v>
      </c>
      <c r="K2376" s="84"/>
      <c r="L2376" s="112">
        <v>48911</v>
      </c>
      <c r="M2376" s="99" t="s">
        <v>69</v>
      </c>
      <c r="N2376" s="84"/>
      <c r="O2376" s="97">
        <v>47700</v>
      </c>
      <c r="P2376" s="97" cm="1">
        <f t="array" ref="P2376">INDEX($L$11:$L$2636,MATCH(B2376+J2376,$L$11:$L$2636,0)+30)</f>
        <v>47745</v>
      </c>
      <c r="Q2376" s="124" cm="1">
        <f t="array" ref="Q2376">INDEX($L$11:$L$2636,MATCH(B2376+J2376,$L$11:$L$2636,0)+12)-1</f>
        <v>47716</v>
      </c>
    </row>
    <row r="2377" spans="2:17" ht="15" customHeight="1" x14ac:dyDescent="0.25">
      <c r="B2377" s="97">
        <v>47701</v>
      </c>
      <c r="C2377" s="98" t="str">
        <f t="shared" si="152"/>
        <v>Tuesday</v>
      </c>
      <c r="D2377" s="99" t="str">
        <f t="shared" si="153"/>
        <v>B</v>
      </c>
      <c r="E2377" s="99" t="str">
        <f t="shared" si="153"/>
        <v>B</v>
      </c>
      <c r="F2377" s="99" t="str">
        <f t="shared" si="153"/>
        <v>B</v>
      </c>
      <c r="G2377" s="99" t="str">
        <f t="shared" si="153"/>
        <v>B</v>
      </c>
      <c r="H2377" s="99" t="str">
        <f t="shared" si="154"/>
        <v>B</v>
      </c>
      <c r="I2377" s="99">
        <f t="shared" si="155"/>
        <v>1</v>
      </c>
      <c r="J2377" s="109">
        <f>IF(H2377="B",0,MATCH("B",H2378:$H$3985,0))</f>
        <v>0</v>
      </c>
      <c r="K2377" s="84"/>
      <c r="L2377" s="112">
        <v>48912</v>
      </c>
      <c r="M2377" s="99" t="s">
        <v>69</v>
      </c>
      <c r="N2377" s="84"/>
      <c r="O2377" s="97">
        <v>47701</v>
      </c>
      <c r="P2377" s="97" cm="1">
        <f t="array" ref="P2377">INDEX($L$11:$L$2636,MATCH(B2377+J2377,$L$11:$L$2636,0)+30)</f>
        <v>47746</v>
      </c>
      <c r="Q2377" s="124" cm="1">
        <f t="array" ref="Q2377">INDEX($L$11:$L$2636,MATCH(B2377+J2377,$L$11:$L$2636,0)+12)-1</f>
        <v>47717</v>
      </c>
    </row>
    <row r="2378" spans="2:17" ht="15" customHeight="1" x14ac:dyDescent="0.25">
      <c r="B2378" s="97">
        <v>47702</v>
      </c>
      <c r="C2378" s="98" t="str">
        <f t="shared" si="152"/>
        <v>Wednesday</v>
      </c>
      <c r="D2378" s="99" t="str">
        <f t="shared" si="153"/>
        <v>B</v>
      </c>
      <c r="E2378" s="99" t="str">
        <f t="shared" si="153"/>
        <v>B</v>
      </c>
      <c r="F2378" s="99" t="str">
        <f t="shared" si="153"/>
        <v>B</v>
      </c>
      <c r="G2378" s="99" t="str">
        <f t="shared" si="153"/>
        <v>B</v>
      </c>
      <c r="H2378" s="99" t="str">
        <f t="shared" si="154"/>
        <v>B</v>
      </c>
      <c r="I2378" s="99">
        <f t="shared" si="155"/>
        <v>1</v>
      </c>
      <c r="J2378" s="109">
        <f>IF(H2378="B",0,MATCH("B",H2379:$H$3985,0))</f>
        <v>0</v>
      </c>
      <c r="K2378" s="84"/>
      <c r="L2378" s="112">
        <v>48913</v>
      </c>
      <c r="M2378" s="99" t="s">
        <v>69</v>
      </c>
      <c r="N2378" s="84"/>
      <c r="O2378" s="97">
        <v>47702</v>
      </c>
      <c r="P2378" s="97" cm="1">
        <f t="array" ref="P2378">INDEX($L$11:$L$2636,MATCH(B2378+J2378,$L$11:$L$2636,0)+30)</f>
        <v>47749</v>
      </c>
      <c r="Q2378" s="124" cm="1">
        <f t="array" ref="Q2378">INDEX($L$11:$L$2636,MATCH(B2378+J2378,$L$11:$L$2636,0)+12)-1</f>
        <v>47721</v>
      </c>
    </row>
    <row r="2379" spans="2:17" ht="15" customHeight="1" x14ac:dyDescent="0.25">
      <c r="B2379" s="97">
        <v>47703</v>
      </c>
      <c r="C2379" s="98" t="str">
        <f t="shared" si="152"/>
        <v>Thursday</v>
      </c>
      <c r="D2379" s="99" t="str">
        <f t="shared" si="153"/>
        <v>B</v>
      </c>
      <c r="E2379" s="99" t="str">
        <f t="shared" si="153"/>
        <v>B</v>
      </c>
      <c r="F2379" s="99" t="str">
        <f t="shared" si="153"/>
        <v>B</v>
      </c>
      <c r="G2379" s="99" t="str">
        <f t="shared" si="153"/>
        <v>B</v>
      </c>
      <c r="H2379" s="99" t="str">
        <f t="shared" si="154"/>
        <v>B</v>
      </c>
      <c r="I2379" s="99">
        <f t="shared" si="155"/>
        <v>1</v>
      </c>
      <c r="J2379" s="109">
        <f>IF(H2379="B",0,MATCH("B",H2380:$H$3985,0))</f>
        <v>0</v>
      </c>
      <c r="K2379" s="84"/>
      <c r="L2379" s="112">
        <v>48914</v>
      </c>
      <c r="M2379" s="99" t="s">
        <v>69</v>
      </c>
      <c r="N2379" s="84"/>
      <c r="O2379" s="97">
        <v>47703</v>
      </c>
      <c r="P2379" s="97" cm="1">
        <f t="array" ref="P2379">INDEX($L$11:$L$2636,MATCH(B2379+J2379,$L$11:$L$2636,0)+30)</f>
        <v>47751</v>
      </c>
      <c r="Q2379" s="124" cm="1">
        <f t="array" ref="Q2379">INDEX($L$11:$L$2636,MATCH(B2379+J2379,$L$11:$L$2636,0)+12)-1</f>
        <v>47722</v>
      </c>
    </row>
    <row r="2380" spans="2:17" ht="15" customHeight="1" x14ac:dyDescent="0.25">
      <c r="B2380" s="97">
        <v>47704</v>
      </c>
      <c r="C2380" s="98" t="str">
        <f t="shared" ref="C2380:C2443" si="156">TEXT(WEEKDAY(B2380),"dddd")</f>
        <v>Friday</v>
      </c>
      <c r="D2380" s="99" t="str">
        <f t="shared" ref="D2380:G2443" si="157">IF(WEEKDAY($B2380,2)&lt;6,"B","W")</f>
        <v>B</v>
      </c>
      <c r="E2380" s="99" t="str">
        <f t="shared" si="157"/>
        <v>B</v>
      </c>
      <c r="F2380" s="99" t="str">
        <f t="shared" si="157"/>
        <v>B</v>
      </c>
      <c r="G2380" s="99" t="str">
        <f t="shared" si="157"/>
        <v>B</v>
      </c>
      <c r="H2380" s="99" t="str">
        <f t="shared" ref="H2380:H2443" si="158">IF(OR(D2380="P",E2380="P",F2380="P",G2380="P"),"P",D2380)</f>
        <v>B</v>
      </c>
      <c r="I2380" s="99">
        <f t="shared" ref="I2380:I2443" si="159">IF(H2380="B",1,0)</f>
        <v>1</v>
      </c>
      <c r="J2380" s="109">
        <f>IF(H2380="B",0,MATCH("B",H2381:$H$3985,0))</f>
        <v>0</v>
      </c>
      <c r="K2380" s="84"/>
      <c r="L2380" s="112">
        <v>48915</v>
      </c>
      <c r="M2380" s="99" t="s">
        <v>69</v>
      </c>
      <c r="N2380" s="84"/>
      <c r="O2380" s="97">
        <v>47704</v>
      </c>
      <c r="P2380" s="97" cm="1">
        <f t="array" ref="P2380">INDEX($L$11:$L$2636,MATCH(B2380+J2380,$L$11:$L$2636,0)+30)</f>
        <v>47752</v>
      </c>
      <c r="Q2380" s="124" cm="1">
        <f t="array" ref="Q2380">INDEX($L$11:$L$2636,MATCH(B2380+J2380,$L$11:$L$2636,0)+12)-1</f>
        <v>47723</v>
      </c>
    </row>
    <row r="2381" spans="2:17" ht="15" customHeight="1" x14ac:dyDescent="0.25">
      <c r="B2381" s="97">
        <v>47705</v>
      </c>
      <c r="C2381" s="98" t="str">
        <f t="shared" si="156"/>
        <v>Saturday</v>
      </c>
      <c r="D2381" s="99" t="str">
        <f t="shared" si="157"/>
        <v>W</v>
      </c>
      <c r="E2381" s="99" t="str">
        <f t="shared" si="157"/>
        <v>W</v>
      </c>
      <c r="F2381" s="99" t="str">
        <f t="shared" si="157"/>
        <v>W</v>
      </c>
      <c r="G2381" s="99" t="str">
        <f t="shared" si="157"/>
        <v>W</v>
      </c>
      <c r="H2381" s="99" t="str">
        <f t="shared" si="158"/>
        <v>W</v>
      </c>
      <c r="I2381" s="99">
        <f t="shared" si="159"/>
        <v>0</v>
      </c>
      <c r="J2381" s="109">
        <f>IF(H2381="B",0,MATCH("B",H2382:$H$3985,0))</f>
        <v>2</v>
      </c>
      <c r="K2381" s="84"/>
      <c r="L2381" s="112">
        <v>48918</v>
      </c>
      <c r="M2381" s="99" t="s">
        <v>69</v>
      </c>
      <c r="N2381" s="84"/>
      <c r="O2381" s="97">
        <v>47705</v>
      </c>
      <c r="P2381" s="97" cm="1">
        <f t="array" ref="P2381">INDEX($L$11:$L$2636,MATCH(B2381+J2381,$L$11:$L$2636,0)+30)</f>
        <v>47753</v>
      </c>
      <c r="Q2381" s="124" cm="1">
        <f t="array" ref="Q2381">INDEX($L$11:$L$2636,MATCH(B2381+J2381,$L$11:$L$2636,0)+12)-1</f>
        <v>47724</v>
      </c>
    </row>
    <row r="2382" spans="2:17" ht="15" customHeight="1" x14ac:dyDescent="0.25">
      <c r="B2382" s="97">
        <v>47706</v>
      </c>
      <c r="C2382" s="98" t="str">
        <f t="shared" si="156"/>
        <v>Sunday</v>
      </c>
      <c r="D2382" s="99" t="str">
        <f t="shared" si="157"/>
        <v>W</v>
      </c>
      <c r="E2382" s="99" t="str">
        <f t="shared" si="157"/>
        <v>W</v>
      </c>
      <c r="F2382" s="99" t="str">
        <f t="shared" si="157"/>
        <v>W</v>
      </c>
      <c r="G2382" s="99" t="str">
        <f t="shared" si="157"/>
        <v>W</v>
      </c>
      <c r="H2382" s="99" t="str">
        <f t="shared" si="158"/>
        <v>W</v>
      </c>
      <c r="I2382" s="99">
        <f t="shared" si="159"/>
        <v>0</v>
      </c>
      <c r="J2382" s="109">
        <f>IF(H2382="B",0,MATCH("B",H2383:$H$3985,0))</f>
        <v>1</v>
      </c>
      <c r="K2382" s="84"/>
      <c r="L2382" s="112">
        <v>48920</v>
      </c>
      <c r="M2382" s="99" t="s">
        <v>69</v>
      </c>
      <c r="N2382" s="84"/>
      <c r="O2382" s="97">
        <v>47706</v>
      </c>
      <c r="P2382" s="97" cm="1">
        <f t="array" ref="P2382">INDEX($L$11:$L$2636,MATCH(B2382+J2382,$L$11:$L$2636,0)+30)</f>
        <v>47753</v>
      </c>
      <c r="Q2382" s="124" cm="1">
        <f t="array" ref="Q2382">INDEX($L$11:$L$2636,MATCH(B2382+J2382,$L$11:$L$2636,0)+12)-1</f>
        <v>47724</v>
      </c>
    </row>
    <row r="2383" spans="2:17" ht="15" customHeight="1" x14ac:dyDescent="0.25">
      <c r="B2383" s="97">
        <v>47707</v>
      </c>
      <c r="C2383" s="98" t="str">
        <f t="shared" si="156"/>
        <v>Monday</v>
      </c>
      <c r="D2383" s="99" t="str">
        <f t="shared" si="157"/>
        <v>B</v>
      </c>
      <c r="E2383" s="99" t="str">
        <f t="shared" si="157"/>
        <v>B</v>
      </c>
      <c r="F2383" s="99" t="str">
        <f t="shared" si="157"/>
        <v>B</v>
      </c>
      <c r="G2383" s="99" t="str">
        <f t="shared" si="157"/>
        <v>B</v>
      </c>
      <c r="H2383" s="99" t="str">
        <f t="shared" si="158"/>
        <v>B</v>
      </c>
      <c r="I2383" s="99">
        <f t="shared" si="159"/>
        <v>1</v>
      </c>
      <c r="J2383" s="109">
        <f>IF(H2383="B",0,MATCH("B",H2384:$H$3985,0))</f>
        <v>0</v>
      </c>
      <c r="K2383" s="84"/>
      <c r="L2383" s="112">
        <v>48922</v>
      </c>
      <c r="M2383" s="99" t="s">
        <v>69</v>
      </c>
      <c r="N2383" s="84"/>
      <c r="O2383" s="97">
        <v>47707</v>
      </c>
      <c r="P2383" s="97" cm="1">
        <f t="array" ref="P2383">INDEX($L$11:$L$2636,MATCH(B2383+J2383,$L$11:$L$2636,0)+30)</f>
        <v>47753</v>
      </c>
      <c r="Q2383" s="124" cm="1">
        <f t="array" ref="Q2383">INDEX($L$11:$L$2636,MATCH(B2383+J2383,$L$11:$L$2636,0)+12)-1</f>
        <v>47724</v>
      </c>
    </row>
    <row r="2384" spans="2:17" ht="15" customHeight="1" x14ac:dyDescent="0.25">
      <c r="B2384" s="97">
        <v>47708</v>
      </c>
      <c r="C2384" s="98" t="str">
        <f t="shared" si="156"/>
        <v>Tuesday</v>
      </c>
      <c r="D2384" s="99" t="str">
        <f t="shared" si="157"/>
        <v>B</v>
      </c>
      <c r="E2384" s="99" t="str">
        <f t="shared" si="157"/>
        <v>B</v>
      </c>
      <c r="F2384" s="99" t="str">
        <f t="shared" si="157"/>
        <v>B</v>
      </c>
      <c r="G2384" s="99" t="str">
        <f t="shared" si="157"/>
        <v>B</v>
      </c>
      <c r="H2384" s="99" t="str">
        <f t="shared" si="158"/>
        <v>B</v>
      </c>
      <c r="I2384" s="99">
        <f t="shared" si="159"/>
        <v>1</v>
      </c>
      <c r="J2384" s="109">
        <f>IF(H2384="B",0,MATCH("B",H2385:$H$3985,0))</f>
        <v>0</v>
      </c>
      <c r="K2384" s="84"/>
      <c r="L2384" s="112">
        <v>48925</v>
      </c>
      <c r="M2384" s="99" t="s">
        <v>69</v>
      </c>
      <c r="N2384" s="84"/>
      <c r="O2384" s="97">
        <v>47708</v>
      </c>
      <c r="P2384" s="97" cm="1">
        <f t="array" ref="P2384">INDEX($L$11:$L$2636,MATCH(B2384+J2384,$L$11:$L$2636,0)+30)</f>
        <v>47756</v>
      </c>
      <c r="Q2384" s="124" cm="1">
        <f t="array" ref="Q2384">INDEX($L$11:$L$2636,MATCH(B2384+J2384,$L$11:$L$2636,0)+12)-1</f>
        <v>47727</v>
      </c>
    </row>
    <row r="2385" spans="2:17" ht="15" customHeight="1" x14ac:dyDescent="0.25">
      <c r="B2385" s="97">
        <v>47709</v>
      </c>
      <c r="C2385" s="98" t="str">
        <f t="shared" si="156"/>
        <v>Wednesday</v>
      </c>
      <c r="D2385" s="99" t="str">
        <f t="shared" si="157"/>
        <v>B</v>
      </c>
      <c r="E2385" s="99" t="str">
        <f t="shared" si="157"/>
        <v>B</v>
      </c>
      <c r="F2385" s="99" t="str">
        <f t="shared" si="157"/>
        <v>B</v>
      </c>
      <c r="G2385" s="99" t="str">
        <f t="shared" si="157"/>
        <v>B</v>
      </c>
      <c r="H2385" s="99" t="str">
        <f t="shared" si="158"/>
        <v>B</v>
      </c>
      <c r="I2385" s="99">
        <f t="shared" si="159"/>
        <v>1</v>
      </c>
      <c r="J2385" s="109">
        <f>IF(H2385="B",0,MATCH("B",H2386:$H$3985,0))</f>
        <v>0</v>
      </c>
      <c r="K2385" s="84"/>
      <c r="L2385" s="112">
        <v>48926</v>
      </c>
      <c r="M2385" s="99" t="s">
        <v>69</v>
      </c>
      <c r="N2385" s="84"/>
      <c r="O2385" s="97">
        <v>47709</v>
      </c>
      <c r="P2385" s="97" cm="1">
        <f t="array" ref="P2385">INDEX($L$11:$L$2636,MATCH(B2385+J2385,$L$11:$L$2636,0)+30)</f>
        <v>47757</v>
      </c>
      <c r="Q2385" s="124" cm="1">
        <f t="array" ref="Q2385">INDEX($L$11:$L$2636,MATCH(B2385+J2385,$L$11:$L$2636,0)+12)-1</f>
        <v>47728</v>
      </c>
    </row>
    <row r="2386" spans="2:17" ht="15" customHeight="1" x14ac:dyDescent="0.25">
      <c r="B2386" s="97">
        <v>47710</v>
      </c>
      <c r="C2386" s="98" t="str">
        <f t="shared" si="156"/>
        <v>Thursday</v>
      </c>
      <c r="D2386" s="99" t="str">
        <f t="shared" si="157"/>
        <v>B</v>
      </c>
      <c r="E2386" s="99" t="s">
        <v>71</v>
      </c>
      <c r="F2386" s="99" t="s">
        <v>71</v>
      </c>
      <c r="G2386" s="99" t="str">
        <f t="shared" si="157"/>
        <v>B</v>
      </c>
      <c r="H2386" s="99" t="str">
        <f t="shared" si="158"/>
        <v>P</v>
      </c>
      <c r="I2386" s="99">
        <f t="shared" si="159"/>
        <v>0</v>
      </c>
      <c r="J2386" s="109">
        <f>IF(H2386="B",0,MATCH("B",H2387:$H$3985,0))</f>
        <v>1</v>
      </c>
      <c r="K2386" s="84"/>
      <c r="L2386" s="112">
        <v>48927</v>
      </c>
      <c r="M2386" s="99" t="s">
        <v>69</v>
      </c>
      <c r="N2386" s="84"/>
      <c r="O2386" s="97">
        <v>47710</v>
      </c>
      <c r="P2386" s="97" cm="1">
        <f t="array" ref="P2386">INDEX($L$11:$L$2636,MATCH(B2386+J2386,$L$11:$L$2636,0)+30)</f>
        <v>47758</v>
      </c>
      <c r="Q2386" s="124" cm="1">
        <f t="array" ref="Q2386">INDEX($L$11:$L$2636,MATCH(B2386+J2386,$L$11:$L$2636,0)+12)-1</f>
        <v>47729</v>
      </c>
    </row>
    <row r="2387" spans="2:17" ht="15" customHeight="1" x14ac:dyDescent="0.25">
      <c r="B2387" s="97">
        <v>47711</v>
      </c>
      <c r="C2387" s="98" t="str">
        <f t="shared" si="156"/>
        <v>Friday</v>
      </c>
      <c r="D2387" s="99" t="str">
        <f t="shared" si="157"/>
        <v>B</v>
      </c>
      <c r="E2387" s="99" t="str">
        <f t="shared" si="157"/>
        <v>B</v>
      </c>
      <c r="F2387" s="99" t="str">
        <f t="shared" si="157"/>
        <v>B</v>
      </c>
      <c r="G2387" s="99" t="str">
        <f t="shared" si="157"/>
        <v>B</v>
      </c>
      <c r="H2387" s="99" t="str">
        <f t="shared" si="158"/>
        <v>B</v>
      </c>
      <c r="I2387" s="99">
        <f t="shared" si="159"/>
        <v>1</v>
      </c>
      <c r="J2387" s="109">
        <f>IF(H2387="B",0,MATCH("B",H2388:$H$3985,0))</f>
        <v>0</v>
      </c>
      <c r="K2387" s="84"/>
      <c r="L2387" s="112">
        <v>48928</v>
      </c>
      <c r="M2387" s="99" t="s">
        <v>69</v>
      </c>
      <c r="N2387" s="84"/>
      <c r="O2387" s="97">
        <v>47711</v>
      </c>
      <c r="P2387" s="97" cm="1">
        <f t="array" ref="P2387">INDEX($L$11:$L$2636,MATCH(B2387+J2387,$L$11:$L$2636,0)+30)</f>
        <v>47758</v>
      </c>
      <c r="Q2387" s="124" cm="1">
        <f t="array" ref="Q2387">INDEX($L$11:$L$2636,MATCH(B2387+J2387,$L$11:$L$2636,0)+12)-1</f>
        <v>47729</v>
      </c>
    </row>
    <row r="2388" spans="2:17" ht="15" customHeight="1" x14ac:dyDescent="0.25">
      <c r="B2388" s="97">
        <v>47712</v>
      </c>
      <c r="C2388" s="98" t="str">
        <f t="shared" si="156"/>
        <v>Saturday</v>
      </c>
      <c r="D2388" s="99" t="str">
        <f t="shared" si="157"/>
        <v>W</v>
      </c>
      <c r="E2388" s="99" t="str">
        <f t="shared" si="157"/>
        <v>W</v>
      </c>
      <c r="F2388" s="99" t="str">
        <f t="shared" si="157"/>
        <v>W</v>
      </c>
      <c r="G2388" s="99" t="str">
        <f t="shared" si="157"/>
        <v>W</v>
      </c>
      <c r="H2388" s="99" t="str">
        <f t="shared" si="158"/>
        <v>W</v>
      </c>
      <c r="I2388" s="99">
        <f t="shared" si="159"/>
        <v>0</v>
      </c>
      <c r="J2388" s="109">
        <f>IF(H2388="B",0,MATCH("B",H2389:$H$3985,0))</f>
        <v>2</v>
      </c>
      <c r="K2388" s="84"/>
      <c r="L2388" s="112">
        <v>48929</v>
      </c>
      <c r="M2388" s="99" t="s">
        <v>69</v>
      </c>
      <c r="N2388" s="84"/>
      <c r="O2388" s="97">
        <v>47712</v>
      </c>
      <c r="P2388" s="97" cm="1">
        <f t="array" ref="P2388">INDEX($L$11:$L$2636,MATCH(B2388+J2388,$L$11:$L$2636,0)+30)</f>
        <v>47759</v>
      </c>
      <c r="Q2388" s="124" cm="1">
        <f t="array" ref="Q2388">INDEX($L$11:$L$2636,MATCH(B2388+J2388,$L$11:$L$2636,0)+12)-1</f>
        <v>47730</v>
      </c>
    </row>
    <row r="2389" spans="2:17" ht="15" customHeight="1" x14ac:dyDescent="0.25">
      <c r="B2389" s="97">
        <v>47713</v>
      </c>
      <c r="C2389" s="98" t="str">
        <f t="shared" si="156"/>
        <v>Sunday</v>
      </c>
      <c r="D2389" s="99" t="str">
        <f t="shared" si="157"/>
        <v>W</v>
      </c>
      <c r="E2389" s="99" t="str">
        <f t="shared" si="157"/>
        <v>W</v>
      </c>
      <c r="F2389" s="99" t="str">
        <f t="shared" si="157"/>
        <v>W</v>
      </c>
      <c r="G2389" s="99" t="str">
        <f t="shared" si="157"/>
        <v>W</v>
      </c>
      <c r="H2389" s="99" t="str">
        <f t="shared" si="158"/>
        <v>W</v>
      </c>
      <c r="I2389" s="99">
        <f t="shared" si="159"/>
        <v>0</v>
      </c>
      <c r="J2389" s="109">
        <f>IF(H2389="B",0,MATCH("B",H2390:$H$3985,0))</f>
        <v>1</v>
      </c>
      <c r="K2389" s="84"/>
      <c r="L2389" s="112">
        <v>48932</v>
      </c>
      <c r="M2389" s="99" t="s">
        <v>69</v>
      </c>
      <c r="N2389" s="84"/>
      <c r="O2389" s="97">
        <v>47713</v>
      </c>
      <c r="P2389" s="97" cm="1">
        <f t="array" ref="P2389">INDEX($L$11:$L$2636,MATCH(B2389+J2389,$L$11:$L$2636,0)+30)</f>
        <v>47759</v>
      </c>
      <c r="Q2389" s="124" cm="1">
        <f t="array" ref="Q2389">INDEX($L$11:$L$2636,MATCH(B2389+J2389,$L$11:$L$2636,0)+12)-1</f>
        <v>47730</v>
      </c>
    </row>
    <row r="2390" spans="2:17" ht="15" customHeight="1" x14ac:dyDescent="0.25">
      <c r="B2390" s="97">
        <v>47714</v>
      </c>
      <c r="C2390" s="98" t="str">
        <f t="shared" si="156"/>
        <v>Monday</v>
      </c>
      <c r="D2390" s="99" t="str">
        <f t="shared" si="157"/>
        <v>B</v>
      </c>
      <c r="E2390" s="99" t="str">
        <f t="shared" si="157"/>
        <v>B</v>
      </c>
      <c r="F2390" s="99" t="str">
        <f t="shared" si="157"/>
        <v>B</v>
      </c>
      <c r="G2390" s="99" t="str">
        <f t="shared" si="157"/>
        <v>B</v>
      </c>
      <c r="H2390" s="99" t="str">
        <f t="shared" si="158"/>
        <v>B</v>
      </c>
      <c r="I2390" s="99">
        <f t="shared" si="159"/>
        <v>1</v>
      </c>
      <c r="J2390" s="109">
        <f>IF(H2390="B",0,MATCH("B",H2391:$H$3985,0))</f>
        <v>0</v>
      </c>
      <c r="K2390" s="84"/>
      <c r="L2390" s="112">
        <v>48933</v>
      </c>
      <c r="M2390" s="99" t="s">
        <v>69</v>
      </c>
      <c r="N2390" s="84"/>
      <c r="O2390" s="97">
        <v>47714</v>
      </c>
      <c r="P2390" s="97" cm="1">
        <f t="array" ref="P2390">INDEX($L$11:$L$2636,MATCH(B2390+J2390,$L$11:$L$2636,0)+30)</f>
        <v>47759</v>
      </c>
      <c r="Q2390" s="124" cm="1">
        <f t="array" ref="Q2390">INDEX($L$11:$L$2636,MATCH(B2390+J2390,$L$11:$L$2636,0)+12)-1</f>
        <v>47730</v>
      </c>
    </row>
    <row r="2391" spans="2:17" ht="15" customHeight="1" x14ac:dyDescent="0.25">
      <c r="B2391" s="97">
        <v>47715</v>
      </c>
      <c r="C2391" s="98" t="str">
        <f t="shared" si="156"/>
        <v>Tuesday</v>
      </c>
      <c r="D2391" s="99" t="str">
        <f t="shared" si="157"/>
        <v>B</v>
      </c>
      <c r="E2391" s="99" t="str">
        <f t="shared" si="157"/>
        <v>B</v>
      </c>
      <c r="F2391" s="99" t="str">
        <f t="shared" si="157"/>
        <v>B</v>
      </c>
      <c r="G2391" s="99" t="str">
        <f t="shared" si="157"/>
        <v>B</v>
      </c>
      <c r="H2391" s="99" t="str">
        <f t="shared" si="158"/>
        <v>B</v>
      </c>
      <c r="I2391" s="99">
        <f t="shared" si="159"/>
        <v>1</v>
      </c>
      <c r="J2391" s="109">
        <f>IF(H2391="B",0,MATCH("B",H2392:$H$3985,0))</f>
        <v>0</v>
      </c>
      <c r="K2391" s="84"/>
      <c r="L2391" s="112">
        <v>48934</v>
      </c>
      <c r="M2391" s="99" t="s">
        <v>69</v>
      </c>
      <c r="N2391" s="84"/>
      <c r="O2391" s="97">
        <v>47715</v>
      </c>
      <c r="P2391" s="97" cm="1">
        <f t="array" ref="P2391">INDEX($L$11:$L$2636,MATCH(B2391+J2391,$L$11:$L$2636,0)+30)</f>
        <v>47760</v>
      </c>
      <c r="Q2391" s="124" cm="1">
        <f t="array" ref="Q2391">INDEX($L$11:$L$2636,MATCH(B2391+J2391,$L$11:$L$2636,0)+12)-1</f>
        <v>47731</v>
      </c>
    </row>
    <row r="2392" spans="2:17" ht="15" customHeight="1" x14ac:dyDescent="0.25">
      <c r="B2392" s="97">
        <v>47716</v>
      </c>
      <c r="C2392" s="98" t="str">
        <f t="shared" si="156"/>
        <v>Wednesday</v>
      </c>
      <c r="D2392" s="99" t="str">
        <f t="shared" si="157"/>
        <v>B</v>
      </c>
      <c r="E2392" s="99" t="str">
        <f t="shared" si="157"/>
        <v>B</v>
      </c>
      <c r="F2392" s="99" t="str">
        <f t="shared" si="157"/>
        <v>B</v>
      </c>
      <c r="G2392" s="99" t="str">
        <f t="shared" si="157"/>
        <v>B</v>
      </c>
      <c r="H2392" s="99" t="str">
        <f t="shared" si="158"/>
        <v>B</v>
      </c>
      <c r="I2392" s="99">
        <f t="shared" si="159"/>
        <v>1</v>
      </c>
      <c r="J2392" s="109">
        <f>IF(H2392="B",0,MATCH("B",H2393:$H$3985,0))</f>
        <v>0</v>
      </c>
      <c r="K2392" s="84"/>
      <c r="L2392" s="112">
        <v>48935</v>
      </c>
      <c r="M2392" s="99" t="s">
        <v>69</v>
      </c>
      <c r="N2392" s="84"/>
      <c r="O2392" s="97">
        <v>47716</v>
      </c>
      <c r="P2392" s="97" cm="1">
        <f t="array" ref="P2392">INDEX($L$11:$L$2636,MATCH(B2392+J2392,$L$11:$L$2636,0)+30)</f>
        <v>47763</v>
      </c>
      <c r="Q2392" s="124" cm="1">
        <f t="array" ref="Q2392">INDEX($L$11:$L$2636,MATCH(B2392+J2392,$L$11:$L$2636,0)+12)-1</f>
        <v>47734</v>
      </c>
    </row>
    <row r="2393" spans="2:17" ht="15" customHeight="1" x14ac:dyDescent="0.25">
      <c r="B2393" s="97">
        <v>47717</v>
      </c>
      <c r="C2393" s="98" t="str">
        <f t="shared" si="156"/>
        <v>Thursday</v>
      </c>
      <c r="D2393" s="99" t="str">
        <f t="shared" si="157"/>
        <v>B</v>
      </c>
      <c r="E2393" s="99" t="str">
        <f t="shared" si="157"/>
        <v>B</v>
      </c>
      <c r="F2393" s="99" t="str">
        <f t="shared" si="157"/>
        <v>B</v>
      </c>
      <c r="G2393" s="99" t="str">
        <f t="shared" si="157"/>
        <v>B</v>
      </c>
      <c r="H2393" s="99" t="str">
        <f t="shared" si="158"/>
        <v>B</v>
      </c>
      <c r="I2393" s="99">
        <f t="shared" si="159"/>
        <v>1</v>
      </c>
      <c r="J2393" s="109">
        <f>IF(H2393="B",0,MATCH("B",H2394:$H$3985,0))</f>
        <v>0</v>
      </c>
      <c r="K2393" s="84"/>
      <c r="L2393" s="112">
        <v>48936</v>
      </c>
      <c r="M2393" s="99" t="s">
        <v>69</v>
      </c>
      <c r="N2393" s="84"/>
      <c r="O2393" s="97">
        <v>47717</v>
      </c>
      <c r="P2393" s="97" cm="1">
        <f t="array" ref="P2393">INDEX($L$11:$L$2636,MATCH(B2393+J2393,$L$11:$L$2636,0)+30)</f>
        <v>47764</v>
      </c>
      <c r="Q2393" s="124" cm="1">
        <f t="array" ref="Q2393">INDEX($L$11:$L$2636,MATCH(B2393+J2393,$L$11:$L$2636,0)+12)-1</f>
        <v>47735</v>
      </c>
    </row>
    <row r="2394" spans="2:17" ht="15" customHeight="1" x14ac:dyDescent="0.25">
      <c r="B2394" s="97">
        <v>47718</v>
      </c>
      <c r="C2394" s="98" t="str">
        <f t="shared" si="156"/>
        <v>Friday</v>
      </c>
      <c r="D2394" s="99" t="str">
        <f t="shared" si="157"/>
        <v>B</v>
      </c>
      <c r="E2394" s="99" t="str">
        <f t="shared" si="157"/>
        <v>B</v>
      </c>
      <c r="F2394" s="99" t="str">
        <f t="shared" si="157"/>
        <v>B</v>
      </c>
      <c r="G2394" s="99" t="str">
        <f t="shared" si="157"/>
        <v>B</v>
      </c>
      <c r="H2394" s="99" t="str">
        <f t="shared" si="158"/>
        <v>B</v>
      </c>
      <c r="I2394" s="99">
        <f t="shared" si="159"/>
        <v>1</v>
      </c>
      <c r="J2394" s="109">
        <f>IF(H2394="B",0,MATCH("B",H2395:$H$3985,0))</f>
        <v>0</v>
      </c>
      <c r="K2394" s="84"/>
      <c r="L2394" s="112">
        <v>48941</v>
      </c>
      <c r="M2394" s="99" t="s">
        <v>69</v>
      </c>
      <c r="N2394" s="84"/>
      <c r="O2394" s="97">
        <v>47718</v>
      </c>
      <c r="P2394" s="97" cm="1">
        <f t="array" ref="P2394">INDEX($L$11:$L$2636,MATCH(B2394+J2394,$L$11:$L$2636,0)+30)</f>
        <v>47765</v>
      </c>
      <c r="Q2394" s="124" cm="1">
        <f t="array" ref="Q2394">INDEX($L$11:$L$2636,MATCH(B2394+J2394,$L$11:$L$2636,0)+12)-1</f>
        <v>47737</v>
      </c>
    </row>
    <row r="2395" spans="2:17" ht="15" customHeight="1" x14ac:dyDescent="0.25">
      <c r="B2395" s="97">
        <v>47719</v>
      </c>
      <c r="C2395" s="98" t="str">
        <f t="shared" si="156"/>
        <v>Saturday</v>
      </c>
      <c r="D2395" s="99" t="str">
        <f t="shared" si="157"/>
        <v>W</v>
      </c>
      <c r="E2395" s="99" t="str">
        <f t="shared" si="157"/>
        <v>W</v>
      </c>
      <c r="F2395" s="99" t="str">
        <f t="shared" si="157"/>
        <v>W</v>
      </c>
      <c r="G2395" s="99" t="str">
        <f t="shared" si="157"/>
        <v>W</v>
      </c>
      <c r="H2395" s="99" t="str">
        <f t="shared" si="158"/>
        <v>W</v>
      </c>
      <c r="I2395" s="99">
        <f t="shared" si="159"/>
        <v>0</v>
      </c>
      <c r="J2395" s="109">
        <f>IF(H2395="B",0,MATCH("B",H2396:$H$3985,0))</f>
        <v>3</v>
      </c>
      <c r="K2395" s="84"/>
      <c r="L2395" s="112">
        <v>48942</v>
      </c>
      <c r="M2395" s="99" t="s">
        <v>69</v>
      </c>
      <c r="N2395" s="84"/>
      <c r="O2395" s="97">
        <v>47719</v>
      </c>
      <c r="P2395" s="97" cm="1">
        <f t="array" ref="P2395">INDEX($L$11:$L$2636,MATCH(B2395+J2395,$L$11:$L$2636,0)+30)</f>
        <v>47766</v>
      </c>
      <c r="Q2395" s="124" cm="1">
        <f t="array" ref="Q2395">INDEX($L$11:$L$2636,MATCH(B2395+J2395,$L$11:$L$2636,0)+12)-1</f>
        <v>47738</v>
      </c>
    </row>
    <row r="2396" spans="2:17" ht="15" customHeight="1" x14ac:dyDescent="0.25">
      <c r="B2396" s="97">
        <v>47720</v>
      </c>
      <c r="C2396" s="98" t="str">
        <f t="shared" si="156"/>
        <v>Sunday</v>
      </c>
      <c r="D2396" s="99" t="str">
        <f t="shared" si="157"/>
        <v>W</v>
      </c>
      <c r="E2396" s="99" t="str">
        <f t="shared" si="157"/>
        <v>W</v>
      </c>
      <c r="F2396" s="99" t="str">
        <f t="shared" si="157"/>
        <v>W</v>
      </c>
      <c r="G2396" s="99" t="str">
        <f t="shared" si="157"/>
        <v>W</v>
      </c>
      <c r="H2396" s="99" t="str">
        <f t="shared" si="158"/>
        <v>W</v>
      </c>
      <c r="I2396" s="99">
        <f t="shared" si="159"/>
        <v>0</v>
      </c>
      <c r="J2396" s="109">
        <f>IF(H2396="B",0,MATCH("B",H2397:$H$3985,0))</f>
        <v>2</v>
      </c>
      <c r="K2396" s="84"/>
      <c r="L2396" s="112">
        <v>48943</v>
      </c>
      <c r="M2396" s="99" t="s">
        <v>69</v>
      </c>
      <c r="N2396" s="84"/>
      <c r="O2396" s="97">
        <v>47720</v>
      </c>
      <c r="P2396" s="97" cm="1">
        <f t="array" ref="P2396">INDEX($L$11:$L$2636,MATCH(B2396+J2396,$L$11:$L$2636,0)+30)</f>
        <v>47766</v>
      </c>
      <c r="Q2396" s="124" cm="1">
        <f t="array" ref="Q2396">INDEX($L$11:$L$2636,MATCH(B2396+J2396,$L$11:$L$2636,0)+12)-1</f>
        <v>47738</v>
      </c>
    </row>
    <row r="2397" spans="2:17" ht="15" customHeight="1" x14ac:dyDescent="0.25">
      <c r="B2397" s="97">
        <v>47721</v>
      </c>
      <c r="C2397" s="98" t="str">
        <f t="shared" si="156"/>
        <v>Monday</v>
      </c>
      <c r="D2397" s="99" t="s">
        <v>71</v>
      </c>
      <c r="E2397" s="99" t="str">
        <f t="shared" si="157"/>
        <v>B</v>
      </c>
      <c r="F2397" s="99" t="str">
        <f t="shared" si="157"/>
        <v>B</v>
      </c>
      <c r="G2397" s="99" t="str">
        <f t="shared" si="157"/>
        <v>B</v>
      </c>
      <c r="H2397" s="99" t="str">
        <f t="shared" si="158"/>
        <v>P</v>
      </c>
      <c r="I2397" s="99">
        <f t="shared" si="159"/>
        <v>0</v>
      </c>
      <c r="J2397" s="109">
        <f>IF(H2397="B",0,MATCH("B",H2398:$H$3985,0))</f>
        <v>1</v>
      </c>
      <c r="K2397" s="84"/>
      <c r="L2397" s="112">
        <v>48947</v>
      </c>
      <c r="M2397" s="99" t="s">
        <v>69</v>
      </c>
      <c r="N2397" s="84"/>
      <c r="O2397" s="97">
        <v>47721</v>
      </c>
      <c r="P2397" s="97" cm="1">
        <f t="array" ref="P2397">INDEX($L$11:$L$2636,MATCH(B2397+J2397,$L$11:$L$2636,0)+30)</f>
        <v>47766</v>
      </c>
      <c r="Q2397" s="124" cm="1">
        <f t="array" ref="Q2397">INDEX($L$11:$L$2636,MATCH(B2397+J2397,$L$11:$L$2636,0)+12)-1</f>
        <v>47738</v>
      </c>
    </row>
    <row r="2398" spans="2:17" ht="15" customHeight="1" x14ac:dyDescent="0.25">
      <c r="B2398" s="97">
        <v>47722</v>
      </c>
      <c r="C2398" s="98" t="str">
        <f t="shared" si="156"/>
        <v>Tuesday</v>
      </c>
      <c r="D2398" s="99" t="str">
        <f t="shared" si="157"/>
        <v>B</v>
      </c>
      <c r="E2398" s="99" t="str">
        <f t="shared" si="157"/>
        <v>B</v>
      </c>
      <c r="F2398" s="99" t="str">
        <f t="shared" si="157"/>
        <v>B</v>
      </c>
      <c r="G2398" s="99" t="str">
        <f t="shared" si="157"/>
        <v>B</v>
      </c>
      <c r="H2398" s="99" t="str">
        <f t="shared" si="158"/>
        <v>B</v>
      </c>
      <c r="I2398" s="99">
        <f t="shared" si="159"/>
        <v>1</v>
      </c>
      <c r="J2398" s="109">
        <f>IF(H2398="B",0,MATCH("B",H2399:$H$3985,0))</f>
        <v>0</v>
      </c>
      <c r="K2398" s="84"/>
      <c r="L2398" s="112">
        <v>48948</v>
      </c>
      <c r="M2398" s="99" t="s">
        <v>69</v>
      </c>
      <c r="N2398" s="84"/>
      <c r="O2398" s="97">
        <v>47722</v>
      </c>
      <c r="P2398" s="97" cm="1">
        <f t="array" ref="P2398">INDEX($L$11:$L$2636,MATCH(B2398+J2398,$L$11:$L$2636,0)+30)</f>
        <v>47766</v>
      </c>
      <c r="Q2398" s="124" cm="1">
        <f t="array" ref="Q2398">INDEX($L$11:$L$2636,MATCH(B2398+J2398,$L$11:$L$2636,0)+12)-1</f>
        <v>47738</v>
      </c>
    </row>
    <row r="2399" spans="2:17" ht="15" customHeight="1" x14ac:dyDescent="0.25">
      <c r="B2399" s="97">
        <v>47723</v>
      </c>
      <c r="C2399" s="98" t="str">
        <f t="shared" si="156"/>
        <v>Wednesday</v>
      </c>
      <c r="D2399" s="99" t="str">
        <f t="shared" si="157"/>
        <v>B</v>
      </c>
      <c r="E2399" s="99" t="str">
        <f t="shared" si="157"/>
        <v>B</v>
      </c>
      <c r="F2399" s="99" t="str">
        <f t="shared" si="157"/>
        <v>B</v>
      </c>
      <c r="G2399" s="99" t="str">
        <f t="shared" si="157"/>
        <v>B</v>
      </c>
      <c r="H2399" s="99" t="str">
        <f t="shared" si="158"/>
        <v>B</v>
      </c>
      <c r="I2399" s="99">
        <f t="shared" si="159"/>
        <v>1</v>
      </c>
      <c r="J2399" s="109">
        <f>IF(H2399="B",0,MATCH("B",H2400:$H$3985,0))</f>
        <v>0</v>
      </c>
      <c r="K2399" s="84"/>
      <c r="L2399" s="112">
        <v>48949</v>
      </c>
      <c r="M2399" s="99" t="s">
        <v>69</v>
      </c>
      <c r="N2399" s="84"/>
      <c r="O2399" s="97">
        <v>47723</v>
      </c>
      <c r="P2399" s="97" cm="1">
        <f t="array" ref="P2399">INDEX($L$11:$L$2636,MATCH(B2399+J2399,$L$11:$L$2636,0)+30)</f>
        <v>47767</v>
      </c>
      <c r="Q2399" s="124" cm="1">
        <f t="array" ref="Q2399">INDEX($L$11:$L$2636,MATCH(B2399+J2399,$L$11:$L$2636,0)+12)-1</f>
        <v>47741</v>
      </c>
    </row>
    <row r="2400" spans="2:17" ht="15" customHeight="1" x14ac:dyDescent="0.25">
      <c r="B2400" s="97">
        <v>47724</v>
      </c>
      <c r="C2400" s="98" t="str">
        <f t="shared" si="156"/>
        <v>Thursday</v>
      </c>
      <c r="D2400" s="99" t="str">
        <f t="shared" si="157"/>
        <v>B</v>
      </c>
      <c r="E2400" s="99" t="str">
        <f t="shared" si="157"/>
        <v>B</v>
      </c>
      <c r="F2400" s="99" t="str">
        <f t="shared" si="157"/>
        <v>B</v>
      </c>
      <c r="G2400" s="99" t="str">
        <f t="shared" si="157"/>
        <v>B</v>
      </c>
      <c r="H2400" s="99" t="str">
        <f t="shared" si="158"/>
        <v>B</v>
      </c>
      <c r="I2400" s="99">
        <f t="shared" si="159"/>
        <v>1</v>
      </c>
      <c r="J2400" s="109">
        <f>IF(H2400="B",0,MATCH("B",H2401:$H$3985,0))</f>
        <v>0</v>
      </c>
      <c r="K2400" s="84"/>
      <c r="L2400" s="112">
        <v>48953</v>
      </c>
      <c r="M2400" s="99" t="s">
        <v>69</v>
      </c>
      <c r="N2400" s="84"/>
      <c r="O2400" s="97">
        <v>47724</v>
      </c>
      <c r="P2400" s="97" cm="1">
        <f t="array" ref="P2400">INDEX($L$11:$L$2636,MATCH(B2400+J2400,$L$11:$L$2636,0)+30)</f>
        <v>47770</v>
      </c>
      <c r="Q2400" s="124" cm="1">
        <f t="array" ref="Q2400">INDEX($L$11:$L$2636,MATCH(B2400+J2400,$L$11:$L$2636,0)+12)-1</f>
        <v>47742</v>
      </c>
    </row>
    <row r="2401" spans="2:17" ht="15" customHeight="1" x14ac:dyDescent="0.25">
      <c r="B2401" s="97">
        <v>47725</v>
      </c>
      <c r="C2401" s="98" t="str">
        <f t="shared" si="156"/>
        <v>Friday</v>
      </c>
      <c r="D2401" s="99" t="str">
        <f t="shared" si="157"/>
        <v>B</v>
      </c>
      <c r="E2401" s="99" t="str">
        <f t="shared" si="157"/>
        <v>B</v>
      </c>
      <c r="F2401" s="99" t="str">
        <f t="shared" si="157"/>
        <v>B</v>
      </c>
      <c r="G2401" s="99" t="str">
        <f t="shared" si="157"/>
        <v>B</v>
      </c>
      <c r="H2401" s="99" t="str">
        <f t="shared" si="158"/>
        <v>B</v>
      </c>
      <c r="I2401" s="99">
        <f t="shared" si="159"/>
        <v>1</v>
      </c>
      <c r="J2401" s="109">
        <f>IF(H2401="B",0,MATCH("B",H2402:$H$3985,0))</f>
        <v>0</v>
      </c>
      <c r="K2401" s="84"/>
      <c r="L2401" s="112">
        <v>48954</v>
      </c>
      <c r="M2401" s="99" t="s">
        <v>69</v>
      </c>
      <c r="N2401" s="84"/>
      <c r="O2401" s="97">
        <v>47725</v>
      </c>
      <c r="P2401" s="97" cm="1">
        <f t="array" ref="P2401">INDEX($L$11:$L$2636,MATCH(B2401+J2401,$L$11:$L$2636,0)+30)</f>
        <v>47771</v>
      </c>
      <c r="Q2401" s="124" cm="1">
        <f t="array" ref="Q2401">INDEX($L$11:$L$2636,MATCH(B2401+J2401,$L$11:$L$2636,0)+12)-1</f>
        <v>47743</v>
      </c>
    </row>
    <row r="2402" spans="2:17" ht="15" customHeight="1" x14ac:dyDescent="0.25">
      <c r="B2402" s="97">
        <v>47726</v>
      </c>
      <c r="C2402" s="98" t="str">
        <f t="shared" si="156"/>
        <v>Saturday</v>
      </c>
      <c r="D2402" s="99" t="str">
        <f t="shared" si="157"/>
        <v>W</v>
      </c>
      <c r="E2402" s="99" t="str">
        <f t="shared" si="157"/>
        <v>W</v>
      </c>
      <c r="F2402" s="99" t="str">
        <f t="shared" si="157"/>
        <v>W</v>
      </c>
      <c r="G2402" s="99" t="str">
        <f t="shared" si="157"/>
        <v>W</v>
      </c>
      <c r="H2402" s="99" t="str">
        <f t="shared" si="158"/>
        <v>W</v>
      </c>
      <c r="I2402" s="99">
        <f t="shared" si="159"/>
        <v>0</v>
      </c>
      <c r="J2402" s="109">
        <f>IF(H2402="B",0,MATCH("B",H2403:$H$3985,0))</f>
        <v>2</v>
      </c>
      <c r="K2402" s="84"/>
      <c r="L2402" s="112">
        <v>48955</v>
      </c>
      <c r="M2402" s="99" t="s">
        <v>69</v>
      </c>
      <c r="N2402" s="84"/>
      <c r="O2402" s="97">
        <v>47726</v>
      </c>
      <c r="P2402" s="97" cm="1">
        <f t="array" ref="P2402">INDEX($L$11:$L$2636,MATCH(B2402+J2402,$L$11:$L$2636,0)+30)</f>
        <v>47772</v>
      </c>
      <c r="Q2402" s="124" cm="1">
        <f t="array" ref="Q2402">INDEX($L$11:$L$2636,MATCH(B2402+J2402,$L$11:$L$2636,0)+12)-1</f>
        <v>47744</v>
      </c>
    </row>
    <row r="2403" spans="2:17" ht="15" customHeight="1" x14ac:dyDescent="0.25">
      <c r="B2403" s="97">
        <v>47727</v>
      </c>
      <c r="C2403" s="98" t="str">
        <f t="shared" si="156"/>
        <v>Sunday</v>
      </c>
      <c r="D2403" s="99" t="str">
        <f t="shared" si="157"/>
        <v>W</v>
      </c>
      <c r="E2403" s="99" t="str">
        <f t="shared" si="157"/>
        <v>W</v>
      </c>
      <c r="F2403" s="99" t="str">
        <f t="shared" si="157"/>
        <v>W</v>
      </c>
      <c r="G2403" s="99" t="str">
        <f t="shared" si="157"/>
        <v>W</v>
      </c>
      <c r="H2403" s="99" t="str">
        <f t="shared" si="158"/>
        <v>W</v>
      </c>
      <c r="I2403" s="99">
        <f t="shared" si="159"/>
        <v>0</v>
      </c>
      <c r="J2403" s="109">
        <f>IF(H2403="B",0,MATCH("B",H2404:$H$3985,0))</f>
        <v>1</v>
      </c>
      <c r="K2403" s="84"/>
      <c r="L2403" s="112">
        <v>48956</v>
      </c>
      <c r="M2403" s="99" t="s">
        <v>69</v>
      </c>
      <c r="N2403" s="84"/>
      <c r="O2403" s="97">
        <v>47727</v>
      </c>
      <c r="P2403" s="97" cm="1">
        <f t="array" ref="P2403">INDEX($L$11:$L$2636,MATCH(B2403+J2403,$L$11:$L$2636,0)+30)</f>
        <v>47772</v>
      </c>
      <c r="Q2403" s="124" cm="1">
        <f t="array" ref="Q2403">INDEX($L$11:$L$2636,MATCH(B2403+J2403,$L$11:$L$2636,0)+12)-1</f>
        <v>47744</v>
      </c>
    </row>
    <row r="2404" spans="2:17" ht="15" customHeight="1" x14ac:dyDescent="0.25">
      <c r="B2404" s="97">
        <v>47728</v>
      </c>
      <c r="C2404" s="98" t="str">
        <f t="shared" si="156"/>
        <v>Monday</v>
      </c>
      <c r="D2404" s="99" t="str">
        <f t="shared" si="157"/>
        <v>B</v>
      </c>
      <c r="E2404" s="99" t="str">
        <f t="shared" si="157"/>
        <v>B</v>
      </c>
      <c r="F2404" s="99" t="str">
        <f t="shared" si="157"/>
        <v>B</v>
      </c>
      <c r="G2404" s="99" t="str">
        <f t="shared" si="157"/>
        <v>B</v>
      </c>
      <c r="H2404" s="99" t="str">
        <f t="shared" si="158"/>
        <v>B</v>
      </c>
      <c r="I2404" s="99">
        <f t="shared" si="159"/>
        <v>1</v>
      </c>
      <c r="J2404" s="109">
        <f>IF(H2404="B",0,MATCH("B",H2405:$H$3985,0))</f>
        <v>0</v>
      </c>
      <c r="K2404" s="84"/>
      <c r="L2404" s="112">
        <v>48957</v>
      </c>
      <c r="M2404" s="99" t="s">
        <v>69</v>
      </c>
      <c r="N2404" s="84"/>
      <c r="O2404" s="97">
        <v>47728</v>
      </c>
      <c r="P2404" s="97" cm="1">
        <f t="array" ref="P2404">INDEX($L$11:$L$2636,MATCH(B2404+J2404,$L$11:$L$2636,0)+30)</f>
        <v>47772</v>
      </c>
      <c r="Q2404" s="124" cm="1">
        <f t="array" ref="Q2404">INDEX($L$11:$L$2636,MATCH(B2404+J2404,$L$11:$L$2636,0)+12)-1</f>
        <v>47744</v>
      </c>
    </row>
    <row r="2405" spans="2:17" ht="15" customHeight="1" x14ac:dyDescent="0.25">
      <c r="B2405" s="97">
        <v>47729</v>
      </c>
      <c r="C2405" s="98" t="str">
        <f t="shared" si="156"/>
        <v>Tuesday</v>
      </c>
      <c r="D2405" s="99" t="str">
        <f t="shared" si="157"/>
        <v>B</v>
      </c>
      <c r="E2405" s="99" t="str">
        <f t="shared" si="157"/>
        <v>B</v>
      </c>
      <c r="F2405" s="99" t="str">
        <f t="shared" si="157"/>
        <v>B</v>
      </c>
      <c r="G2405" s="99" t="str">
        <f t="shared" si="157"/>
        <v>B</v>
      </c>
      <c r="H2405" s="99" t="str">
        <f t="shared" si="158"/>
        <v>B</v>
      </c>
      <c r="I2405" s="99">
        <f t="shared" si="159"/>
        <v>1</v>
      </c>
      <c r="J2405" s="109">
        <f>IF(H2405="B",0,MATCH("B",H2406:$H$3985,0))</f>
        <v>0</v>
      </c>
      <c r="K2405" s="84"/>
      <c r="L2405" s="112">
        <v>48960</v>
      </c>
      <c r="M2405" s="99" t="s">
        <v>69</v>
      </c>
      <c r="N2405" s="84"/>
      <c r="O2405" s="97">
        <v>47729</v>
      </c>
      <c r="P2405" s="97" cm="1">
        <f t="array" ref="P2405">INDEX($L$11:$L$2636,MATCH(B2405+J2405,$L$11:$L$2636,0)+30)</f>
        <v>47773</v>
      </c>
      <c r="Q2405" s="124" cm="1">
        <f t="array" ref="Q2405">INDEX($L$11:$L$2636,MATCH(B2405+J2405,$L$11:$L$2636,0)+12)-1</f>
        <v>47745</v>
      </c>
    </row>
    <row r="2406" spans="2:17" ht="15" customHeight="1" x14ac:dyDescent="0.25">
      <c r="B2406" s="97">
        <v>47730</v>
      </c>
      <c r="C2406" s="98" t="str">
        <f t="shared" si="156"/>
        <v>Wednesday</v>
      </c>
      <c r="D2406" s="99" t="str">
        <f t="shared" si="157"/>
        <v>B</v>
      </c>
      <c r="E2406" s="99" t="str">
        <f t="shared" si="157"/>
        <v>B</v>
      </c>
      <c r="F2406" s="99" t="str">
        <f t="shared" si="157"/>
        <v>B</v>
      </c>
      <c r="G2406" s="99" t="str">
        <f t="shared" si="157"/>
        <v>B</v>
      </c>
      <c r="H2406" s="99" t="str">
        <f t="shared" si="158"/>
        <v>B</v>
      </c>
      <c r="I2406" s="99">
        <f t="shared" si="159"/>
        <v>1</v>
      </c>
      <c r="J2406" s="109">
        <f>IF(H2406="B",0,MATCH("B",H2407:$H$3985,0))</f>
        <v>0</v>
      </c>
      <c r="K2406" s="84"/>
      <c r="L2406" s="112">
        <v>48961</v>
      </c>
      <c r="M2406" s="99" t="s">
        <v>69</v>
      </c>
      <c r="N2406" s="84"/>
      <c r="O2406" s="97">
        <v>47730</v>
      </c>
      <c r="P2406" s="97" cm="1">
        <f t="array" ref="P2406">INDEX($L$11:$L$2636,MATCH(B2406+J2406,$L$11:$L$2636,0)+30)</f>
        <v>47774</v>
      </c>
      <c r="Q2406" s="124" cm="1">
        <f t="array" ref="Q2406">INDEX($L$11:$L$2636,MATCH(B2406+J2406,$L$11:$L$2636,0)+12)-1</f>
        <v>47748</v>
      </c>
    </row>
    <row r="2407" spans="2:17" ht="15" customHeight="1" x14ac:dyDescent="0.25">
      <c r="B2407" s="97">
        <v>47731</v>
      </c>
      <c r="C2407" s="98" t="str">
        <f t="shared" si="156"/>
        <v>Thursday</v>
      </c>
      <c r="D2407" s="99" t="str">
        <f t="shared" si="157"/>
        <v>B</v>
      </c>
      <c r="E2407" s="99" t="str">
        <f t="shared" si="157"/>
        <v>B</v>
      </c>
      <c r="F2407" s="99" t="str">
        <f t="shared" si="157"/>
        <v>B</v>
      </c>
      <c r="G2407" s="99" t="str">
        <f t="shared" si="157"/>
        <v>B</v>
      </c>
      <c r="H2407" s="99" t="str">
        <f t="shared" si="158"/>
        <v>B</v>
      </c>
      <c r="I2407" s="99">
        <f t="shared" si="159"/>
        <v>1</v>
      </c>
      <c r="J2407" s="109">
        <f>IF(H2407="B",0,MATCH("B",H2408:$H$3985,0))</f>
        <v>0</v>
      </c>
      <c r="K2407" s="84"/>
      <c r="L2407" s="112">
        <v>48962</v>
      </c>
      <c r="M2407" s="99" t="s">
        <v>69</v>
      </c>
      <c r="N2407" s="84"/>
      <c r="O2407" s="97">
        <v>47731</v>
      </c>
      <c r="P2407" s="97" cm="1">
        <f t="array" ref="P2407">INDEX($L$11:$L$2636,MATCH(B2407+J2407,$L$11:$L$2636,0)+30)</f>
        <v>47777</v>
      </c>
      <c r="Q2407" s="124" cm="1">
        <f t="array" ref="Q2407">INDEX($L$11:$L$2636,MATCH(B2407+J2407,$L$11:$L$2636,0)+12)-1</f>
        <v>47750</v>
      </c>
    </row>
    <row r="2408" spans="2:17" ht="15" customHeight="1" x14ac:dyDescent="0.25">
      <c r="B2408" s="97">
        <v>47732</v>
      </c>
      <c r="C2408" s="98" t="str">
        <f t="shared" si="156"/>
        <v>Friday</v>
      </c>
      <c r="D2408" s="99" t="str">
        <f t="shared" si="157"/>
        <v>B</v>
      </c>
      <c r="E2408" s="99" t="str">
        <f t="shared" si="157"/>
        <v>B</v>
      </c>
      <c r="F2408" s="99" t="str">
        <f t="shared" si="157"/>
        <v>B</v>
      </c>
      <c r="G2408" s="99" t="str">
        <f t="shared" si="157"/>
        <v>B</v>
      </c>
      <c r="H2408" s="99" t="str">
        <f t="shared" si="158"/>
        <v>B</v>
      </c>
      <c r="I2408" s="99">
        <f t="shared" si="159"/>
        <v>1</v>
      </c>
      <c r="J2408" s="109">
        <f>IF(H2408="B",0,MATCH("B",H2409:$H$3985,0))</f>
        <v>0</v>
      </c>
      <c r="K2408" s="84"/>
      <c r="L2408" s="112">
        <v>48963</v>
      </c>
      <c r="M2408" s="99" t="s">
        <v>69</v>
      </c>
      <c r="N2408" s="84"/>
      <c r="O2408" s="97">
        <v>47732</v>
      </c>
      <c r="P2408" s="97" cm="1">
        <f t="array" ref="P2408">INDEX($L$11:$L$2636,MATCH(B2408+J2408,$L$11:$L$2636,0)+30)</f>
        <v>47778</v>
      </c>
      <c r="Q2408" s="124" cm="1">
        <f t="array" ref="Q2408">INDEX($L$11:$L$2636,MATCH(B2408+J2408,$L$11:$L$2636,0)+12)-1</f>
        <v>47751</v>
      </c>
    </row>
    <row r="2409" spans="2:17" ht="15" customHeight="1" x14ac:dyDescent="0.25">
      <c r="B2409" s="97">
        <v>47733</v>
      </c>
      <c r="C2409" s="98" t="str">
        <f t="shared" si="156"/>
        <v>Saturday</v>
      </c>
      <c r="D2409" s="99" t="str">
        <f t="shared" si="157"/>
        <v>W</v>
      </c>
      <c r="E2409" s="99" t="str">
        <f t="shared" si="157"/>
        <v>W</v>
      </c>
      <c r="F2409" s="99" t="str">
        <f t="shared" si="157"/>
        <v>W</v>
      </c>
      <c r="G2409" s="99" t="str">
        <f t="shared" si="157"/>
        <v>W</v>
      </c>
      <c r="H2409" s="99" t="str">
        <f t="shared" si="158"/>
        <v>W</v>
      </c>
      <c r="I2409" s="99">
        <f t="shared" si="159"/>
        <v>0</v>
      </c>
      <c r="J2409" s="109">
        <f>IF(H2409="B",0,MATCH("B",H2410:$H$3985,0))</f>
        <v>2</v>
      </c>
      <c r="K2409" s="84"/>
      <c r="L2409" s="112">
        <v>48964</v>
      </c>
      <c r="M2409" s="99" t="s">
        <v>69</v>
      </c>
      <c r="N2409" s="84"/>
      <c r="O2409" s="97">
        <v>47733</v>
      </c>
      <c r="P2409" s="97" cm="1">
        <f t="array" ref="P2409">INDEX($L$11:$L$2636,MATCH(B2409+J2409,$L$11:$L$2636,0)+30)</f>
        <v>47779</v>
      </c>
      <c r="Q2409" s="124" cm="1">
        <f t="array" ref="Q2409">INDEX($L$11:$L$2636,MATCH(B2409+J2409,$L$11:$L$2636,0)+12)-1</f>
        <v>47752</v>
      </c>
    </row>
    <row r="2410" spans="2:17" ht="15" customHeight="1" x14ac:dyDescent="0.25">
      <c r="B2410" s="97">
        <v>47734</v>
      </c>
      <c r="C2410" s="98" t="str">
        <f t="shared" si="156"/>
        <v>Sunday</v>
      </c>
      <c r="D2410" s="99" t="str">
        <f t="shared" si="157"/>
        <v>W</v>
      </c>
      <c r="E2410" s="99" t="str">
        <f t="shared" si="157"/>
        <v>W</v>
      </c>
      <c r="F2410" s="99" t="str">
        <f t="shared" si="157"/>
        <v>W</v>
      </c>
      <c r="G2410" s="99" t="str">
        <f t="shared" si="157"/>
        <v>W</v>
      </c>
      <c r="H2410" s="99" t="str">
        <f t="shared" si="158"/>
        <v>W</v>
      </c>
      <c r="I2410" s="99">
        <f t="shared" si="159"/>
        <v>0</v>
      </c>
      <c r="J2410" s="109">
        <f>IF(H2410="B",0,MATCH("B",H2411:$H$3985,0))</f>
        <v>1</v>
      </c>
      <c r="K2410" s="84"/>
      <c r="L2410" s="112">
        <v>48967</v>
      </c>
      <c r="M2410" s="99" t="s">
        <v>69</v>
      </c>
      <c r="N2410" s="84"/>
      <c r="O2410" s="97">
        <v>47734</v>
      </c>
      <c r="P2410" s="97" cm="1">
        <f t="array" ref="P2410">INDEX($L$11:$L$2636,MATCH(B2410+J2410,$L$11:$L$2636,0)+30)</f>
        <v>47779</v>
      </c>
      <c r="Q2410" s="124" cm="1">
        <f t="array" ref="Q2410">INDEX($L$11:$L$2636,MATCH(B2410+J2410,$L$11:$L$2636,0)+12)-1</f>
        <v>47752</v>
      </c>
    </row>
    <row r="2411" spans="2:17" ht="15" customHeight="1" x14ac:dyDescent="0.25">
      <c r="B2411" s="97">
        <v>47735</v>
      </c>
      <c r="C2411" s="98" t="str">
        <f t="shared" si="156"/>
        <v>Monday</v>
      </c>
      <c r="D2411" s="99" t="str">
        <f t="shared" si="157"/>
        <v>B</v>
      </c>
      <c r="E2411" s="99" t="str">
        <f t="shared" si="157"/>
        <v>B</v>
      </c>
      <c r="F2411" s="99" t="str">
        <f t="shared" si="157"/>
        <v>B</v>
      </c>
      <c r="G2411" s="99" t="str">
        <f t="shared" si="157"/>
        <v>B</v>
      </c>
      <c r="H2411" s="99" t="str">
        <f t="shared" si="158"/>
        <v>B</v>
      </c>
      <c r="I2411" s="99">
        <f t="shared" si="159"/>
        <v>1</v>
      </c>
      <c r="J2411" s="109">
        <f>IF(H2411="B",0,MATCH("B",H2412:$H$3985,0))</f>
        <v>0</v>
      </c>
      <c r="K2411" s="84"/>
      <c r="L2411" s="112">
        <v>48968</v>
      </c>
      <c r="M2411" s="99" t="s">
        <v>69</v>
      </c>
      <c r="N2411" s="84"/>
      <c r="O2411" s="97">
        <v>47735</v>
      </c>
      <c r="P2411" s="97" cm="1">
        <f t="array" ref="P2411">INDEX($L$11:$L$2636,MATCH(B2411+J2411,$L$11:$L$2636,0)+30)</f>
        <v>47779</v>
      </c>
      <c r="Q2411" s="124" cm="1">
        <f t="array" ref="Q2411">INDEX($L$11:$L$2636,MATCH(B2411+J2411,$L$11:$L$2636,0)+12)-1</f>
        <v>47752</v>
      </c>
    </row>
    <row r="2412" spans="2:17" ht="15" customHeight="1" x14ac:dyDescent="0.25">
      <c r="B2412" s="97">
        <v>47736</v>
      </c>
      <c r="C2412" s="98" t="str">
        <f t="shared" si="156"/>
        <v>Tuesday</v>
      </c>
      <c r="D2412" s="99" t="str">
        <f t="shared" si="157"/>
        <v>B</v>
      </c>
      <c r="E2412" s="99" t="str">
        <f t="shared" si="157"/>
        <v>B</v>
      </c>
      <c r="F2412" s="99" t="str">
        <f t="shared" si="157"/>
        <v>B</v>
      </c>
      <c r="G2412" s="99" t="str">
        <f t="shared" si="157"/>
        <v>B</v>
      </c>
      <c r="H2412" s="99" t="str">
        <f t="shared" si="158"/>
        <v>B</v>
      </c>
      <c r="I2412" s="99">
        <f t="shared" si="159"/>
        <v>1</v>
      </c>
      <c r="J2412" s="109">
        <f>IF(H2412="B",0,MATCH("B",H2413:$H$3985,0))</f>
        <v>0</v>
      </c>
      <c r="K2412" s="84"/>
      <c r="L2412" s="112">
        <v>48969</v>
      </c>
      <c r="M2412" s="99" t="s">
        <v>69</v>
      </c>
      <c r="N2412" s="84"/>
      <c r="O2412" s="97">
        <v>47736</v>
      </c>
      <c r="P2412" s="97" cm="1">
        <f t="array" ref="P2412">INDEX($L$11:$L$2636,MATCH(B2412+J2412,$L$11:$L$2636,0)+30)</f>
        <v>47780</v>
      </c>
      <c r="Q2412" s="124" cm="1">
        <f t="array" ref="Q2412">INDEX($L$11:$L$2636,MATCH(B2412+J2412,$L$11:$L$2636,0)+12)-1</f>
        <v>47755</v>
      </c>
    </row>
    <row r="2413" spans="2:17" ht="15" customHeight="1" x14ac:dyDescent="0.25">
      <c r="B2413" s="97">
        <v>47737</v>
      </c>
      <c r="C2413" s="98" t="str">
        <f t="shared" si="156"/>
        <v>Wednesday</v>
      </c>
      <c r="D2413" s="99" t="str">
        <f t="shared" si="157"/>
        <v>B</v>
      </c>
      <c r="E2413" s="99" t="s">
        <v>71</v>
      </c>
      <c r="F2413" s="99" t="str">
        <f t="shared" si="157"/>
        <v>B</v>
      </c>
      <c r="G2413" s="99" t="str">
        <f t="shared" si="157"/>
        <v>B</v>
      </c>
      <c r="H2413" s="99" t="str">
        <f t="shared" si="158"/>
        <v>P</v>
      </c>
      <c r="I2413" s="99">
        <f t="shared" si="159"/>
        <v>0</v>
      </c>
      <c r="J2413" s="109">
        <f>IF(H2413="B",0,MATCH("B",H2414:$H$3985,0))</f>
        <v>1</v>
      </c>
      <c r="K2413" s="84"/>
      <c r="L2413" s="112">
        <v>48970</v>
      </c>
      <c r="M2413" s="99" t="s">
        <v>69</v>
      </c>
      <c r="N2413" s="84"/>
      <c r="O2413" s="97">
        <v>47737</v>
      </c>
      <c r="P2413" s="97" cm="1">
        <f t="array" ref="P2413">INDEX($L$11:$L$2636,MATCH(B2413+J2413,$L$11:$L$2636,0)+30)</f>
        <v>47781</v>
      </c>
      <c r="Q2413" s="124" cm="1">
        <f t="array" ref="Q2413">INDEX($L$11:$L$2636,MATCH(B2413+J2413,$L$11:$L$2636,0)+12)-1</f>
        <v>47756</v>
      </c>
    </row>
    <row r="2414" spans="2:17" ht="15" customHeight="1" x14ac:dyDescent="0.25">
      <c r="B2414" s="97">
        <v>47738</v>
      </c>
      <c r="C2414" s="98" t="str">
        <f t="shared" si="156"/>
        <v>Thursday</v>
      </c>
      <c r="D2414" s="99" t="str">
        <f t="shared" si="157"/>
        <v>B</v>
      </c>
      <c r="E2414" s="99" t="str">
        <f t="shared" si="157"/>
        <v>B</v>
      </c>
      <c r="F2414" s="99" t="str">
        <f t="shared" si="157"/>
        <v>B</v>
      </c>
      <c r="G2414" s="99" t="str">
        <f t="shared" si="157"/>
        <v>B</v>
      </c>
      <c r="H2414" s="99" t="str">
        <f t="shared" si="158"/>
        <v>B</v>
      </c>
      <c r="I2414" s="99">
        <f t="shared" si="159"/>
        <v>1</v>
      </c>
      <c r="J2414" s="109">
        <f>IF(H2414="B",0,MATCH("B",H2415:$H$3985,0))</f>
        <v>0</v>
      </c>
      <c r="K2414" s="84"/>
      <c r="L2414" s="112">
        <v>48971</v>
      </c>
      <c r="M2414" s="99" t="s">
        <v>69</v>
      </c>
      <c r="N2414" s="84"/>
      <c r="O2414" s="97">
        <v>47738</v>
      </c>
      <c r="P2414" s="97" cm="1">
        <f t="array" ref="P2414">INDEX($L$11:$L$2636,MATCH(B2414+J2414,$L$11:$L$2636,0)+30)</f>
        <v>47781</v>
      </c>
      <c r="Q2414" s="124" cm="1">
        <f t="array" ref="Q2414">INDEX($L$11:$L$2636,MATCH(B2414+J2414,$L$11:$L$2636,0)+12)-1</f>
        <v>47756</v>
      </c>
    </row>
    <row r="2415" spans="2:17" ht="15" customHeight="1" x14ac:dyDescent="0.25">
      <c r="B2415" s="97">
        <v>47739</v>
      </c>
      <c r="C2415" s="98" t="str">
        <f t="shared" si="156"/>
        <v>Friday</v>
      </c>
      <c r="D2415" s="99" t="str">
        <f t="shared" si="157"/>
        <v>B</v>
      </c>
      <c r="E2415" s="99" t="str">
        <f t="shared" si="157"/>
        <v>B</v>
      </c>
      <c r="F2415" s="99" t="str">
        <f t="shared" si="157"/>
        <v>B</v>
      </c>
      <c r="G2415" s="99" t="str">
        <f t="shared" si="157"/>
        <v>B</v>
      </c>
      <c r="H2415" s="99" t="str">
        <f t="shared" si="158"/>
        <v>B</v>
      </c>
      <c r="I2415" s="99">
        <f t="shared" si="159"/>
        <v>1</v>
      </c>
      <c r="J2415" s="109">
        <f>IF(H2415="B",0,MATCH("B",H2416:$H$3985,0))</f>
        <v>0</v>
      </c>
      <c r="K2415" s="84"/>
      <c r="L2415" s="112">
        <v>48974</v>
      </c>
      <c r="M2415" s="99" t="s">
        <v>69</v>
      </c>
      <c r="N2415" s="84"/>
      <c r="O2415" s="97">
        <v>47739</v>
      </c>
      <c r="P2415" s="97" cm="1">
        <f t="array" ref="P2415">INDEX($L$11:$L$2636,MATCH(B2415+J2415,$L$11:$L$2636,0)+30)</f>
        <v>47784</v>
      </c>
      <c r="Q2415" s="124" cm="1">
        <f t="array" ref="Q2415">INDEX($L$11:$L$2636,MATCH(B2415+J2415,$L$11:$L$2636,0)+12)-1</f>
        <v>47757</v>
      </c>
    </row>
    <row r="2416" spans="2:17" ht="15" customHeight="1" x14ac:dyDescent="0.25">
      <c r="B2416" s="97">
        <v>47740</v>
      </c>
      <c r="C2416" s="98" t="str">
        <f t="shared" si="156"/>
        <v>Saturday</v>
      </c>
      <c r="D2416" s="99" t="str">
        <f t="shared" si="157"/>
        <v>W</v>
      </c>
      <c r="E2416" s="99" t="str">
        <f t="shared" si="157"/>
        <v>W</v>
      </c>
      <c r="F2416" s="99" t="str">
        <f t="shared" si="157"/>
        <v>W</v>
      </c>
      <c r="G2416" s="99" t="str">
        <f t="shared" si="157"/>
        <v>W</v>
      </c>
      <c r="H2416" s="99" t="str">
        <f t="shared" si="158"/>
        <v>W</v>
      </c>
      <c r="I2416" s="99">
        <f t="shared" si="159"/>
        <v>0</v>
      </c>
      <c r="J2416" s="109">
        <f>IF(H2416="B",0,MATCH("B",H2417:$H$3985,0))</f>
        <v>2</v>
      </c>
      <c r="K2416" s="84"/>
      <c r="L2416" s="112">
        <v>48975</v>
      </c>
      <c r="M2416" s="99" t="s">
        <v>69</v>
      </c>
      <c r="N2416" s="84"/>
      <c r="O2416" s="97">
        <v>47740</v>
      </c>
      <c r="P2416" s="97" cm="1">
        <f t="array" ref="P2416">INDEX($L$11:$L$2636,MATCH(B2416+J2416,$L$11:$L$2636,0)+30)</f>
        <v>47785</v>
      </c>
      <c r="Q2416" s="124" cm="1">
        <f t="array" ref="Q2416">INDEX($L$11:$L$2636,MATCH(B2416+J2416,$L$11:$L$2636,0)+12)-1</f>
        <v>47758</v>
      </c>
    </row>
    <row r="2417" spans="2:17" ht="15" customHeight="1" x14ac:dyDescent="0.25">
      <c r="B2417" s="97">
        <v>47741</v>
      </c>
      <c r="C2417" s="98" t="str">
        <f t="shared" si="156"/>
        <v>Sunday</v>
      </c>
      <c r="D2417" s="99" t="str">
        <f t="shared" si="157"/>
        <v>W</v>
      </c>
      <c r="E2417" s="99" t="str">
        <f t="shared" si="157"/>
        <v>W</v>
      </c>
      <c r="F2417" s="99" t="str">
        <f t="shared" si="157"/>
        <v>W</v>
      </c>
      <c r="G2417" s="99" t="str">
        <f t="shared" si="157"/>
        <v>W</v>
      </c>
      <c r="H2417" s="99" t="str">
        <f t="shared" si="158"/>
        <v>W</v>
      </c>
      <c r="I2417" s="99">
        <f t="shared" si="159"/>
        <v>0</v>
      </c>
      <c r="J2417" s="109">
        <f>IF(H2417="B",0,MATCH("B",H2418:$H$3985,0))</f>
        <v>1</v>
      </c>
      <c r="K2417" s="84"/>
      <c r="L2417" s="112">
        <v>48976</v>
      </c>
      <c r="M2417" s="99" t="s">
        <v>69</v>
      </c>
      <c r="N2417" s="84"/>
      <c r="O2417" s="97">
        <v>47741</v>
      </c>
      <c r="P2417" s="97" cm="1">
        <f t="array" ref="P2417">INDEX($L$11:$L$2636,MATCH(B2417+J2417,$L$11:$L$2636,0)+30)</f>
        <v>47785</v>
      </c>
      <c r="Q2417" s="124" cm="1">
        <f t="array" ref="Q2417">INDEX($L$11:$L$2636,MATCH(B2417+J2417,$L$11:$L$2636,0)+12)-1</f>
        <v>47758</v>
      </c>
    </row>
    <row r="2418" spans="2:17" ht="15" customHeight="1" x14ac:dyDescent="0.25">
      <c r="B2418" s="97">
        <v>47742</v>
      </c>
      <c r="C2418" s="98" t="str">
        <f t="shared" si="156"/>
        <v>Monday</v>
      </c>
      <c r="D2418" s="99" t="str">
        <f t="shared" si="157"/>
        <v>B</v>
      </c>
      <c r="E2418" s="99" t="str">
        <f t="shared" si="157"/>
        <v>B</v>
      </c>
      <c r="F2418" s="99" t="str">
        <f t="shared" si="157"/>
        <v>B</v>
      </c>
      <c r="G2418" s="99" t="str">
        <f t="shared" si="157"/>
        <v>B</v>
      </c>
      <c r="H2418" s="99" t="str">
        <f t="shared" si="158"/>
        <v>B</v>
      </c>
      <c r="I2418" s="99">
        <f t="shared" si="159"/>
        <v>1</v>
      </c>
      <c r="J2418" s="109">
        <f>IF(H2418="B",0,MATCH("B",H2419:$H$3985,0))</f>
        <v>0</v>
      </c>
      <c r="K2418" s="84"/>
      <c r="L2418" s="112">
        <v>48977</v>
      </c>
      <c r="M2418" s="99" t="s">
        <v>69</v>
      </c>
      <c r="N2418" s="84"/>
      <c r="O2418" s="97">
        <v>47742</v>
      </c>
      <c r="P2418" s="97" cm="1">
        <f t="array" ref="P2418">INDEX($L$11:$L$2636,MATCH(B2418+J2418,$L$11:$L$2636,0)+30)</f>
        <v>47785</v>
      </c>
      <c r="Q2418" s="124" cm="1">
        <f t="array" ref="Q2418">INDEX($L$11:$L$2636,MATCH(B2418+J2418,$L$11:$L$2636,0)+12)-1</f>
        <v>47758</v>
      </c>
    </row>
    <row r="2419" spans="2:17" ht="15" customHeight="1" x14ac:dyDescent="0.25">
      <c r="B2419" s="97">
        <v>47743</v>
      </c>
      <c r="C2419" s="98" t="str">
        <f t="shared" si="156"/>
        <v>Tuesday</v>
      </c>
      <c r="D2419" s="99" t="str">
        <f t="shared" si="157"/>
        <v>B</v>
      </c>
      <c r="E2419" s="99" t="str">
        <f t="shared" si="157"/>
        <v>B</v>
      </c>
      <c r="F2419" s="99" t="str">
        <f t="shared" si="157"/>
        <v>B</v>
      </c>
      <c r="G2419" s="99" t="str">
        <f t="shared" si="157"/>
        <v>B</v>
      </c>
      <c r="H2419" s="99" t="str">
        <f t="shared" si="158"/>
        <v>B</v>
      </c>
      <c r="I2419" s="99">
        <f t="shared" si="159"/>
        <v>1</v>
      </c>
      <c r="J2419" s="109">
        <f>IF(H2419="B",0,MATCH("B",H2420:$H$3985,0))</f>
        <v>0</v>
      </c>
      <c r="K2419" s="84"/>
      <c r="L2419" s="112">
        <v>48978</v>
      </c>
      <c r="M2419" s="99" t="s">
        <v>69</v>
      </c>
      <c r="N2419" s="84"/>
      <c r="O2419" s="97">
        <v>47743</v>
      </c>
      <c r="P2419" s="97" cm="1">
        <f t="array" ref="P2419">INDEX($L$11:$L$2636,MATCH(B2419+J2419,$L$11:$L$2636,0)+30)</f>
        <v>47786</v>
      </c>
      <c r="Q2419" s="124" cm="1">
        <f t="array" ref="Q2419">INDEX($L$11:$L$2636,MATCH(B2419+J2419,$L$11:$L$2636,0)+12)-1</f>
        <v>47759</v>
      </c>
    </row>
    <row r="2420" spans="2:17" ht="15" customHeight="1" x14ac:dyDescent="0.25">
      <c r="B2420" s="97">
        <v>47744</v>
      </c>
      <c r="C2420" s="98" t="str">
        <f t="shared" si="156"/>
        <v>Wednesday</v>
      </c>
      <c r="D2420" s="99" t="str">
        <f t="shared" si="157"/>
        <v>B</v>
      </c>
      <c r="E2420" s="99" t="str">
        <f t="shared" si="157"/>
        <v>B</v>
      </c>
      <c r="F2420" s="99" t="str">
        <f t="shared" si="157"/>
        <v>B</v>
      </c>
      <c r="G2420" s="99" t="str">
        <f t="shared" si="157"/>
        <v>B</v>
      </c>
      <c r="H2420" s="99" t="str">
        <f t="shared" si="158"/>
        <v>B</v>
      </c>
      <c r="I2420" s="99">
        <f t="shared" si="159"/>
        <v>1</v>
      </c>
      <c r="J2420" s="109">
        <f>IF(H2420="B",0,MATCH("B",H2421:$H$3985,0))</f>
        <v>0</v>
      </c>
      <c r="K2420" s="84"/>
      <c r="L2420" s="112">
        <v>48981</v>
      </c>
      <c r="M2420" s="99" t="s">
        <v>69</v>
      </c>
      <c r="N2420" s="84"/>
      <c r="O2420" s="97">
        <v>47744</v>
      </c>
      <c r="P2420" s="97" cm="1">
        <f t="array" ref="P2420">INDEX($L$11:$L$2636,MATCH(B2420+J2420,$L$11:$L$2636,0)+30)</f>
        <v>47787</v>
      </c>
      <c r="Q2420" s="124" cm="1">
        <f t="array" ref="Q2420">INDEX($L$11:$L$2636,MATCH(B2420+J2420,$L$11:$L$2636,0)+12)-1</f>
        <v>47762</v>
      </c>
    </row>
    <row r="2421" spans="2:17" ht="15" customHeight="1" x14ac:dyDescent="0.25">
      <c r="B2421" s="97">
        <v>47745</v>
      </c>
      <c r="C2421" s="98" t="str">
        <f t="shared" si="156"/>
        <v>Thursday</v>
      </c>
      <c r="D2421" s="99" t="str">
        <f t="shared" si="157"/>
        <v>B</v>
      </c>
      <c r="E2421" s="99" t="str">
        <f t="shared" si="157"/>
        <v>B</v>
      </c>
      <c r="F2421" s="99" t="str">
        <f t="shared" si="157"/>
        <v>B</v>
      </c>
      <c r="G2421" s="99" t="str">
        <f t="shared" si="157"/>
        <v>B</v>
      </c>
      <c r="H2421" s="99" t="str">
        <f t="shared" si="158"/>
        <v>B</v>
      </c>
      <c r="I2421" s="99">
        <f t="shared" si="159"/>
        <v>1</v>
      </c>
      <c r="J2421" s="109">
        <f>IF(H2421="B",0,MATCH("B",H2422:$H$3985,0))</f>
        <v>0</v>
      </c>
      <c r="K2421" s="84"/>
      <c r="L2421" s="112">
        <v>48982</v>
      </c>
      <c r="M2421" s="99" t="s">
        <v>69</v>
      </c>
      <c r="N2421" s="84"/>
      <c r="O2421" s="97">
        <v>47745</v>
      </c>
      <c r="P2421" s="97" cm="1">
        <f t="array" ref="P2421">INDEX($L$11:$L$2636,MATCH(B2421+J2421,$L$11:$L$2636,0)+30)</f>
        <v>47791</v>
      </c>
      <c r="Q2421" s="124" cm="1">
        <f t="array" ref="Q2421">INDEX($L$11:$L$2636,MATCH(B2421+J2421,$L$11:$L$2636,0)+12)-1</f>
        <v>47763</v>
      </c>
    </row>
    <row r="2422" spans="2:17" ht="15" customHeight="1" x14ac:dyDescent="0.25">
      <c r="B2422" s="97">
        <v>47746</v>
      </c>
      <c r="C2422" s="98" t="str">
        <f t="shared" si="156"/>
        <v>Friday</v>
      </c>
      <c r="D2422" s="99" t="str">
        <f t="shared" si="157"/>
        <v>B</v>
      </c>
      <c r="E2422" s="99" t="str">
        <f t="shared" si="157"/>
        <v>B</v>
      </c>
      <c r="F2422" s="99" t="str">
        <f t="shared" si="157"/>
        <v>B</v>
      </c>
      <c r="G2422" s="99" t="str">
        <f t="shared" si="157"/>
        <v>B</v>
      </c>
      <c r="H2422" s="99" t="str">
        <f t="shared" si="158"/>
        <v>B</v>
      </c>
      <c r="I2422" s="99">
        <f t="shared" si="159"/>
        <v>1</v>
      </c>
      <c r="J2422" s="109">
        <f>IF(H2422="B",0,MATCH("B",H2423:$H$3985,0))</f>
        <v>0</v>
      </c>
      <c r="K2422" s="84"/>
      <c r="L2422" s="112">
        <v>48983</v>
      </c>
      <c r="M2422" s="99" t="s">
        <v>69</v>
      </c>
      <c r="N2422" s="84"/>
      <c r="O2422" s="97">
        <v>47746</v>
      </c>
      <c r="P2422" s="97" cm="1">
        <f t="array" ref="P2422">INDEX($L$11:$L$2636,MATCH(B2422+J2422,$L$11:$L$2636,0)+30)</f>
        <v>47792</v>
      </c>
      <c r="Q2422" s="124" cm="1">
        <f t="array" ref="Q2422">INDEX($L$11:$L$2636,MATCH(B2422+J2422,$L$11:$L$2636,0)+12)-1</f>
        <v>47764</v>
      </c>
    </row>
    <row r="2423" spans="2:17" ht="15" customHeight="1" x14ac:dyDescent="0.25">
      <c r="B2423" s="97">
        <v>47747</v>
      </c>
      <c r="C2423" s="98" t="str">
        <f t="shared" si="156"/>
        <v>Saturday</v>
      </c>
      <c r="D2423" s="99" t="str">
        <f t="shared" si="157"/>
        <v>W</v>
      </c>
      <c r="E2423" s="99" t="str">
        <f t="shared" si="157"/>
        <v>W</v>
      </c>
      <c r="F2423" s="99" t="str">
        <f t="shared" si="157"/>
        <v>W</v>
      </c>
      <c r="G2423" s="99" t="str">
        <f t="shared" si="157"/>
        <v>W</v>
      </c>
      <c r="H2423" s="99" t="str">
        <f t="shared" si="158"/>
        <v>W</v>
      </c>
      <c r="I2423" s="99">
        <f t="shared" si="159"/>
        <v>0</v>
      </c>
      <c r="J2423" s="109">
        <f>IF(H2423="B",0,MATCH("B",H2424:$H$3985,0))</f>
        <v>2</v>
      </c>
      <c r="K2423" s="84"/>
      <c r="L2423" s="112">
        <v>48984</v>
      </c>
      <c r="M2423" s="99" t="s">
        <v>69</v>
      </c>
      <c r="N2423" s="84"/>
      <c r="O2423" s="97">
        <v>47747</v>
      </c>
      <c r="P2423" s="97" cm="1">
        <f t="array" ref="P2423">INDEX($L$11:$L$2636,MATCH(B2423+J2423,$L$11:$L$2636,0)+30)</f>
        <v>47793</v>
      </c>
      <c r="Q2423" s="124" cm="1">
        <f t="array" ref="Q2423">INDEX($L$11:$L$2636,MATCH(B2423+J2423,$L$11:$L$2636,0)+12)-1</f>
        <v>47765</v>
      </c>
    </row>
    <row r="2424" spans="2:17" ht="15" customHeight="1" x14ac:dyDescent="0.25">
      <c r="B2424" s="97">
        <v>47748</v>
      </c>
      <c r="C2424" s="98" t="str">
        <f t="shared" si="156"/>
        <v>Sunday</v>
      </c>
      <c r="D2424" s="99" t="str">
        <f t="shared" si="157"/>
        <v>W</v>
      </c>
      <c r="E2424" s="99" t="str">
        <f t="shared" si="157"/>
        <v>W</v>
      </c>
      <c r="F2424" s="99" t="str">
        <f t="shared" si="157"/>
        <v>W</v>
      </c>
      <c r="G2424" s="99" t="str">
        <f t="shared" si="157"/>
        <v>W</v>
      </c>
      <c r="H2424" s="99" t="str">
        <f t="shared" si="158"/>
        <v>W</v>
      </c>
      <c r="I2424" s="99">
        <f t="shared" si="159"/>
        <v>0</v>
      </c>
      <c r="J2424" s="109">
        <f>IF(H2424="B",0,MATCH("B",H2425:$H$3985,0))</f>
        <v>1</v>
      </c>
      <c r="K2424" s="84"/>
      <c r="L2424" s="112">
        <v>48985</v>
      </c>
      <c r="M2424" s="99" t="s">
        <v>69</v>
      </c>
      <c r="N2424" s="84"/>
      <c r="O2424" s="97">
        <v>47748</v>
      </c>
      <c r="P2424" s="97" cm="1">
        <f t="array" ref="P2424">INDEX($L$11:$L$2636,MATCH(B2424+J2424,$L$11:$L$2636,0)+30)</f>
        <v>47793</v>
      </c>
      <c r="Q2424" s="124" cm="1">
        <f t="array" ref="Q2424">INDEX($L$11:$L$2636,MATCH(B2424+J2424,$L$11:$L$2636,0)+12)-1</f>
        <v>47765</v>
      </c>
    </row>
    <row r="2425" spans="2:17" ht="15" customHeight="1" x14ac:dyDescent="0.25">
      <c r="B2425" s="97">
        <v>47749</v>
      </c>
      <c r="C2425" s="98" t="str">
        <f t="shared" si="156"/>
        <v>Monday</v>
      </c>
      <c r="D2425" s="99" t="str">
        <f t="shared" si="157"/>
        <v>B</v>
      </c>
      <c r="E2425" s="99" t="str">
        <f t="shared" si="157"/>
        <v>B</v>
      </c>
      <c r="F2425" s="99" t="str">
        <f t="shared" si="157"/>
        <v>B</v>
      </c>
      <c r="G2425" s="99" t="str">
        <f t="shared" si="157"/>
        <v>B</v>
      </c>
      <c r="H2425" s="99" t="str">
        <f t="shared" si="158"/>
        <v>B</v>
      </c>
      <c r="I2425" s="99">
        <f t="shared" si="159"/>
        <v>1</v>
      </c>
      <c r="J2425" s="109">
        <f>IF(H2425="B",0,MATCH("B",H2426:$H$3985,0))</f>
        <v>0</v>
      </c>
      <c r="K2425" s="84"/>
      <c r="L2425" s="112">
        <v>48988</v>
      </c>
      <c r="M2425" s="99" t="s">
        <v>69</v>
      </c>
      <c r="N2425" s="84"/>
      <c r="O2425" s="97">
        <v>47749</v>
      </c>
      <c r="P2425" s="97" cm="1">
        <f t="array" ref="P2425">INDEX($L$11:$L$2636,MATCH(B2425+J2425,$L$11:$L$2636,0)+30)</f>
        <v>47793</v>
      </c>
      <c r="Q2425" s="124" cm="1">
        <f t="array" ref="Q2425">INDEX($L$11:$L$2636,MATCH(B2425+J2425,$L$11:$L$2636,0)+12)-1</f>
        <v>47765</v>
      </c>
    </row>
    <row r="2426" spans="2:17" ht="15" customHeight="1" x14ac:dyDescent="0.25">
      <c r="B2426" s="97">
        <v>47750</v>
      </c>
      <c r="C2426" s="98" t="str">
        <f t="shared" si="156"/>
        <v>Tuesday</v>
      </c>
      <c r="D2426" s="99" t="str">
        <f t="shared" si="157"/>
        <v>B</v>
      </c>
      <c r="E2426" s="99" t="s">
        <v>71</v>
      </c>
      <c r="F2426" s="99" t="str">
        <f t="shared" si="157"/>
        <v>B</v>
      </c>
      <c r="G2426" s="99" t="str">
        <f t="shared" si="157"/>
        <v>B</v>
      </c>
      <c r="H2426" s="99" t="str">
        <f t="shared" si="158"/>
        <v>P</v>
      </c>
      <c r="I2426" s="99">
        <f t="shared" si="159"/>
        <v>0</v>
      </c>
      <c r="J2426" s="109">
        <f>IF(H2426="B",0,MATCH("B",H2427:$H$3985,0))</f>
        <v>1</v>
      </c>
      <c r="K2426" s="84"/>
      <c r="L2426" s="112">
        <v>48989</v>
      </c>
      <c r="M2426" s="99" t="s">
        <v>69</v>
      </c>
      <c r="N2426" s="84"/>
      <c r="O2426" s="97">
        <v>47750</v>
      </c>
      <c r="P2426" s="97" cm="1">
        <f t="array" ref="P2426">INDEX($L$11:$L$2636,MATCH(B2426+J2426,$L$11:$L$2636,0)+30)</f>
        <v>47794</v>
      </c>
      <c r="Q2426" s="124" cm="1">
        <f t="array" ref="Q2426">INDEX($L$11:$L$2636,MATCH(B2426+J2426,$L$11:$L$2636,0)+12)-1</f>
        <v>47766</v>
      </c>
    </row>
    <row r="2427" spans="2:17" ht="15" customHeight="1" x14ac:dyDescent="0.25">
      <c r="B2427" s="97">
        <v>47751</v>
      </c>
      <c r="C2427" s="98" t="str">
        <f t="shared" si="156"/>
        <v>Wednesday</v>
      </c>
      <c r="D2427" s="99" t="str">
        <f t="shared" si="157"/>
        <v>B</v>
      </c>
      <c r="E2427" s="99" t="str">
        <f t="shared" si="157"/>
        <v>B</v>
      </c>
      <c r="F2427" s="99" t="str">
        <f t="shared" si="157"/>
        <v>B</v>
      </c>
      <c r="G2427" s="99" t="str">
        <f t="shared" si="157"/>
        <v>B</v>
      </c>
      <c r="H2427" s="99" t="str">
        <f t="shared" si="158"/>
        <v>B</v>
      </c>
      <c r="I2427" s="99">
        <f t="shared" si="159"/>
        <v>1</v>
      </c>
      <c r="J2427" s="109">
        <f>IF(H2427="B",0,MATCH("B",H2428:$H$3985,0))</f>
        <v>0</v>
      </c>
      <c r="K2427" s="84"/>
      <c r="L2427" s="112">
        <v>48990</v>
      </c>
      <c r="M2427" s="99" t="s">
        <v>69</v>
      </c>
      <c r="N2427" s="84"/>
      <c r="O2427" s="97">
        <v>47751</v>
      </c>
      <c r="P2427" s="97" cm="1">
        <f t="array" ref="P2427">INDEX($L$11:$L$2636,MATCH(B2427+J2427,$L$11:$L$2636,0)+30)</f>
        <v>47794</v>
      </c>
      <c r="Q2427" s="124" cm="1">
        <f t="array" ref="Q2427">INDEX($L$11:$L$2636,MATCH(B2427+J2427,$L$11:$L$2636,0)+12)-1</f>
        <v>47766</v>
      </c>
    </row>
    <row r="2428" spans="2:17" ht="15" customHeight="1" x14ac:dyDescent="0.25">
      <c r="B2428" s="97">
        <v>47752</v>
      </c>
      <c r="C2428" s="98" t="str">
        <f t="shared" si="156"/>
        <v>Thursday</v>
      </c>
      <c r="D2428" s="99" t="str">
        <f t="shared" si="157"/>
        <v>B</v>
      </c>
      <c r="E2428" s="99" t="str">
        <f t="shared" si="157"/>
        <v>B</v>
      </c>
      <c r="F2428" s="99" t="str">
        <f t="shared" si="157"/>
        <v>B</v>
      </c>
      <c r="G2428" s="99" t="str">
        <f t="shared" si="157"/>
        <v>B</v>
      </c>
      <c r="H2428" s="99" t="str">
        <f t="shared" si="158"/>
        <v>B</v>
      </c>
      <c r="I2428" s="99">
        <f t="shared" si="159"/>
        <v>1</v>
      </c>
      <c r="J2428" s="109">
        <f>IF(H2428="B",0,MATCH("B",H2429:$H$3985,0))</f>
        <v>0</v>
      </c>
      <c r="K2428" s="84"/>
      <c r="L2428" s="112">
        <v>48991</v>
      </c>
      <c r="M2428" s="99" t="s">
        <v>69</v>
      </c>
      <c r="N2428" s="84"/>
      <c r="O2428" s="97">
        <v>47752</v>
      </c>
      <c r="P2428" s="97" cm="1">
        <f t="array" ref="P2428">INDEX($L$11:$L$2636,MATCH(B2428+J2428,$L$11:$L$2636,0)+30)</f>
        <v>47795</v>
      </c>
      <c r="Q2428" s="124" cm="1">
        <f t="array" ref="Q2428">INDEX($L$11:$L$2636,MATCH(B2428+J2428,$L$11:$L$2636,0)+12)-1</f>
        <v>47769</v>
      </c>
    </row>
    <row r="2429" spans="2:17" ht="15" customHeight="1" x14ac:dyDescent="0.25">
      <c r="B2429" s="97">
        <v>47753</v>
      </c>
      <c r="C2429" s="98" t="str">
        <f t="shared" si="156"/>
        <v>Friday</v>
      </c>
      <c r="D2429" s="99" t="str">
        <f t="shared" si="157"/>
        <v>B</v>
      </c>
      <c r="E2429" s="99" t="str">
        <f t="shared" si="157"/>
        <v>B</v>
      </c>
      <c r="F2429" s="99" t="str">
        <f t="shared" si="157"/>
        <v>B</v>
      </c>
      <c r="G2429" s="99" t="str">
        <f t="shared" si="157"/>
        <v>B</v>
      </c>
      <c r="H2429" s="99" t="str">
        <f t="shared" si="158"/>
        <v>B</v>
      </c>
      <c r="I2429" s="99">
        <f t="shared" si="159"/>
        <v>1</v>
      </c>
      <c r="J2429" s="109">
        <f>IF(H2429="B",0,MATCH("B",H2430:$H$3985,0))</f>
        <v>0</v>
      </c>
      <c r="K2429" s="84"/>
      <c r="L2429" s="112">
        <v>48992</v>
      </c>
      <c r="M2429" s="99" t="s">
        <v>69</v>
      </c>
      <c r="N2429" s="84"/>
      <c r="O2429" s="97">
        <v>47753</v>
      </c>
      <c r="P2429" s="97" cm="1">
        <f t="array" ref="P2429">INDEX($L$11:$L$2636,MATCH(B2429+J2429,$L$11:$L$2636,0)+30)</f>
        <v>47798</v>
      </c>
      <c r="Q2429" s="124" cm="1">
        <f t="array" ref="Q2429">INDEX($L$11:$L$2636,MATCH(B2429+J2429,$L$11:$L$2636,0)+12)-1</f>
        <v>47770</v>
      </c>
    </row>
    <row r="2430" spans="2:17" ht="15" customHeight="1" x14ac:dyDescent="0.25">
      <c r="B2430" s="97">
        <v>47754</v>
      </c>
      <c r="C2430" s="98" t="str">
        <f t="shared" si="156"/>
        <v>Saturday</v>
      </c>
      <c r="D2430" s="99" t="str">
        <f t="shared" si="157"/>
        <v>W</v>
      </c>
      <c r="E2430" s="99" t="str">
        <f t="shared" si="157"/>
        <v>W</v>
      </c>
      <c r="F2430" s="99" t="str">
        <f t="shared" si="157"/>
        <v>W</v>
      </c>
      <c r="G2430" s="99" t="str">
        <f t="shared" si="157"/>
        <v>W</v>
      </c>
      <c r="H2430" s="99" t="str">
        <f t="shared" si="158"/>
        <v>W</v>
      </c>
      <c r="I2430" s="99">
        <f t="shared" si="159"/>
        <v>0</v>
      </c>
      <c r="J2430" s="109">
        <f>IF(H2430="B",0,MATCH("B",H2431:$H$3985,0))</f>
        <v>2</v>
      </c>
      <c r="K2430" s="84"/>
      <c r="L2430" s="112">
        <v>48995</v>
      </c>
      <c r="M2430" s="99" t="s">
        <v>69</v>
      </c>
      <c r="N2430" s="84"/>
      <c r="O2430" s="97">
        <v>47754</v>
      </c>
      <c r="P2430" s="97" cm="1">
        <f t="array" ref="P2430">INDEX($L$11:$L$2636,MATCH(B2430+J2430,$L$11:$L$2636,0)+30)</f>
        <v>47799</v>
      </c>
      <c r="Q2430" s="124" cm="1">
        <f t="array" ref="Q2430">INDEX($L$11:$L$2636,MATCH(B2430+J2430,$L$11:$L$2636,0)+12)-1</f>
        <v>47771</v>
      </c>
    </row>
    <row r="2431" spans="2:17" ht="15" customHeight="1" x14ac:dyDescent="0.25">
      <c r="B2431" s="97">
        <v>47755</v>
      </c>
      <c r="C2431" s="98" t="str">
        <f t="shared" si="156"/>
        <v>Sunday</v>
      </c>
      <c r="D2431" s="99" t="str">
        <f t="shared" si="157"/>
        <v>W</v>
      </c>
      <c r="E2431" s="99" t="str">
        <f t="shared" si="157"/>
        <v>W</v>
      </c>
      <c r="F2431" s="99" t="str">
        <f t="shared" si="157"/>
        <v>W</v>
      </c>
      <c r="G2431" s="99" t="str">
        <f t="shared" si="157"/>
        <v>W</v>
      </c>
      <c r="H2431" s="99" t="str">
        <f t="shared" si="158"/>
        <v>W</v>
      </c>
      <c r="I2431" s="99">
        <f t="shared" si="159"/>
        <v>0</v>
      </c>
      <c r="J2431" s="109">
        <f>IF(H2431="B",0,MATCH("B",H2432:$H$3985,0))</f>
        <v>1</v>
      </c>
      <c r="K2431" s="84"/>
      <c r="L2431" s="112">
        <v>48996</v>
      </c>
      <c r="M2431" s="99" t="s">
        <v>69</v>
      </c>
      <c r="N2431" s="84"/>
      <c r="O2431" s="97">
        <v>47755</v>
      </c>
      <c r="P2431" s="97" cm="1">
        <f t="array" ref="P2431">INDEX($L$11:$L$2636,MATCH(B2431+J2431,$L$11:$L$2636,0)+30)</f>
        <v>47799</v>
      </c>
      <c r="Q2431" s="124" cm="1">
        <f t="array" ref="Q2431">INDEX($L$11:$L$2636,MATCH(B2431+J2431,$L$11:$L$2636,0)+12)-1</f>
        <v>47771</v>
      </c>
    </row>
    <row r="2432" spans="2:17" ht="15" customHeight="1" x14ac:dyDescent="0.25">
      <c r="B2432" s="97">
        <v>47756</v>
      </c>
      <c r="C2432" s="98" t="str">
        <f t="shared" si="156"/>
        <v>Monday</v>
      </c>
      <c r="D2432" s="99" t="str">
        <f t="shared" si="157"/>
        <v>B</v>
      </c>
      <c r="E2432" s="99" t="str">
        <f t="shared" si="157"/>
        <v>B</v>
      </c>
      <c r="F2432" s="99" t="str">
        <f t="shared" si="157"/>
        <v>B</v>
      </c>
      <c r="G2432" s="99" t="str">
        <f t="shared" si="157"/>
        <v>B</v>
      </c>
      <c r="H2432" s="99" t="str">
        <f t="shared" si="158"/>
        <v>B</v>
      </c>
      <c r="I2432" s="99">
        <f t="shared" si="159"/>
        <v>1</v>
      </c>
      <c r="J2432" s="109">
        <f>IF(H2432="B",0,MATCH("B",H2433:$H$3985,0))</f>
        <v>0</v>
      </c>
      <c r="K2432" s="84"/>
      <c r="L2432" s="112">
        <v>48997</v>
      </c>
      <c r="M2432" s="99" t="s">
        <v>69</v>
      </c>
      <c r="N2432" s="84"/>
      <c r="O2432" s="97">
        <v>47756</v>
      </c>
      <c r="P2432" s="97" cm="1">
        <f t="array" ref="P2432">INDEX($L$11:$L$2636,MATCH(B2432+J2432,$L$11:$L$2636,0)+30)</f>
        <v>47799</v>
      </c>
      <c r="Q2432" s="124" cm="1">
        <f t="array" ref="Q2432">INDEX($L$11:$L$2636,MATCH(B2432+J2432,$L$11:$L$2636,0)+12)-1</f>
        <v>47771</v>
      </c>
    </row>
    <row r="2433" spans="2:17" ht="15" customHeight="1" x14ac:dyDescent="0.25">
      <c r="B2433" s="97">
        <v>47757</v>
      </c>
      <c r="C2433" s="98" t="str">
        <f t="shared" si="156"/>
        <v>Tuesday</v>
      </c>
      <c r="D2433" s="99" t="str">
        <f t="shared" si="157"/>
        <v>B</v>
      </c>
      <c r="E2433" s="99" t="str">
        <f t="shared" si="157"/>
        <v>B</v>
      </c>
      <c r="F2433" s="99" t="str">
        <f t="shared" si="157"/>
        <v>B</v>
      </c>
      <c r="G2433" s="99" t="str">
        <f t="shared" si="157"/>
        <v>B</v>
      </c>
      <c r="H2433" s="99" t="str">
        <f t="shared" si="158"/>
        <v>B</v>
      </c>
      <c r="I2433" s="99">
        <f t="shared" si="159"/>
        <v>1</v>
      </c>
      <c r="J2433" s="109">
        <f>IF(H2433="B",0,MATCH("B",H2434:$H$3985,0))</f>
        <v>0</v>
      </c>
      <c r="K2433" s="84"/>
      <c r="L2433" s="112">
        <v>48998</v>
      </c>
      <c r="M2433" s="99" t="s">
        <v>69</v>
      </c>
      <c r="N2433" s="84"/>
      <c r="O2433" s="97">
        <v>47757</v>
      </c>
      <c r="P2433" s="97" cm="1">
        <f t="array" ref="P2433">INDEX($L$11:$L$2636,MATCH(B2433+J2433,$L$11:$L$2636,0)+30)</f>
        <v>47800</v>
      </c>
      <c r="Q2433" s="124" cm="1">
        <f t="array" ref="Q2433">INDEX($L$11:$L$2636,MATCH(B2433+J2433,$L$11:$L$2636,0)+12)-1</f>
        <v>47772</v>
      </c>
    </row>
    <row r="2434" spans="2:17" ht="15" customHeight="1" x14ac:dyDescent="0.25">
      <c r="B2434" s="97">
        <v>47758</v>
      </c>
      <c r="C2434" s="98" t="str">
        <f t="shared" si="156"/>
        <v>Wednesday</v>
      </c>
      <c r="D2434" s="99" t="str">
        <f t="shared" si="157"/>
        <v>B</v>
      </c>
      <c r="E2434" s="99" t="str">
        <f t="shared" si="157"/>
        <v>B</v>
      </c>
      <c r="F2434" s="99" t="str">
        <f t="shared" si="157"/>
        <v>B</v>
      </c>
      <c r="G2434" s="99" t="str">
        <f t="shared" si="157"/>
        <v>B</v>
      </c>
      <c r="H2434" s="99" t="str">
        <f t="shared" si="158"/>
        <v>B</v>
      </c>
      <c r="I2434" s="99">
        <f t="shared" si="159"/>
        <v>1</v>
      </c>
      <c r="J2434" s="109">
        <f>IF(H2434="B",0,MATCH("B",H2435:$H$3985,0))</f>
        <v>0</v>
      </c>
      <c r="K2434" s="84"/>
      <c r="L2434" s="112">
        <v>48999</v>
      </c>
      <c r="M2434" s="99" t="s">
        <v>69</v>
      </c>
      <c r="N2434" s="84"/>
      <c r="O2434" s="97">
        <v>47758</v>
      </c>
      <c r="P2434" s="97" cm="1">
        <f t="array" ref="P2434">INDEX($L$11:$L$2636,MATCH(B2434+J2434,$L$11:$L$2636,0)+30)</f>
        <v>47801</v>
      </c>
      <c r="Q2434" s="124" cm="1">
        <f t="array" ref="Q2434">INDEX($L$11:$L$2636,MATCH(B2434+J2434,$L$11:$L$2636,0)+12)-1</f>
        <v>47773</v>
      </c>
    </row>
    <row r="2435" spans="2:17" ht="15" customHeight="1" x14ac:dyDescent="0.25">
      <c r="B2435" s="97">
        <v>47759</v>
      </c>
      <c r="C2435" s="98" t="str">
        <f t="shared" si="156"/>
        <v>Thursday</v>
      </c>
      <c r="D2435" s="99" t="str">
        <f t="shared" si="157"/>
        <v>B</v>
      </c>
      <c r="E2435" s="99" t="str">
        <f t="shared" si="157"/>
        <v>B</v>
      </c>
      <c r="F2435" s="99" t="str">
        <f t="shared" si="157"/>
        <v>B</v>
      </c>
      <c r="G2435" s="99" t="str">
        <f t="shared" si="157"/>
        <v>B</v>
      </c>
      <c r="H2435" s="99" t="str">
        <f t="shared" si="158"/>
        <v>B</v>
      </c>
      <c r="I2435" s="99">
        <f t="shared" si="159"/>
        <v>1</v>
      </c>
      <c r="J2435" s="109">
        <f>IF(H2435="B",0,MATCH("B",H2436:$H$3985,0))</f>
        <v>0</v>
      </c>
      <c r="K2435" s="84"/>
      <c r="L2435" s="112">
        <v>49002</v>
      </c>
      <c r="M2435" s="99" t="s">
        <v>69</v>
      </c>
      <c r="N2435" s="84"/>
      <c r="O2435" s="97">
        <v>47759</v>
      </c>
      <c r="P2435" s="97" cm="1">
        <f t="array" ref="P2435">INDEX($L$11:$L$2636,MATCH(B2435+J2435,$L$11:$L$2636,0)+30)</f>
        <v>47802</v>
      </c>
      <c r="Q2435" s="124" cm="1">
        <f t="array" ref="Q2435">INDEX($L$11:$L$2636,MATCH(B2435+J2435,$L$11:$L$2636,0)+12)-1</f>
        <v>47776</v>
      </c>
    </row>
    <row r="2436" spans="2:17" ht="15" customHeight="1" x14ac:dyDescent="0.25">
      <c r="B2436" s="97">
        <v>47760</v>
      </c>
      <c r="C2436" s="98" t="str">
        <f t="shared" si="156"/>
        <v>Friday</v>
      </c>
      <c r="D2436" s="99" t="str">
        <f t="shared" si="157"/>
        <v>B</v>
      </c>
      <c r="E2436" s="99" t="str">
        <f t="shared" si="157"/>
        <v>B</v>
      </c>
      <c r="F2436" s="99" t="str">
        <f t="shared" si="157"/>
        <v>B</v>
      </c>
      <c r="G2436" s="99" t="str">
        <f t="shared" si="157"/>
        <v>B</v>
      </c>
      <c r="H2436" s="99" t="str">
        <f t="shared" si="158"/>
        <v>B</v>
      </c>
      <c r="I2436" s="99">
        <f t="shared" si="159"/>
        <v>1</v>
      </c>
      <c r="J2436" s="109">
        <f>IF(H2436="B",0,MATCH("B",H2437:$H$3985,0))</f>
        <v>0</v>
      </c>
      <c r="K2436" s="84"/>
      <c r="L2436" s="112">
        <v>49003</v>
      </c>
      <c r="M2436" s="99" t="s">
        <v>69</v>
      </c>
      <c r="N2436" s="84"/>
      <c r="O2436" s="97">
        <v>47760</v>
      </c>
      <c r="P2436" s="97" cm="1">
        <f t="array" ref="P2436">INDEX($L$11:$L$2636,MATCH(B2436+J2436,$L$11:$L$2636,0)+30)</f>
        <v>47805</v>
      </c>
      <c r="Q2436" s="124" cm="1">
        <f t="array" ref="Q2436">INDEX($L$11:$L$2636,MATCH(B2436+J2436,$L$11:$L$2636,0)+12)-1</f>
        <v>47777</v>
      </c>
    </row>
    <row r="2437" spans="2:17" ht="15" customHeight="1" x14ac:dyDescent="0.25">
      <c r="B2437" s="97">
        <v>47761</v>
      </c>
      <c r="C2437" s="98" t="str">
        <f t="shared" si="156"/>
        <v>Saturday</v>
      </c>
      <c r="D2437" s="99" t="str">
        <f t="shared" si="157"/>
        <v>W</v>
      </c>
      <c r="E2437" s="99" t="str">
        <f t="shared" si="157"/>
        <v>W</v>
      </c>
      <c r="F2437" s="99" t="str">
        <f t="shared" si="157"/>
        <v>W</v>
      </c>
      <c r="G2437" s="99" t="str">
        <f t="shared" si="157"/>
        <v>W</v>
      </c>
      <c r="H2437" s="99" t="str">
        <f t="shared" si="158"/>
        <v>W</v>
      </c>
      <c r="I2437" s="99">
        <f t="shared" si="159"/>
        <v>0</v>
      </c>
      <c r="J2437" s="109">
        <f>IF(H2437="B",0,MATCH("B",H2438:$H$3985,0))</f>
        <v>2</v>
      </c>
      <c r="K2437" s="84"/>
      <c r="L2437" s="112">
        <v>49004</v>
      </c>
      <c r="M2437" s="99" t="s">
        <v>69</v>
      </c>
      <c r="N2437" s="84"/>
      <c r="O2437" s="97">
        <v>47761</v>
      </c>
      <c r="P2437" s="97" cm="1">
        <f t="array" ref="P2437">INDEX($L$11:$L$2636,MATCH(B2437+J2437,$L$11:$L$2636,0)+30)</f>
        <v>47806</v>
      </c>
      <c r="Q2437" s="124" cm="1">
        <f t="array" ref="Q2437">INDEX($L$11:$L$2636,MATCH(B2437+J2437,$L$11:$L$2636,0)+12)-1</f>
        <v>47778</v>
      </c>
    </row>
    <row r="2438" spans="2:17" ht="15" customHeight="1" x14ac:dyDescent="0.25">
      <c r="B2438" s="97">
        <v>47762</v>
      </c>
      <c r="C2438" s="98" t="str">
        <f t="shared" si="156"/>
        <v>Sunday</v>
      </c>
      <c r="D2438" s="99" t="str">
        <f t="shared" si="157"/>
        <v>W</v>
      </c>
      <c r="E2438" s="99" t="str">
        <f t="shared" si="157"/>
        <v>W</v>
      </c>
      <c r="F2438" s="99" t="str">
        <f t="shared" si="157"/>
        <v>W</v>
      </c>
      <c r="G2438" s="99" t="str">
        <f t="shared" si="157"/>
        <v>W</v>
      </c>
      <c r="H2438" s="99" t="str">
        <f t="shared" si="158"/>
        <v>W</v>
      </c>
      <c r="I2438" s="99">
        <f t="shared" si="159"/>
        <v>0</v>
      </c>
      <c r="J2438" s="109">
        <f>IF(H2438="B",0,MATCH("B",H2439:$H$3985,0))</f>
        <v>1</v>
      </c>
      <c r="K2438" s="84"/>
      <c r="L2438" s="112">
        <v>49005</v>
      </c>
      <c r="M2438" s="99" t="s">
        <v>69</v>
      </c>
      <c r="N2438" s="84"/>
      <c r="O2438" s="97">
        <v>47762</v>
      </c>
      <c r="P2438" s="97" cm="1">
        <f t="array" ref="P2438">INDEX($L$11:$L$2636,MATCH(B2438+J2438,$L$11:$L$2636,0)+30)</f>
        <v>47806</v>
      </c>
      <c r="Q2438" s="124" cm="1">
        <f t="array" ref="Q2438">INDEX($L$11:$L$2636,MATCH(B2438+J2438,$L$11:$L$2636,0)+12)-1</f>
        <v>47778</v>
      </c>
    </row>
    <row r="2439" spans="2:17" ht="15" customHeight="1" x14ac:dyDescent="0.25">
      <c r="B2439" s="97">
        <v>47763</v>
      </c>
      <c r="C2439" s="98" t="str">
        <f t="shared" si="156"/>
        <v>Monday</v>
      </c>
      <c r="D2439" s="99" t="str">
        <f t="shared" si="157"/>
        <v>B</v>
      </c>
      <c r="E2439" s="99" t="str">
        <f t="shared" si="157"/>
        <v>B</v>
      </c>
      <c r="F2439" s="99" t="str">
        <f t="shared" si="157"/>
        <v>B</v>
      </c>
      <c r="G2439" s="99" t="str">
        <f t="shared" si="157"/>
        <v>B</v>
      </c>
      <c r="H2439" s="99" t="str">
        <f t="shared" si="158"/>
        <v>B</v>
      </c>
      <c r="I2439" s="99">
        <f t="shared" si="159"/>
        <v>1</v>
      </c>
      <c r="J2439" s="109">
        <f>IF(H2439="B",0,MATCH("B",H2440:$H$3985,0))</f>
        <v>0</v>
      </c>
      <c r="K2439" s="84"/>
      <c r="L2439" s="112">
        <v>49006</v>
      </c>
      <c r="M2439" s="99" t="s">
        <v>69</v>
      </c>
      <c r="N2439" s="84"/>
      <c r="O2439" s="97">
        <v>47763</v>
      </c>
      <c r="P2439" s="97" cm="1">
        <f t="array" ref="P2439">INDEX($L$11:$L$2636,MATCH(B2439+J2439,$L$11:$L$2636,0)+30)</f>
        <v>47806</v>
      </c>
      <c r="Q2439" s="124" cm="1">
        <f t="array" ref="Q2439">INDEX($L$11:$L$2636,MATCH(B2439+J2439,$L$11:$L$2636,0)+12)-1</f>
        <v>47778</v>
      </c>
    </row>
    <row r="2440" spans="2:17" ht="15" customHeight="1" x14ac:dyDescent="0.25">
      <c r="B2440" s="97">
        <v>47764</v>
      </c>
      <c r="C2440" s="98" t="str">
        <f t="shared" si="156"/>
        <v>Tuesday</v>
      </c>
      <c r="D2440" s="99" t="str">
        <f t="shared" si="157"/>
        <v>B</v>
      </c>
      <c r="E2440" s="99" t="str">
        <f t="shared" si="157"/>
        <v>B</v>
      </c>
      <c r="F2440" s="99" t="str">
        <f t="shared" si="157"/>
        <v>B</v>
      </c>
      <c r="G2440" s="99" t="str">
        <f t="shared" si="157"/>
        <v>B</v>
      </c>
      <c r="H2440" s="99" t="str">
        <f t="shared" si="158"/>
        <v>B</v>
      </c>
      <c r="I2440" s="99">
        <f t="shared" si="159"/>
        <v>1</v>
      </c>
      <c r="J2440" s="109">
        <f>IF(H2440="B",0,MATCH("B",H2441:$H$3985,0))</f>
        <v>0</v>
      </c>
      <c r="K2440" s="84"/>
      <c r="L2440" s="112">
        <v>49009</v>
      </c>
      <c r="M2440" s="99" t="s">
        <v>69</v>
      </c>
      <c r="N2440" s="84"/>
      <c r="O2440" s="97">
        <v>47764</v>
      </c>
      <c r="P2440" s="97" cm="1">
        <f t="array" ref="P2440">INDEX($L$11:$L$2636,MATCH(B2440+J2440,$L$11:$L$2636,0)+30)</f>
        <v>47807</v>
      </c>
      <c r="Q2440" s="124" cm="1">
        <f t="array" ref="Q2440">INDEX($L$11:$L$2636,MATCH(B2440+J2440,$L$11:$L$2636,0)+12)-1</f>
        <v>47779</v>
      </c>
    </row>
    <row r="2441" spans="2:17" ht="15" customHeight="1" x14ac:dyDescent="0.25">
      <c r="B2441" s="97">
        <v>47765</v>
      </c>
      <c r="C2441" s="98" t="str">
        <f t="shared" si="156"/>
        <v>Wednesday</v>
      </c>
      <c r="D2441" s="99" t="str">
        <f t="shared" si="157"/>
        <v>B</v>
      </c>
      <c r="E2441" s="99" t="str">
        <f t="shared" si="157"/>
        <v>B</v>
      </c>
      <c r="F2441" s="99" t="str">
        <f t="shared" si="157"/>
        <v>B</v>
      </c>
      <c r="G2441" s="99" t="str">
        <f t="shared" si="157"/>
        <v>B</v>
      </c>
      <c r="H2441" s="99" t="str">
        <f t="shared" si="158"/>
        <v>B</v>
      </c>
      <c r="I2441" s="99">
        <f t="shared" si="159"/>
        <v>1</v>
      </c>
      <c r="J2441" s="109">
        <f>IF(H2441="B",0,MATCH("B",H2442:$H$3985,0))</f>
        <v>0</v>
      </c>
      <c r="K2441" s="84"/>
      <c r="L2441" s="112">
        <v>49010</v>
      </c>
      <c r="M2441" s="99" t="s">
        <v>69</v>
      </c>
      <c r="N2441" s="84"/>
      <c r="O2441" s="97">
        <v>47765</v>
      </c>
      <c r="P2441" s="97" cm="1">
        <f t="array" ref="P2441">INDEX($L$11:$L$2636,MATCH(B2441+J2441,$L$11:$L$2636,0)+30)</f>
        <v>47808</v>
      </c>
      <c r="Q2441" s="124" cm="1">
        <f t="array" ref="Q2441">INDEX($L$11:$L$2636,MATCH(B2441+J2441,$L$11:$L$2636,0)+12)-1</f>
        <v>47780</v>
      </c>
    </row>
    <row r="2442" spans="2:17" ht="15" customHeight="1" x14ac:dyDescent="0.25">
      <c r="B2442" s="97">
        <v>47766</v>
      </c>
      <c r="C2442" s="98" t="str">
        <f t="shared" si="156"/>
        <v>Thursday</v>
      </c>
      <c r="D2442" s="99" t="str">
        <f t="shared" si="157"/>
        <v>B</v>
      </c>
      <c r="E2442" s="99" t="str">
        <f t="shared" si="157"/>
        <v>B</v>
      </c>
      <c r="F2442" s="99" t="str">
        <f t="shared" si="157"/>
        <v>B</v>
      </c>
      <c r="G2442" s="99" t="str">
        <f t="shared" si="157"/>
        <v>B</v>
      </c>
      <c r="H2442" s="99" t="str">
        <f t="shared" si="158"/>
        <v>B</v>
      </c>
      <c r="I2442" s="99">
        <f t="shared" si="159"/>
        <v>1</v>
      </c>
      <c r="J2442" s="109">
        <f>IF(H2442="B",0,MATCH("B",H2443:$H$3985,0))</f>
        <v>0</v>
      </c>
      <c r="K2442" s="84"/>
      <c r="L2442" s="112">
        <v>49011</v>
      </c>
      <c r="M2442" s="99" t="s">
        <v>69</v>
      </c>
      <c r="N2442" s="84"/>
      <c r="O2442" s="97">
        <v>47766</v>
      </c>
      <c r="P2442" s="97" cm="1">
        <f t="array" ref="P2442">INDEX($L$11:$L$2636,MATCH(B2442+J2442,$L$11:$L$2636,0)+30)</f>
        <v>47809</v>
      </c>
      <c r="Q2442" s="124" cm="1">
        <f t="array" ref="Q2442">INDEX($L$11:$L$2636,MATCH(B2442+J2442,$L$11:$L$2636,0)+12)-1</f>
        <v>47783</v>
      </c>
    </row>
    <row r="2443" spans="2:17" ht="15" customHeight="1" x14ac:dyDescent="0.25">
      <c r="B2443" s="97">
        <v>47767</v>
      </c>
      <c r="C2443" s="98" t="str">
        <f t="shared" si="156"/>
        <v>Friday</v>
      </c>
      <c r="D2443" s="99" t="str">
        <f t="shared" si="157"/>
        <v>B</v>
      </c>
      <c r="E2443" s="99" t="str">
        <f t="shared" si="157"/>
        <v>B</v>
      </c>
      <c r="F2443" s="99" t="str">
        <f t="shared" si="157"/>
        <v>B</v>
      </c>
      <c r="G2443" s="99" t="str">
        <f t="shared" si="157"/>
        <v>B</v>
      </c>
      <c r="H2443" s="99" t="str">
        <f t="shared" si="158"/>
        <v>B</v>
      </c>
      <c r="I2443" s="99">
        <f t="shared" si="159"/>
        <v>1</v>
      </c>
      <c r="J2443" s="109">
        <f>IF(H2443="B",0,MATCH("B",H2444:$H$3985,0))</f>
        <v>0</v>
      </c>
      <c r="K2443" s="84"/>
      <c r="L2443" s="112">
        <v>49012</v>
      </c>
      <c r="M2443" s="99" t="s">
        <v>69</v>
      </c>
      <c r="N2443" s="84"/>
      <c r="O2443" s="97">
        <v>47767</v>
      </c>
      <c r="P2443" s="97" cm="1">
        <f t="array" ref="P2443">INDEX($L$11:$L$2636,MATCH(B2443+J2443,$L$11:$L$2636,0)+30)</f>
        <v>47812</v>
      </c>
      <c r="Q2443" s="124" cm="1">
        <f t="array" ref="Q2443">INDEX($L$11:$L$2636,MATCH(B2443+J2443,$L$11:$L$2636,0)+12)-1</f>
        <v>47784</v>
      </c>
    </row>
    <row r="2444" spans="2:17" ht="15" customHeight="1" x14ac:dyDescent="0.25">
      <c r="B2444" s="97">
        <v>47768</v>
      </c>
      <c r="C2444" s="98" t="str">
        <f t="shared" ref="C2444:C2507" si="160">TEXT(WEEKDAY(B2444),"dddd")</f>
        <v>Saturday</v>
      </c>
      <c r="D2444" s="99" t="str">
        <f t="shared" ref="D2444:G2507" si="161">IF(WEEKDAY($B2444,2)&lt;6,"B","W")</f>
        <v>W</v>
      </c>
      <c r="E2444" s="99" t="s">
        <v>71</v>
      </c>
      <c r="F2444" s="99" t="s">
        <v>71</v>
      </c>
      <c r="G2444" s="99" t="str">
        <f t="shared" si="161"/>
        <v>W</v>
      </c>
      <c r="H2444" s="99" t="str">
        <f t="shared" ref="H2444:H2507" si="162">IF(OR(D2444="P",E2444="P",F2444="P",G2444="P"),"P",D2444)</f>
        <v>P</v>
      </c>
      <c r="I2444" s="99">
        <f t="shared" ref="I2444:I2507" si="163">IF(H2444="B",1,0)</f>
        <v>0</v>
      </c>
      <c r="J2444" s="109">
        <f>IF(H2444="B",0,MATCH("B",H2445:$H$3985,0))</f>
        <v>2</v>
      </c>
      <c r="K2444" s="84"/>
      <c r="L2444" s="112">
        <v>49013</v>
      </c>
      <c r="M2444" s="99" t="s">
        <v>69</v>
      </c>
      <c r="N2444" s="84"/>
      <c r="O2444" s="97">
        <v>47768</v>
      </c>
      <c r="P2444" s="97" cm="1">
        <f t="array" ref="P2444">INDEX($L$11:$L$2636,MATCH(B2444+J2444,$L$11:$L$2636,0)+30)</f>
        <v>47813</v>
      </c>
      <c r="Q2444" s="124" cm="1">
        <f t="array" ref="Q2444">INDEX($L$11:$L$2636,MATCH(B2444+J2444,$L$11:$L$2636,0)+12)-1</f>
        <v>47785</v>
      </c>
    </row>
    <row r="2445" spans="2:17" ht="15" customHeight="1" x14ac:dyDescent="0.25">
      <c r="B2445" s="97">
        <v>47769</v>
      </c>
      <c r="C2445" s="98" t="str">
        <f t="shared" si="160"/>
        <v>Sunday</v>
      </c>
      <c r="D2445" s="99" t="str">
        <f t="shared" si="161"/>
        <v>W</v>
      </c>
      <c r="E2445" s="99" t="str">
        <f t="shared" si="161"/>
        <v>W</v>
      </c>
      <c r="F2445" s="99" t="str">
        <f t="shared" si="161"/>
        <v>W</v>
      </c>
      <c r="G2445" s="99" t="str">
        <f t="shared" si="161"/>
        <v>W</v>
      </c>
      <c r="H2445" s="99" t="str">
        <f t="shared" si="162"/>
        <v>W</v>
      </c>
      <c r="I2445" s="99">
        <f t="shared" si="163"/>
        <v>0</v>
      </c>
      <c r="J2445" s="109">
        <f>IF(H2445="B",0,MATCH("B",H2446:$H$3985,0))</f>
        <v>1</v>
      </c>
      <c r="K2445" s="84"/>
      <c r="L2445" s="112">
        <v>49016</v>
      </c>
      <c r="M2445" s="99" t="s">
        <v>69</v>
      </c>
      <c r="N2445" s="84"/>
      <c r="O2445" s="97">
        <v>47769</v>
      </c>
      <c r="P2445" s="97" cm="1">
        <f t="array" ref="P2445">INDEX($L$11:$L$2636,MATCH(B2445+J2445,$L$11:$L$2636,0)+30)</f>
        <v>47813</v>
      </c>
      <c r="Q2445" s="124" cm="1">
        <f t="array" ref="Q2445">INDEX($L$11:$L$2636,MATCH(B2445+J2445,$L$11:$L$2636,0)+12)-1</f>
        <v>47785</v>
      </c>
    </row>
    <row r="2446" spans="2:17" ht="15" customHeight="1" x14ac:dyDescent="0.25">
      <c r="B2446" s="97">
        <v>47770</v>
      </c>
      <c r="C2446" s="98" t="str">
        <f t="shared" si="160"/>
        <v>Monday</v>
      </c>
      <c r="D2446" s="99" t="str">
        <f t="shared" si="161"/>
        <v>B</v>
      </c>
      <c r="E2446" s="99" t="str">
        <f t="shared" si="161"/>
        <v>B</v>
      </c>
      <c r="F2446" s="99" t="str">
        <f t="shared" si="161"/>
        <v>B</v>
      </c>
      <c r="G2446" s="99" t="str">
        <f t="shared" si="161"/>
        <v>B</v>
      </c>
      <c r="H2446" s="99" t="str">
        <f t="shared" si="162"/>
        <v>B</v>
      </c>
      <c r="I2446" s="99">
        <f t="shared" si="163"/>
        <v>1</v>
      </c>
      <c r="J2446" s="109">
        <f>IF(H2446="B",0,MATCH("B",H2447:$H$3985,0))</f>
        <v>0</v>
      </c>
      <c r="K2446" s="84"/>
      <c r="L2446" s="112">
        <v>49017</v>
      </c>
      <c r="M2446" s="99" t="s">
        <v>69</v>
      </c>
      <c r="N2446" s="84"/>
      <c r="O2446" s="97">
        <v>47770</v>
      </c>
      <c r="P2446" s="97" cm="1">
        <f t="array" ref="P2446">INDEX($L$11:$L$2636,MATCH(B2446+J2446,$L$11:$L$2636,0)+30)</f>
        <v>47813</v>
      </c>
      <c r="Q2446" s="124" cm="1">
        <f t="array" ref="Q2446">INDEX($L$11:$L$2636,MATCH(B2446+J2446,$L$11:$L$2636,0)+12)-1</f>
        <v>47785</v>
      </c>
    </row>
    <row r="2447" spans="2:17" ht="15" customHeight="1" x14ac:dyDescent="0.25">
      <c r="B2447" s="97">
        <v>47771</v>
      </c>
      <c r="C2447" s="98" t="str">
        <f t="shared" si="160"/>
        <v>Tuesday</v>
      </c>
      <c r="D2447" s="99" t="str">
        <f t="shared" si="161"/>
        <v>B</v>
      </c>
      <c r="E2447" s="99" t="str">
        <f t="shared" si="161"/>
        <v>B</v>
      </c>
      <c r="F2447" s="99" t="str">
        <f t="shared" si="161"/>
        <v>B</v>
      </c>
      <c r="G2447" s="99" t="str">
        <f t="shared" si="161"/>
        <v>B</v>
      </c>
      <c r="H2447" s="99" t="str">
        <f t="shared" si="162"/>
        <v>B</v>
      </c>
      <c r="I2447" s="99">
        <f t="shared" si="163"/>
        <v>1</v>
      </c>
      <c r="J2447" s="109">
        <f>IF(H2447="B",0,MATCH("B",H2448:$H$3985,0))</f>
        <v>0</v>
      </c>
      <c r="K2447" s="84"/>
      <c r="L2447" s="112">
        <v>49018</v>
      </c>
      <c r="M2447" s="99" t="s">
        <v>69</v>
      </c>
      <c r="N2447" s="84"/>
      <c r="O2447" s="97">
        <v>47771</v>
      </c>
      <c r="P2447" s="97" cm="1">
        <f t="array" ref="P2447">INDEX($L$11:$L$2636,MATCH(B2447+J2447,$L$11:$L$2636,0)+30)</f>
        <v>47814</v>
      </c>
      <c r="Q2447" s="124" cm="1">
        <f t="array" ref="Q2447">INDEX($L$11:$L$2636,MATCH(B2447+J2447,$L$11:$L$2636,0)+12)-1</f>
        <v>47786</v>
      </c>
    </row>
    <row r="2448" spans="2:17" ht="15" customHeight="1" x14ac:dyDescent="0.25">
      <c r="B2448" s="97">
        <v>47772</v>
      </c>
      <c r="C2448" s="98" t="str">
        <f t="shared" si="160"/>
        <v>Wednesday</v>
      </c>
      <c r="D2448" s="99" t="str">
        <f t="shared" si="161"/>
        <v>B</v>
      </c>
      <c r="E2448" s="99" t="str">
        <f t="shared" si="161"/>
        <v>B</v>
      </c>
      <c r="F2448" s="99" t="str">
        <f t="shared" si="161"/>
        <v>B</v>
      </c>
      <c r="G2448" s="99" t="str">
        <f t="shared" si="161"/>
        <v>B</v>
      </c>
      <c r="H2448" s="99" t="str">
        <f t="shared" si="162"/>
        <v>B</v>
      </c>
      <c r="I2448" s="99">
        <f t="shared" si="163"/>
        <v>1</v>
      </c>
      <c r="J2448" s="109">
        <f>IF(H2448="B",0,MATCH("B",H2449:$H$3985,0))</f>
        <v>0</v>
      </c>
      <c r="K2448" s="84"/>
      <c r="L2448" s="112">
        <v>49019</v>
      </c>
      <c r="M2448" s="99" t="s">
        <v>69</v>
      </c>
      <c r="N2448" s="84"/>
      <c r="O2448" s="97">
        <v>47772</v>
      </c>
      <c r="P2448" s="97" cm="1">
        <f t="array" ref="P2448">INDEX($L$11:$L$2636,MATCH(B2448+J2448,$L$11:$L$2636,0)+30)</f>
        <v>47815</v>
      </c>
      <c r="Q2448" s="124" cm="1">
        <f t="array" ref="Q2448">INDEX($L$11:$L$2636,MATCH(B2448+J2448,$L$11:$L$2636,0)+12)-1</f>
        <v>47790</v>
      </c>
    </row>
    <row r="2449" spans="2:17" ht="15" customHeight="1" x14ac:dyDescent="0.25">
      <c r="B2449" s="97">
        <v>47773</v>
      </c>
      <c r="C2449" s="98" t="str">
        <f t="shared" si="160"/>
        <v>Thursday</v>
      </c>
      <c r="D2449" s="99" t="str">
        <f t="shared" si="161"/>
        <v>B</v>
      </c>
      <c r="E2449" s="99" t="str">
        <f t="shared" si="161"/>
        <v>B</v>
      </c>
      <c r="F2449" s="99" t="str">
        <f t="shared" si="161"/>
        <v>B</v>
      </c>
      <c r="G2449" s="99" t="str">
        <f t="shared" si="161"/>
        <v>B</v>
      </c>
      <c r="H2449" s="99" t="str">
        <f t="shared" si="162"/>
        <v>B</v>
      </c>
      <c r="I2449" s="99">
        <f t="shared" si="163"/>
        <v>1</v>
      </c>
      <c r="J2449" s="109">
        <f>IF(H2449="B",0,MATCH("B",H2450:$H$3985,0))</f>
        <v>0</v>
      </c>
      <c r="K2449" s="84"/>
      <c r="L2449" s="112">
        <v>49020</v>
      </c>
      <c r="M2449" s="99" t="s">
        <v>69</v>
      </c>
      <c r="N2449" s="84"/>
      <c r="O2449" s="97">
        <v>47773</v>
      </c>
      <c r="P2449" s="97" cm="1">
        <f t="array" ref="P2449">INDEX($L$11:$L$2636,MATCH(B2449+J2449,$L$11:$L$2636,0)+30)</f>
        <v>47816</v>
      </c>
      <c r="Q2449" s="124" cm="1">
        <f t="array" ref="Q2449">INDEX($L$11:$L$2636,MATCH(B2449+J2449,$L$11:$L$2636,0)+12)-1</f>
        <v>47791</v>
      </c>
    </row>
    <row r="2450" spans="2:17" ht="15" customHeight="1" x14ac:dyDescent="0.25">
      <c r="B2450" s="97">
        <v>47774</v>
      </c>
      <c r="C2450" s="98" t="str">
        <f t="shared" si="160"/>
        <v>Friday</v>
      </c>
      <c r="D2450" s="99" t="str">
        <f t="shared" si="161"/>
        <v>B</v>
      </c>
      <c r="E2450" s="99" t="str">
        <f t="shared" si="161"/>
        <v>B</v>
      </c>
      <c r="F2450" s="99" t="str">
        <f t="shared" si="161"/>
        <v>B</v>
      </c>
      <c r="G2450" s="99" t="str">
        <f t="shared" si="161"/>
        <v>B</v>
      </c>
      <c r="H2450" s="99" t="str">
        <f t="shared" si="162"/>
        <v>B</v>
      </c>
      <c r="I2450" s="99">
        <f t="shared" si="163"/>
        <v>1</v>
      </c>
      <c r="J2450" s="109">
        <f>IF(H2450="B",0,MATCH("B",H2451:$H$3985,0))</f>
        <v>0</v>
      </c>
      <c r="K2450" s="84"/>
      <c r="L2450" s="112">
        <v>49023</v>
      </c>
      <c r="M2450" s="99" t="s">
        <v>69</v>
      </c>
      <c r="N2450" s="84"/>
      <c r="O2450" s="97">
        <v>47774</v>
      </c>
      <c r="P2450" s="97" cm="1">
        <f t="array" ref="P2450">INDEX($L$11:$L$2636,MATCH(B2450+J2450,$L$11:$L$2636,0)+30)</f>
        <v>47819</v>
      </c>
      <c r="Q2450" s="124" cm="1">
        <f t="array" ref="Q2450">INDEX($L$11:$L$2636,MATCH(B2450+J2450,$L$11:$L$2636,0)+12)-1</f>
        <v>47792</v>
      </c>
    </row>
    <row r="2451" spans="2:17" ht="15" customHeight="1" x14ac:dyDescent="0.25">
      <c r="B2451" s="97">
        <v>47775</v>
      </c>
      <c r="C2451" s="98" t="str">
        <f t="shared" si="160"/>
        <v>Saturday</v>
      </c>
      <c r="D2451" s="99" t="str">
        <f t="shared" si="161"/>
        <v>W</v>
      </c>
      <c r="E2451" s="99" t="str">
        <f t="shared" si="161"/>
        <v>W</v>
      </c>
      <c r="F2451" s="99" t="str">
        <f t="shared" si="161"/>
        <v>W</v>
      </c>
      <c r="G2451" s="99" t="str">
        <f t="shared" si="161"/>
        <v>W</v>
      </c>
      <c r="H2451" s="99" t="str">
        <f t="shared" si="162"/>
        <v>W</v>
      </c>
      <c r="I2451" s="99">
        <f t="shared" si="163"/>
        <v>0</v>
      </c>
      <c r="J2451" s="109">
        <f>IF(H2451="B",0,MATCH("B",H2452:$H$3985,0))</f>
        <v>2</v>
      </c>
      <c r="K2451" s="84"/>
      <c r="L2451" s="112">
        <v>49024</v>
      </c>
      <c r="M2451" s="99" t="s">
        <v>69</v>
      </c>
      <c r="N2451" s="84"/>
      <c r="O2451" s="97">
        <v>47775</v>
      </c>
      <c r="P2451" s="97" cm="1">
        <f t="array" ref="P2451">INDEX($L$11:$L$2636,MATCH(B2451+J2451,$L$11:$L$2636,0)+30)</f>
        <v>47820</v>
      </c>
      <c r="Q2451" s="124" cm="1">
        <f t="array" ref="Q2451">INDEX($L$11:$L$2636,MATCH(B2451+J2451,$L$11:$L$2636,0)+12)-1</f>
        <v>47793</v>
      </c>
    </row>
    <row r="2452" spans="2:17" ht="15" customHeight="1" x14ac:dyDescent="0.25">
      <c r="B2452" s="97">
        <v>47776</v>
      </c>
      <c r="C2452" s="98" t="str">
        <f t="shared" si="160"/>
        <v>Sunday</v>
      </c>
      <c r="D2452" s="99" t="str">
        <f t="shared" si="161"/>
        <v>W</v>
      </c>
      <c r="E2452" s="99" t="str">
        <f t="shared" si="161"/>
        <v>W</v>
      </c>
      <c r="F2452" s="99" t="str">
        <f t="shared" si="161"/>
        <v>W</v>
      </c>
      <c r="G2452" s="99" t="str">
        <f t="shared" si="161"/>
        <v>W</v>
      </c>
      <c r="H2452" s="99" t="str">
        <f t="shared" si="162"/>
        <v>W</v>
      </c>
      <c r="I2452" s="99">
        <f t="shared" si="163"/>
        <v>0</v>
      </c>
      <c r="J2452" s="109">
        <f>IF(H2452="B",0,MATCH("B",H2453:$H$3985,0))</f>
        <v>1</v>
      </c>
      <c r="K2452" s="84"/>
      <c r="L2452" s="112">
        <v>49025</v>
      </c>
      <c r="M2452" s="99" t="s">
        <v>69</v>
      </c>
      <c r="N2452" s="84"/>
      <c r="O2452" s="97">
        <v>47776</v>
      </c>
      <c r="P2452" s="97" cm="1">
        <f t="array" ref="P2452">INDEX($L$11:$L$2636,MATCH(B2452+J2452,$L$11:$L$2636,0)+30)</f>
        <v>47820</v>
      </c>
      <c r="Q2452" s="124" cm="1">
        <f t="array" ref="Q2452">INDEX($L$11:$L$2636,MATCH(B2452+J2452,$L$11:$L$2636,0)+12)-1</f>
        <v>47793</v>
      </c>
    </row>
    <row r="2453" spans="2:17" ht="15" customHeight="1" x14ac:dyDescent="0.25">
      <c r="B2453" s="97">
        <v>47777</v>
      </c>
      <c r="C2453" s="98" t="str">
        <f t="shared" si="160"/>
        <v>Monday</v>
      </c>
      <c r="D2453" s="99" t="str">
        <f t="shared" si="161"/>
        <v>B</v>
      </c>
      <c r="E2453" s="99" t="str">
        <f t="shared" si="161"/>
        <v>B</v>
      </c>
      <c r="F2453" s="99" t="str">
        <f t="shared" si="161"/>
        <v>B</v>
      </c>
      <c r="G2453" s="99" t="str">
        <f t="shared" si="161"/>
        <v>B</v>
      </c>
      <c r="H2453" s="99" t="str">
        <f t="shared" si="162"/>
        <v>B</v>
      </c>
      <c r="I2453" s="99">
        <f t="shared" si="163"/>
        <v>1</v>
      </c>
      <c r="J2453" s="109">
        <f>IF(H2453="B",0,MATCH("B",H2454:$H$3985,0))</f>
        <v>0</v>
      </c>
      <c r="K2453" s="84"/>
      <c r="L2453" s="112">
        <v>49026</v>
      </c>
      <c r="M2453" s="99" t="s">
        <v>69</v>
      </c>
      <c r="N2453" s="84"/>
      <c r="O2453" s="97">
        <v>47777</v>
      </c>
      <c r="P2453" s="97" cm="1">
        <f t="array" ref="P2453">INDEX($L$11:$L$2636,MATCH(B2453+J2453,$L$11:$L$2636,0)+30)</f>
        <v>47820</v>
      </c>
      <c r="Q2453" s="124" cm="1">
        <f t="array" ref="Q2453">INDEX($L$11:$L$2636,MATCH(B2453+J2453,$L$11:$L$2636,0)+12)-1</f>
        <v>47793</v>
      </c>
    </row>
    <row r="2454" spans="2:17" ht="15" customHeight="1" x14ac:dyDescent="0.25">
      <c r="B2454" s="97">
        <v>47778</v>
      </c>
      <c r="C2454" s="98" t="str">
        <f t="shared" si="160"/>
        <v>Tuesday</v>
      </c>
      <c r="D2454" s="99" t="str">
        <f t="shared" si="161"/>
        <v>B</v>
      </c>
      <c r="E2454" s="99" t="str">
        <f t="shared" si="161"/>
        <v>B</v>
      </c>
      <c r="F2454" s="99" t="str">
        <f t="shared" si="161"/>
        <v>B</v>
      </c>
      <c r="G2454" s="99" t="str">
        <f t="shared" si="161"/>
        <v>B</v>
      </c>
      <c r="H2454" s="99" t="str">
        <f t="shared" si="162"/>
        <v>B</v>
      </c>
      <c r="I2454" s="99">
        <f t="shared" si="163"/>
        <v>1</v>
      </c>
      <c r="J2454" s="109">
        <f>IF(H2454="B",0,MATCH("B",H2455:$H$3985,0))</f>
        <v>0</v>
      </c>
      <c r="K2454" s="84"/>
      <c r="L2454" s="112">
        <v>49027</v>
      </c>
      <c r="M2454" s="99" t="s">
        <v>69</v>
      </c>
      <c r="N2454" s="84"/>
      <c r="O2454" s="97">
        <v>47778</v>
      </c>
      <c r="P2454" s="97" cm="1">
        <f t="array" ref="P2454">INDEX($L$11:$L$2636,MATCH(B2454+J2454,$L$11:$L$2636,0)+30)</f>
        <v>47821</v>
      </c>
      <c r="Q2454" s="124" cm="1">
        <f t="array" ref="Q2454">INDEX($L$11:$L$2636,MATCH(B2454+J2454,$L$11:$L$2636,0)+12)-1</f>
        <v>47794</v>
      </c>
    </row>
    <row r="2455" spans="2:17" ht="15" customHeight="1" x14ac:dyDescent="0.25">
      <c r="B2455" s="97">
        <v>47779</v>
      </c>
      <c r="C2455" s="98" t="str">
        <f t="shared" si="160"/>
        <v>Wednesday</v>
      </c>
      <c r="D2455" s="99" t="str">
        <f t="shared" si="161"/>
        <v>B</v>
      </c>
      <c r="E2455" s="99" t="str">
        <f t="shared" si="161"/>
        <v>B</v>
      </c>
      <c r="F2455" s="99" t="str">
        <f t="shared" si="161"/>
        <v>B</v>
      </c>
      <c r="G2455" s="99" t="str">
        <f t="shared" si="161"/>
        <v>B</v>
      </c>
      <c r="H2455" s="99" t="str">
        <f t="shared" si="162"/>
        <v>B</v>
      </c>
      <c r="I2455" s="99">
        <f t="shared" si="163"/>
        <v>1</v>
      </c>
      <c r="J2455" s="109">
        <f>IF(H2455="B",0,MATCH("B",H2456:$H$3985,0))</f>
        <v>0</v>
      </c>
      <c r="K2455" s="84"/>
      <c r="L2455" s="112">
        <v>49030</v>
      </c>
      <c r="M2455" s="99" t="s">
        <v>69</v>
      </c>
      <c r="N2455" s="84"/>
      <c r="O2455" s="97">
        <v>47779</v>
      </c>
      <c r="P2455" s="97" cm="1">
        <f t="array" ref="P2455">INDEX($L$11:$L$2636,MATCH(B2455+J2455,$L$11:$L$2636,0)+30)</f>
        <v>47822</v>
      </c>
      <c r="Q2455" s="124" cm="1">
        <f t="array" ref="Q2455">INDEX($L$11:$L$2636,MATCH(B2455+J2455,$L$11:$L$2636,0)+12)-1</f>
        <v>47797</v>
      </c>
    </row>
    <row r="2456" spans="2:17" ht="15" customHeight="1" x14ac:dyDescent="0.25">
      <c r="B2456" s="97">
        <v>47780</v>
      </c>
      <c r="C2456" s="98" t="str">
        <f t="shared" si="160"/>
        <v>Thursday</v>
      </c>
      <c r="D2456" s="99" t="str">
        <f t="shared" si="161"/>
        <v>B</v>
      </c>
      <c r="E2456" s="99" t="str">
        <f t="shared" si="161"/>
        <v>B</v>
      </c>
      <c r="F2456" s="99" t="str">
        <f t="shared" si="161"/>
        <v>B</v>
      </c>
      <c r="G2456" s="99" t="str">
        <f t="shared" si="161"/>
        <v>B</v>
      </c>
      <c r="H2456" s="99" t="str">
        <f t="shared" si="162"/>
        <v>B</v>
      </c>
      <c r="I2456" s="99">
        <f t="shared" si="163"/>
        <v>1</v>
      </c>
      <c r="J2456" s="109">
        <f>IF(H2456="B",0,MATCH("B",H2457:$H$3985,0))</f>
        <v>0</v>
      </c>
      <c r="K2456" s="84"/>
      <c r="L2456" s="112">
        <v>49031</v>
      </c>
      <c r="M2456" s="99" t="s">
        <v>69</v>
      </c>
      <c r="N2456" s="84"/>
      <c r="O2456" s="97">
        <v>47780</v>
      </c>
      <c r="P2456" s="97" cm="1">
        <f t="array" ref="P2456">INDEX($L$11:$L$2636,MATCH(B2456+J2456,$L$11:$L$2636,0)+30)</f>
        <v>47826</v>
      </c>
      <c r="Q2456" s="124" cm="1">
        <f t="array" ref="Q2456">INDEX($L$11:$L$2636,MATCH(B2456+J2456,$L$11:$L$2636,0)+12)-1</f>
        <v>47798</v>
      </c>
    </row>
    <row r="2457" spans="2:17" ht="15" customHeight="1" x14ac:dyDescent="0.25">
      <c r="B2457" s="97">
        <v>47781</v>
      </c>
      <c r="C2457" s="98" t="str">
        <f t="shared" si="160"/>
        <v>Friday</v>
      </c>
      <c r="D2457" s="99" t="str">
        <f t="shared" si="161"/>
        <v>B</v>
      </c>
      <c r="E2457" s="99" t="str">
        <f t="shared" si="161"/>
        <v>B</v>
      </c>
      <c r="F2457" s="99" t="str">
        <f t="shared" si="161"/>
        <v>B</v>
      </c>
      <c r="G2457" s="99" t="str">
        <f t="shared" si="161"/>
        <v>B</v>
      </c>
      <c r="H2457" s="99" t="str">
        <f t="shared" si="162"/>
        <v>B</v>
      </c>
      <c r="I2457" s="99">
        <f t="shared" si="163"/>
        <v>1</v>
      </c>
      <c r="J2457" s="109">
        <f>IF(H2457="B",0,MATCH("B",H2458:$H$3985,0))</f>
        <v>0</v>
      </c>
      <c r="K2457" s="84"/>
      <c r="L2457" s="112">
        <v>49032</v>
      </c>
      <c r="M2457" s="99" t="s">
        <v>69</v>
      </c>
      <c r="N2457" s="84"/>
      <c r="O2457" s="97">
        <v>47781</v>
      </c>
      <c r="P2457" s="97" cm="1">
        <f t="array" ref="P2457">INDEX($L$11:$L$2636,MATCH(B2457+J2457,$L$11:$L$2636,0)+30)</f>
        <v>47827</v>
      </c>
      <c r="Q2457" s="124" cm="1">
        <f t="array" ref="Q2457">INDEX($L$11:$L$2636,MATCH(B2457+J2457,$L$11:$L$2636,0)+12)-1</f>
        <v>47799</v>
      </c>
    </row>
    <row r="2458" spans="2:17" ht="15" customHeight="1" x14ac:dyDescent="0.25">
      <c r="B2458" s="97">
        <v>47782</v>
      </c>
      <c r="C2458" s="98" t="str">
        <f t="shared" si="160"/>
        <v>Saturday</v>
      </c>
      <c r="D2458" s="99" t="str">
        <f t="shared" si="161"/>
        <v>W</v>
      </c>
      <c r="E2458" s="99" t="str">
        <f t="shared" si="161"/>
        <v>W</v>
      </c>
      <c r="F2458" s="99" t="str">
        <f t="shared" si="161"/>
        <v>W</v>
      </c>
      <c r="G2458" s="99" t="str">
        <f t="shared" si="161"/>
        <v>W</v>
      </c>
      <c r="H2458" s="99" t="str">
        <f t="shared" si="162"/>
        <v>W</v>
      </c>
      <c r="I2458" s="99">
        <f t="shared" si="163"/>
        <v>0</v>
      </c>
      <c r="J2458" s="109">
        <f>IF(H2458="B",0,MATCH("B",H2459:$H$3985,0))</f>
        <v>2</v>
      </c>
      <c r="K2458" s="84"/>
      <c r="L2458" s="112">
        <v>49033</v>
      </c>
      <c r="M2458" s="99" t="s">
        <v>69</v>
      </c>
      <c r="N2458" s="84"/>
      <c r="O2458" s="97">
        <v>47782</v>
      </c>
      <c r="P2458" s="97" cm="1">
        <f t="array" ref="P2458">INDEX($L$11:$L$2636,MATCH(B2458+J2458,$L$11:$L$2636,0)+30)</f>
        <v>47828</v>
      </c>
      <c r="Q2458" s="124" cm="1">
        <f t="array" ref="Q2458">INDEX($L$11:$L$2636,MATCH(B2458+J2458,$L$11:$L$2636,0)+12)-1</f>
        <v>47800</v>
      </c>
    </row>
    <row r="2459" spans="2:17" ht="15" customHeight="1" x14ac:dyDescent="0.25">
      <c r="B2459" s="97">
        <v>47783</v>
      </c>
      <c r="C2459" s="98" t="str">
        <f t="shared" si="160"/>
        <v>Sunday</v>
      </c>
      <c r="D2459" s="99" t="str">
        <f t="shared" si="161"/>
        <v>W</v>
      </c>
      <c r="E2459" s="99" t="str">
        <f t="shared" si="161"/>
        <v>W</v>
      </c>
      <c r="F2459" s="99" t="str">
        <f t="shared" si="161"/>
        <v>W</v>
      </c>
      <c r="G2459" s="99" t="str">
        <f t="shared" si="161"/>
        <v>W</v>
      </c>
      <c r="H2459" s="99" t="str">
        <f t="shared" si="162"/>
        <v>W</v>
      </c>
      <c r="I2459" s="99">
        <f t="shared" si="163"/>
        <v>0</v>
      </c>
      <c r="J2459" s="109">
        <f>IF(H2459="B",0,MATCH("B",H2460:$H$3985,0))</f>
        <v>1</v>
      </c>
      <c r="K2459" s="84"/>
      <c r="L2459" s="112">
        <v>49034</v>
      </c>
      <c r="M2459" s="99" t="s">
        <v>69</v>
      </c>
      <c r="N2459" s="84"/>
      <c r="O2459" s="97">
        <v>47783</v>
      </c>
      <c r="P2459" s="97" cm="1">
        <f t="array" ref="P2459">INDEX($L$11:$L$2636,MATCH(B2459+J2459,$L$11:$L$2636,0)+30)</f>
        <v>47828</v>
      </c>
      <c r="Q2459" s="124" cm="1">
        <f t="array" ref="Q2459">INDEX($L$11:$L$2636,MATCH(B2459+J2459,$L$11:$L$2636,0)+12)-1</f>
        <v>47800</v>
      </c>
    </row>
    <row r="2460" spans="2:17" ht="15" customHeight="1" x14ac:dyDescent="0.25">
      <c r="B2460" s="97">
        <v>47784</v>
      </c>
      <c r="C2460" s="98" t="str">
        <f t="shared" si="160"/>
        <v>Monday</v>
      </c>
      <c r="D2460" s="99" t="str">
        <f t="shared" si="161"/>
        <v>B</v>
      </c>
      <c r="E2460" s="99" t="str">
        <f t="shared" si="161"/>
        <v>B</v>
      </c>
      <c r="F2460" s="99" t="str">
        <f t="shared" si="161"/>
        <v>B</v>
      </c>
      <c r="G2460" s="99" t="str">
        <f t="shared" si="161"/>
        <v>B</v>
      </c>
      <c r="H2460" s="99" t="str">
        <f t="shared" si="162"/>
        <v>B</v>
      </c>
      <c r="I2460" s="99">
        <f t="shared" si="163"/>
        <v>1</v>
      </c>
      <c r="J2460" s="109">
        <f>IF(H2460="B",0,MATCH("B",H2461:$H$3985,0))</f>
        <v>0</v>
      </c>
      <c r="K2460" s="84"/>
      <c r="L2460" s="112">
        <v>49037</v>
      </c>
      <c r="M2460" s="99" t="s">
        <v>69</v>
      </c>
      <c r="N2460" s="84"/>
      <c r="O2460" s="97">
        <v>47784</v>
      </c>
      <c r="P2460" s="97" cm="1">
        <f t="array" ref="P2460">INDEX($L$11:$L$2636,MATCH(B2460+J2460,$L$11:$L$2636,0)+30)</f>
        <v>47828</v>
      </c>
      <c r="Q2460" s="124" cm="1">
        <f t="array" ref="Q2460">INDEX($L$11:$L$2636,MATCH(B2460+J2460,$L$11:$L$2636,0)+12)-1</f>
        <v>47800</v>
      </c>
    </row>
    <row r="2461" spans="2:17" ht="15" customHeight="1" x14ac:dyDescent="0.25">
      <c r="B2461" s="97">
        <v>47785</v>
      </c>
      <c r="C2461" s="98" t="str">
        <f t="shared" si="160"/>
        <v>Tuesday</v>
      </c>
      <c r="D2461" s="99" t="str">
        <f t="shared" si="161"/>
        <v>B</v>
      </c>
      <c r="E2461" s="99" t="str">
        <f t="shared" si="161"/>
        <v>B</v>
      </c>
      <c r="F2461" s="99" t="str">
        <f t="shared" si="161"/>
        <v>B</v>
      </c>
      <c r="G2461" s="99" t="str">
        <f t="shared" si="161"/>
        <v>B</v>
      </c>
      <c r="H2461" s="99" t="str">
        <f t="shared" si="162"/>
        <v>B</v>
      </c>
      <c r="I2461" s="99">
        <f t="shared" si="163"/>
        <v>1</v>
      </c>
      <c r="J2461" s="109">
        <f>IF(H2461="B",0,MATCH("B",H2462:$H$3985,0))</f>
        <v>0</v>
      </c>
      <c r="K2461" s="84"/>
      <c r="L2461" s="112">
        <v>49038</v>
      </c>
      <c r="M2461" s="99" t="s">
        <v>69</v>
      </c>
      <c r="N2461" s="84"/>
      <c r="O2461" s="97">
        <v>47785</v>
      </c>
      <c r="P2461" s="97" cm="1">
        <f t="array" ref="P2461">INDEX($L$11:$L$2636,MATCH(B2461+J2461,$L$11:$L$2636,0)+30)</f>
        <v>47829</v>
      </c>
      <c r="Q2461" s="124" cm="1">
        <f t="array" ref="Q2461">INDEX($L$11:$L$2636,MATCH(B2461+J2461,$L$11:$L$2636,0)+12)-1</f>
        <v>47801</v>
      </c>
    </row>
    <row r="2462" spans="2:17" ht="15" customHeight="1" x14ac:dyDescent="0.25">
      <c r="B2462" s="97">
        <v>47786</v>
      </c>
      <c r="C2462" s="98" t="str">
        <f t="shared" si="160"/>
        <v>Wednesday</v>
      </c>
      <c r="D2462" s="99" t="str">
        <f t="shared" si="161"/>
        <v>B</v>
      </c>
      <c r="E2462" s="99" t="str">
        <f t="shared" si="161"/>
        <v>B</v>
      </c>
      <c r="F2462" s="99" t="str">
        <f t="shared" si="161"/>
        <v>B</v>
      </c>
      <c r="G2462" s="99" t="str">
        <f t="shared" si="161"/>
        <v>B</v>
      </c>
      <c r="H2462" s="99" t="str">
        <f t="shared" si="162"/>
        <v>B</v>
      </c>
      <c r="I2462" s="99">
        <f t="shared" si="163"/>
        <v>1</v>
      </c>
      <c r="J2462" s="109">
        <f>IF(H2462="B",0,MATCH("B",H2463:$H$3985,0))</f>
        <v>0</v>
      </c>
      <c r="K2462" s="84"/>
      <c r="L2462" s="112">
        <v>49039</v>
      </c>
      <c r="M2462" s="99" t="s">
        <v>69</v>
      </c>
      <c r="N2462" s="84"/>
      <c r="O2462" s="97">
        <v>47786</v>
      </c>
      <c r="P2462" s="97" cm="1">
        <f t="array" ref="P2462">INDEX($L$11:$L$2636,MATCH(B2462+J2462,$L$11:$L$2636,0)+30)</f>
        <v>47830</v>
      </c>
      <c r="Q2462" s="124" cm="1">
        <f t="array" ref="Q2462">INDEX($L$11:$L$2636,MATCH(B2462+J2462,$L$11:$L$2636,0)+12)-1</f>
        <v>47804</v>
      </c>
    </row>
    <row r="2463" spans="2:17" ht="15" customHeight="1" x14ac:dyDescent="0.25">
      <c r="B2463" s="97">
        <v>47787</v>
      </c>
      <c r="C2463" s="98" t="str">
        <f t="shared" si="160"/>
        <v>Thursday</v>
      </c>
      <c r="D2463" s="99" t="str">
        <f t="shared" si="161"/>
        <v>B</v>
      </c>
      <c r="E2463" s="99" t="str">
        <f t="shared" si="161"/>
        <v>B</v>
      </c>
      <c r="F2463" s="99" t="str">
        <f t="shared" si="161"/>
        <v>B</v>
      </c>
      <c r="G2463" s="99" t="str">
        <f t="shared" si="161"/>
        <v>B</v>
      </c>
      <c r="H2463" s="99" t="str">
        <f t="shared" si="162"/>
        <v>B</v>
      </c>
      <c r="I2463" s="99">
        <f t="shared" si="163"/>
        <v>1</v>
      </c>
      <c r="J2463" s="109">
        <f>IF(H2463="B",0,MATCH("B",H2464:$H$3985,0))</f>
        <v>0</v>
      </c>
      <c r="K2463" s="84"/>
      <c r="L2463" s="112">
        <v>49045</v>
      </c>
      <c r="M2463" s="99" t="s">
        <v>69</v>
      </c>
      <c r="N2463" s="84"/>
      <c r="O2463" s="97">
        <v>47787</v>
      </c>
      <c r="P2463" s="97" cm="1">
        <f t="array" ref="P2463">INDEX($L$11:$L$2636,MATCH(B2463+J2463,$L$11:$L$2636,0)+30)</f>
        <v>47833</v>
      </c>
      <c r="Q2463" s="124" cm="1">
        <f t="array" ref="Q2463">INDEX($L$11:$L$2636,MATCH(B2463+J2463,$L$11:$L$2636,0)+12)-1</f>
        <v>47805</v>
      </c>
    </row>
    <row r="2464" spans="2:17" ht="15" customHeight="1" x14ac:dyDescent="0.25">
      <c r="B2464" s="97">
        <v>47788</v>
      </c>
      <c r="C2464" s="98" t="str">
        <f t="shared" si="160"/>
        <v>Friday</v>
      </c>
      <c r="D2464" s="99" t="str">
        <f t="shared" si="161"/>
        <v>B</v>
      </c>
      <c r="E2464" s="99" t="s">
        <v>71</v>
      </c>
      <c r="F2464" s="99" t="s">
        <v>71</v>
      </c>
      <c r="G2464" s="99" t="str">
        <f t="shared" si="161"/>
        <v>B</v>
      </c>
      <c r="H2464" s="99" t="str">
        <f t="shared" si="162"/>
        <v>P</v>
      </c>
      <c r="I2464" s="99">
        <f t="shared" si="163"/>
        <v>0</v>
      </c>
      <c r="J2464" s="109">
        <f>IF(H2464="B",0,MATCH("B",H2465:$H$3985,0))</f>
        <v>3</v>
      </c>
      <c r="K2464" s="84"/>
      <c r="L2464" s="112">
        <v>49046</v>
      </c>
      <c r="M2464" s="99" t="s">
        <v>69</v>
      </c>
      <c r="N2464" s="84"/>
      <c r="O2464" s="97">
        <v>47788</v>
      </c>
      <c r="P2464" s="97" cm="1">
        <f t="array" ref="P2464">INDEX($L$11:$L$2636,MATCH(B2464+J2464,$L$11:$L$2636,0)+30)</f>
        <v>47834</v>
      </c>
      <c r="Q2464" s="124" cm="1">
        <f t="array" ref="Q2464">INDEX($L$11:$L$2636,MATCH(B2464+J2464,$L$11:$L$2636,0)+12)-1</f>
        <v>47806</v>
      </c>
    </row>
    <row r="2465" spans="2:17" ht="15" customHeight="1" x14ac:dyDescent="0.25">
      <c r="B2465" s="97">
        <v>47789</v>
      </c>
      <c r="C2465" s="98" t="str">
        <f t="shared" si="160"/>
        <v>Saturday</v>
      </c>
      <c r="D2465" s="99" t="str">
        <f t="shared" si="161"/>
        <v>W</v>
      </c>
      <c r="E2465" s="99" t="str">
        <f t="shared" si="161"/>
        <v>W</v>
      </c>
      <c r="F2465" s="99" t="str">
        <f t="shared" si="161"/>
        <v>W</v>
      </c>
      <c r="G2465" s="99" t="str">
        <f t="shared" si="161"/>
        <v>W</v>
      </c>
      <c r="H2465" s="99" t="str">
        <f t="shared" si="162"/>
        <v>W</v>
      </c>
      <c r="I2465" s="99">
        <f t="shared" si="163"/>
        <v>0</v>
      </c>
      <c r="J2465" s="109">
        <f>IF(H2465="B",0,MATCH("B",H2466:$H$3985,0))</f>
        <v>2</v>
      </c>
      <c r="K2465" s="84"/>
      <c r="L2465" s="112">
        <v>49047</v>
      </c>
      <c r="M2465" s="99" t="s">
        <v>69</v>
      </c>
      <c r="N2465" s="84"/>
      <c r="O2465" s="97">
        <v>47789</v>
      </c>
      <c r="P2465" s="97" cm="1">
        <f t="array" ref="P2465">INDEX($L$11:$L$2636,MATCH(B2465+J2465,$L$11:$L$2636,0)+30)</f>
        <v>47834</v>
      </c>
      <c r="Q2465" s="124" cm="1">
        <f t="array" ref="Q2465">INDEX($L$11:$L$2636,MATCH(B2465+J2465,$L$11:$L$2636,0)+12)-1</f>
        <v>47806</v>
      </c>
    </row>
    <row r="2466" spans="2:17" ht="15" customHeight="1" x14ac:dyDescent="0.25">
      <c r="B2466" s="97">
        <v>47790</v>
      </c>
      <c r="C2466" s="98" t="str">
        <f t="shared" si="160"/>
        <v>Sunday</v>
      </c>
      <c r="D2466" s="99" t="str">
        <f t="shared" si="161"/>
        <v>W</v>
      </c>
      <c r="E2466" s="99" t="str">
        <f t="shared" si="161"/>
        <v>W</v>
      </c>
      <c r="F2466" s="99" t="str">
        <f t="shared" si="161"/>
        <v>W</v>
      </c>
      <c r="G2466" s="99" t="str">
        <f t="shared" si="161"/>
        <v>W</v>
      </c>
      <c r="H2466" s="99" t="str">
        <f t="shared" si="162"/>
        <v>W</v>
      </c>
      <c r="I2466" s="99">
        <f t="shared" si="163"/>
        <v>0</v>
      </c>
      <c r="J2466" s="109">
        <f>IF(H2466="B",0,MATCH("B",H2467:$H$3985,0))</f>
        <v>1</v>
      </c>
      <c r="K2466" s="84"/>
      <c r="L2466" s="112">
        <v>49048</v>
      </c>
      <c r="M2466" s="99" t="s">
        <v>69</v>
      </c>
      <c r="N2466" s="84"/>
      <c r="O2466" s="97">
        <v>47790</v>
      </c>
      <c r="P2466" s="97" cm="1">
        <f t="array" ref="P2466">INDEX($L$11:$L$2636,MATCH(B2466+J2466,$L$11:$L$2636,0)+30)</f>
        <v>47834</v>
      </c>
      <c r="Q2466" s="124" cm="1">
        <f t="array" ref="Q2466">INDEX($L$11:$L$2636,MATCH(B2466+J2466,$L$11:$L$2636,0)+12)-1</f>
        <v>47806</v>
      </c>
    </row>
    <row r="2467" spans="2:17" ht="15" customHeight="1" x14ac:dyDescent="0.25">
      <c r="B2467" s="97">
        <v>47791</v>
      </c>
      <c r="C2467" s="98" t="str">
        <f t="shared" si="160"/>
        <v>Monday</v>
      </c>
      <c r="D2467" s="99" t="str">
        <f t="shared" si="161"/>
        <v>B</v>
      </c>
      <c r="E2467" s="99" t="str">
        <f t="shared" si="161"/>
        <v>B</v>
      </c>
      <c r="F2467" s="99" t="str">
        <f t="shared" si="161"/>
        <v>B</v>
      </c>
      <c r="G2467" s="99" t="str">
        <f t="shared" si="161"/>
        <v>B</v>
      </c>
      <c r="H2467" s="99" t="str">
        <f t="shared" si="162"/>
        <v>B</v>
      </c>
      <c r="I2467" s="99">
        <f t="shared" si="163"/>
        <v>1</v>
      </c>
      <c r="J2467" s="109">
        <f>IF(H2467="B",0,MATCH("B",H2468:$H$3985,0))</f>
        <v>0</v>
      </c>
      <c r="K2467" s="84"/>
      <c r="L2467" s="112">
        <v>49051</v>
      </c>
      <c r="M2467" s="99" t="s">
        <v>69</v>
      </c>
      <c r="N2467" s="84"/>
      <c r="O2467" s="97">
        <v>47791</v>
      </c>
      <c r="P2467" s="97" cm="1">
        <f t="array" ref="P2467">INDEX($L$11:$L$2636,MATCH(B2467+J2467,$L$11:$L$2636,0)+30)</f>
        <v>47834</v>
      </c>
      <c r="Q2467" s="124" cm="1">
        <f t="array" ref="Q2467">INDEX($L$11:$L$2636,MATCH(B2467+J2467,$L$11:$L$2636,0)+12)-1</f>
        <v>47806</v>
      </c>
    </row>
    <row r="2468" spans="2:17" ht="15" customHeight="1" x14ac:dyDescent="0.25">
      <c r="B2468" s="97">
        <v>47792</v>
      </c>
      <c r="C2468" s="98" t="str">
        <f t="shared" si="160"/>
        <v>Tuesday</v>
      </c>
      <c r="D2468" s="99" t="str">
        <f t="shared" si="161"/>
        <v>B</v>
      </c>
      <c r="E2468" s="99" t="str">
        <f t="shared" si="161"/>
        <v>B</v>
      </c>
      <c r="F2468" s="99" t="str">
        <f t="shared" si="161"/>
        <v>B</v>
      </c>
      <c r="G2468" s="99" t="str">
        <f t="shared" si="161"/>
        <v>B</v>
      </c>
      <c r="H2468" s="99" t="str">
        <f t="shared" si="162"/>
        <v>B</v>
      </c>
      <c r="I2468" s="99">
        <f t="shared" si="163"/>
        <v>1</v>
      </c>
      <c r="J2468" s="109">
        <f>IF(H2468="B",0,MATCH("B",H2469:$H$3985,0))</f>
        <v>0</v>
      </c>
      <c r="K2468" s="84"/>
      <c r="L2468" s="112">
        <v>49052</v>
      </c>
      <c r="M2468" s="99" t="s">
        <v>69</v>
      </c>
      <c r="N2468" s="84"/>
      <c r="O2468" s="97">
        <v>47792</v>
      </c>
      <c r="P2468" s="97" cm="1">
        <f t="array" ref="P2468">INDEX($L$11:$L$2636,MATCH(B2468+J2468,$L$11:$L$2636,0)+30)</f>
        <v>47835</v>
      </c>
      <c r="Q2468" s="124" cm="1">
        <f t="array" ref="Q2468">INDEX($L$11:$L$2636,MATCH(B2468+J2468,$L$11:$L$2636,0)+12)-1</f>
        <v>47807</v>
      </c>
    </row>
    <row r="2469" spans="2:17" ht="15" customHeight="1" x14ac:dyDescent="0.25">
      <c r="B2469" s="97">
        <v>47793</v>
      </c>
      <c r="C2469" s="98" t="str">
        <f t="shared" si="160"/>
        <v>Wednesday</v>
      </c>
      <c r="D2469" s="99" t="str">
        <f t="shared" si="161"/>
        <v>B</v>
      </c>
      <c r="E2469" s="99" t="str">
        <f t="shared" si="161"/>
        <v>B</v>
      </c>
      <c r="F2469" s="99" t="str">
        <f t="shared" si="161"/>
        <v>B</v>
      </c>
      <c r="G2469" s="99" t="str">
        <f t="shared" si="161"/>
        <v>B</v>
      </c>
      <c r="H2469" s="99" t="str">
        <f t="shared" si="162"/>
        <v>B</v>
      </c>
      <c r="I2469" s="99">
        <f t="shared" si="163"/>
        <v>1</v>
      </c>
      <c r="J2469" s="109">
        <f>IF(H2469="B",0,MATCH("B",H2470:$H$3985,0))</f>
        <v>0</v>
      </c>
      <c r="K2469" s="84"/>
      <c r="L2469" s="112">
        <v>49053</v>
      </c>
      <c r="M2469" s="99" t="s">
        <v>69</v>
      </c>
      <c r="N2469" s="84"/>
      <c r="O2469" s="97">
        <v>47793</v>
      </c>
      <c r="P2469" s="97" cm="1">
        <f t="array" ref="P2469">INDEX($L$11:$L$2636,MATCH(B2469+J2469,$L$11:$L$2636,0)+30)</f>
        <v>47836</v>
      </c>
      <c r="Q2469" s="124" cm="1">
        <f t="array" ref="Q2469">INDEX($L$11:$L$2636,MATCH(B2469+J2469,$L$11:$L$2636,0)+12)-1</f>
        <v>47808</v>
      </c>
    </row>
    <row r="2470" spans="2:17" ht="15" customHeight="1" x14ac:dyDescent="0.25">
      <c r="B2470" s="97">
        <v>47794</v>
      </c>
      <c r="C2470" s="98" t="str">
        <f t="shared" si="160"/>
        <v>Thursday</v>
      </c>
      <c r="D2470" s="99" t="str">
        <f t="shared" si="161"/>
        <v>B</v>
      </c>
      <c r="E2470" s="99" t="str">
        <f t="shared" si="161"/>
        <v>B</v>
      </c>
      <c r="F2470" s="99" t="str">
        <f t="shared" si="161"/>
        <v>B</v>
      </c>
      <c r="G2470" s="99" t="str">
        <f t="shared" si="161"/>
        <v>B</v>
      </c>
      <c r="H2470" s="99" t="str">
        <f t="shared" si="162"/>
        <v>B</v>
      </c>
      <c r="I2470" s="99">
        <f t="shared" si="163"/>
        <v>1</v>
      </c>
      <c r="J2470" s="109">
        <f>IF(H2470="B",0,MATCH("B",H2471:$H$3985,0))</f>
        <v>0</v>
      </c>
      <c r="K2470" s="84"/>
      <c r="L2470" s="112">
        <v>49054</v>
      </c>
      <c r="M2470" s="99" t="s">
        <v>69</v>
      </c>
      <c r="N2470" s="84"/>
      <c r="O2470" s="97">
        <v>47794</v>
      </c>
      <c r="P2470" s="97" cm="1">
        <f t="array" ref="P2470">INDEX($L$11:$L$2636,MATCH(B2470+J2470,$L$11:$L$2636,0)+30)</f>
        <v>47837</v>
      </c>
      <c r="Q2470" s="124" cm="1">
        <f t="array" ref="Q2470">INDEX($L$11:$L$2636,MATCH(B2470+J2470,$L$11:$L$2636,0)+12)-1</f>
        <v>47811</v>
      </c>
    </row>
    <row r="2471" spans="2:17" ht="15" customHeight="1" x14ac:dyDescent="0.25">
      <c r="B2471" s="97">
        <v>47795</v>
      </c>
      <c r="C2471" s="98" t="str">
        <f t="shared" si="160"/>
        <v>Friday</v>
      </c>
      <c r="D2471" s="99" t="str">
        <f t="shared" si="161"/>
        <v>B</v>
      </c>
      <c r="E2471" s="99" t="str">
        <f t="shared" si="161"/>
        <v>B</v>
      </c>
      <c r="F2471" s="99" t="str">
        <f t="shared" si="161"/>
        <v>B</v>
      </c>
      <c r="G2471" s="99" t="str">
        <f t="shared" si="161"/>
        <v>B</v>
      </c>
      <c r="H2471" s="99" t="str">
        <f t="shared" si="162"/>
        <v>B</v>
      </c>
      <c r="I2471" s="99">
        <f t="shared" si="163"/>
        <v>1</v>
      </c>
      <c r="J2471" s="109">
        <f>IF(H2471="B",0,MATCH("B",H2472:$H$3985,0))</f>
        <v>0</v>
      </c>
      <c r="K2471" s="84"/>
      <c r="L2471" s="112">
        <v>49055</v>
      </c>
      <c r="M2471" s="99" t="s">
        <v>69</v>
      </c>
      <c r="N2471" s="84"/>
      <c r="O2471" s="97">
        <v>47795</v>
      </c>
      <c r="P2471" s="97" cm="1">
        <f t="array" ref="P2471">INDEX($L$11:$L$2636,MATCH(B2471+J2471,$L$11:$L$2636,0)+30)</f>
        <v>47840</v>
      </c>
      <c r="Q2471" s="124" cm="1">
        <f t="array" ref="Q2471">INDEX($L$11:$L$2636,MATCH(B2471+J2471,$L$11:$L$2636,0)+12)-1</f>
        <v>47812</v>
      </c>
    </row>
    <row r="2472" spans="2:17" ht="15" customHeight="1" x14ac:dyDescent="0.25">
      <c r="B2472" s="97">
        <v>47796</v>
      </c>
      <c r="C2472" s="98" t="str">
        <f t="shared" si="160"/>
        <v>Saturday</v>
      </c>
      <c r="D2472" s="99" t="str">
        <f t="shared" si="161"/>
        <v>W</v>
      </c>
      <c r="E2472" s="99" t="str">
        <f t="shared" si="161"/>
        <v>W</v>
      </c>
      <c r="F2472" s="99" t="s">
        <v>71</v>
      </c>
      <c r="G2472" s="99" t="str">
        <f t="shared" si="161"/>
        <v>W</v>
      </c>
      <c r="H2472" s="99" t="str">
        <f t="shared" si="162"/>
        <v>P</v>
      </c>
      <c r="I2472" s="99">
        <f t="shared" si="163"/>
        <v>0</v>
      </c>
      <c r="J2472" s="109">
        <f>IF(H2472="B",0,MATCH("B",H2473:$H$3985,0))</f>
        <v>2</v>
      </c>
      <c r="K2472" s="84"/>
      <c r="L2472" s="112">
        <v>49058</v>
      </c>
      <c r="M2472" s="99" t="s">
        <v>69</v>
      </c>
      <c r="N2472" s="84"/>
      <c r="O2472" s="97">
        <v>47796</v>
      </c>
      <c r="P2472" s="97" cm="1">
        <f t="array" ref="P2472">INDEX($L$11:$L$2636,MATCH(B2472+J2472,$L$11:$L$2636,0)+30)</f>
        <v>47841</v>
      </c>
      <c r="Q2472" s="124" cm="1">
        <f t="array" ref="Q2472">INDEX($L$11:$L$2636,MATCH(B2472+J2472,$L$11:$L$2636,0)+12)-1</f>
        <v>47813</v>
      </c>
    </row>
    <row r="2473" spans="2:17" ht="15" customHeight="1" x14ac:dyDescent="0.25">
      <c r="B2473" s="97">
        <v>47797</v>
      </c>
      <c r="C2473" s="98" t="str">
        <f t="shared" si="160"/>
        <v>Sunday</v>
      </c>
      <c r="D2473" s="99" t="str">
        <f t="shared" si="161"/>
        <v>W</v>
      </c>
      <c r="E2473" s="99" t="str">
        <f t="shared" si="161"/>
        <v>W</v>
      </c>
      <c r="F2473" s="99" t="str">
        <f t="shared" si="161"/>
        <v>W</v>
      </c>
      <c r="G2473" s="99" t="str">
        <f t="shared" si="161"/>
        <v>W</v>
      </c>
      <c r="H2473" s="99" t="str">
        <f t="shared" si="162"/>
        <v>W</v>
      </c>
      <c r="I2473" s="99">
        <f t="shared" si="163"/>
        <v>0</v>
      </c>
      <c r="J2473" s="109">
        <f>IF(H2473="B",0,MATCH("B",H2474:$H$3985,0))</f>
        <v>1</v>
      </c>
      <c r="K2473" s="84"/>
      <c r="L2473" s="112">
        <v>49059</v>
      </c>
      <c r="M2473" s="99" t="s">
        <v>69</v>
      </c>
      <c r="N2473" s="84"/>
      <c r="O2473" s="97">
        <v>47797</v>
      </c>
      <c r="P2473" s="97" cm="1">
        <f t="array" ref="P2473">INDEX($L$11:$L$2636,MATCH(B2473+J2473,$L$11:$L$2636,0)+30)</f>
        <v>47841</v>
      </c>
      <c r="Q2473" s="124" cm="1">
        <f t="array" ref="Q2473">INDEX($L$11:$L$2636,MATCH(B2473+J2473,$L$11:$L$2636,0)+12)-1</f>
        <v>47813</v>
      </c>
    </row>
    <row r="2474" spans="2:17" ht="15" customHeight="1" x14ac:dyDescent="0.25">
      <c r="B2474" s="97">
        <v>47798</v>
      </c>
      <c r="C2474" s="98" t="str">
        <f t="shared" si="160"/>
        <v>Monday</v>
      </c>
      <c r="D2474" s="99" t="str">
        <f t="shared" si="161"/>
        <v>B</v>
      </c>
      <c r="E2474" s="99" t="str">
        <f t="shared" si="161"/>
        <v>B</v>
      </c>
      <c r="F2474" s="99" t="str">
        <f t="shared" si="161"/>
        <v>B</v>
      </c>
      <c r="G2474" s="99" t="str">
        <f t="shared" si="161"/>
        <v>B</v>
      </c>
      <c r="H2474" s="99" t="str">
        <f t="shared" si="162"/>
        <v>B</v>
      </c>
      <c r="I2474" s="99">
        <f t="shared" si="163"/>
        <v>1</v>
      </c>
      <c r="J2474" s="109">
        <f>IF(H2474="B",0,MATCH("B",H2475:$H$3985,0))</f>
        <v>0</v>
      </c>
      <c r="K2474" s="84"/>
      <c r="L2474" s="112">
        <v>49060</v>
      </c>
      <c r="M2474" s="99" t="s">
        <v>69</v>
      </c>
      <c r="N2474" s="84"/>
      <c r="O2474" s="97">
        <v>47798</v>
      </c>
      <c r="P2474" s="97" cm="1">
        <f t="array" ref="P2474">INDEX($L$11:$L$2636,MATCH(B2474+J2474,$L$11:$L$2636,0)+30)</f>
        <v>47841</v>
      </c>
      <c r="Q2474" s="124" cm="1">
        <f t="array" ref="Q2474">INDEX($L$11:$L$2636,MATCH(B2474+J2474,$L$11:$L$2636,0)+12)-1</f>
        <v>47813</v>
      </c>
    </row>
    <row r="2475" spans="2:17" ht="15" customHeight="1" x14ac:dyDescent="0.25">
      <c r="B2475" s="97">
        <v>47799</v>
      </c>
      <c r="C2475" s="98" t="str">
        <f t="shared" si="160"/>
        <v>Tuesday</v>
      </c>
      <c r="D2475" s="99" t="str">
        <f t="shared" si="161"/>
        <v>B</v>
      </c>
      <c r="E2475" s="99" t="str">
        <f t="shared" si="161"/>
        <v>B</v>
      </c>
      <c r="F2475" s="99" t="str">
        <f t="shared" si="161"/>
        <v>B</v>
      </c>
      <c r="G2475" s="99" t="str">
        <f t="shared" si="161"/>
        <v>B</v>
      </c>
      <c r="H2475" s="99" t="str">
        <f t="shared" si="162"/>
        <v>B</v>
      </c>
      <c r="I2475" s="99">
        <f t="shared" si="163"/>
        <v>1</v>
      </c>
      <c r="J2475" s="109">
        <f>IF(H2475="B",0,MATCH("B",H2476:$H$3985,0))</f>
        <v>0</v>
      </c>
      <c r="K2475" s="84"/>
      <c r="L2475" s="112">
        <v>49061</v>
      </c>
      <c r="M2475" s="99" t="s">
        <v>69</v>
      </c>
      <c r="N2475" s="84"/>
      <c r="O2475" s="97">
        <v>47799</v>
      </c>
      <c r="P2475" s="97" cm="1">
        <f t="array" ref="P2475">INDEX($L$11:$L$2636,MATCH(B2475+J2475,$L$11:$L$2636,0)+30)</f>
        <v>47844</v>
      </c>
      <c r="Q2475" s="124" cm="1">
        <f t="array" ref="Q2475">INDEX($L$11:$L$2636,MATCH(B2475+J2475,$L$11:$L$2636,0)+12)-1</f>
        <v>47814</v>
      </c>
    </row>
    <row r="2476" spans="2:17" ht="15" customHeight="1" x14ac:dyDescent="0.25">
      <c r="B2476" s="97">
        <v>47800</v>
      </c>
      <c r="C2476" s="98" t="str">
        <f t="shared" si="160"/>
        <v>Wednesday</v>
      </c>
      <c r="D2476" s="99" t="str">
        <f t="shared" si="161"/>
        <v>B</v>
      </c>
      <c r="E2476" s="99" t="str">
        <f t="shared" si="161"/>
        <v>B</v>
      </c>
      <c r="F2476" s="99" t="str">
        <f t="shared" si="161"/>
        <v>B</v>
      </c>
      <c r="G2476" s="99" t="str">
        <f t="shared" si="161"/>
        <v>B</v>
      </c>
      <c r="H2476" s="99" t="str">
        <f t="shared" si="162"/>
        <v>B</v>
      </c>
      <c r="I2476" s="99">
        <f t="shared" si="163"/>
        <v>1</v>
      </c>
      <c r="J2476" s="109">
        <f>IF(H2476="B",0,MATCH("B",H2477:$H$3985,0))</f>
        <v>0</v>
      </c>
      <c r="K2476" s="84"/>
      <c r="L2476" s="112">
        <v>49062</v>
      </c>
      <c r="M2476" s="99" t="s">
        <v>69</v>
      </c>
      <c r="N2476" s="84"/>
      <c r="O2476" s="97">
        <v>47800</v>
      </c>
      <c r="P2476" s="97" cm="1">
        <f t="array" ref="P2476">INDEX($L$11:$L$2636,MATCH(B2476+J2476,$L$11:$L$2636,0)+30)</f>
        <v>47847</v>
      </c>
      <c r="Q2476" s="124" cm="1">
        <f t="array" ref="Q2476">INDEX($L$11:$L$2636,MATCH(B2476+J2476,$L$11:$L$2636,0)+12)-1</f>
        <v>47815</v>
      </c>
    </row>
    <row r="2477" spans="2:17" ht="15" customHeight="1" x14ac:dyDescent="0.25">
      <c r="B2477" s="97">
        <v>47801</v>
      </c>
      <c r="C2477" s="98" t="str">
        <f t="shared" si="160"/>
        <v>Thursday</v>
      </c>
      <c r="D2477" s="99" t="str">
        <f t="shared" si="161"/>
        <v>B</v>
      </c>
      <c r="E2477" s="99" t="str">
        <f t="shared" si="161"/>
        <v>B</v>
      </c>
      <c r="F2477" s="99" t="str">
        <f t="shared" si="161"/>
        <v>B</v>
      </c>
      <c r="G2477" s="99" t="str">
        <f t="shared" si="161"/>
        <v>B</v>
      </c>
      <c r="H2477" s="99" t="str">
        <f t="shared" si="162"/>
        <v>B</v>
      </c>
      <c r="I2477" s="99">
        <f t="shared" si="163"/>
        <v>1</v>
      </c>
      <c r="J2477" s="109">
        <f>IF(H2477="B",0,MATCH("B",H2478:$H$3985,0))</f>
        <v>0</v>
      </c>
      <c r="K2477" s="84"/>
      <c r="L2477" s="112">
        <v>49067</v>
      </c>
      <c r="M2477" s="99" t="s">
        <v>69</v>
      </c>
      <c r="N2477" s="84"/>
      <c r="O2477" s="97">
        <v>47801</v>
      </c>
      <c r="P2477" s="97" cm="1">
        <f t="array" ref="P2477">INDEX($L$11:$L$2636,MATCH(B2477+J2477,$L$11:$L$2636,0)+30)</f>
        <v>47848</v>
      </c>
      <c r="Q2477" s="124" cm="1">
        <f t="array" ref="Q2477">INDEX($L$11:$L$2636,MATCH(B2477+J2477,$L$11:$L$2636,0)+12)-1</f>
        <v>47818</v>
      </c>
    </row>
    <row r="2478" spans="2:17" ht="15" customHeight="1" x14ac:dyDescent="0.25">
      <c r="B2478" s="97">
        <v>47802</v>
      </c>
      <c r="C2478" s="98" t="str">
        <f t="shared" si="160"/>
        <v>Friday</v>
      </c>
      <c r="D2478" s="99" t="str">
        <f t="shared" si="161"/>
        <v>B</v>
      </c>
      <c r="E2478" s="99" t="str">
        <f t="shared" si="161"/>
        <v>B</v>
      </c>
      <c r="F2478" s="99" t="str">
        <f t="shared" si="161"/>
        <v>B</v>
      </c>
      <c r="G2478" s="99" t="str">
        <f t="shared" si="161"/>
        <v>B</v>
      </c>
      <c r="H2478" s="99" t="str">
        <f t="shared" si="162"/>
        <v>B</v>
      </c>
      <c r="I2478" s="99">
        <f t="shared" si="163"/>
        <v>1</v>
      </c>
      <c r="J2478" s="109">
        <f>IF(H2478="B",0,MATCH("B",H2479:$H$3985,0))</f>
        <v>0</v>
      </c>
      <c r="K2478" s="84"/>
      <c r="L2478" s="112">
        <v>49068</v>
      </c>
      <c r="M2478" s="99" t="s">
        <v>69</v>
      </c>
      <c r="N2478" s="84"/>
      <c r="O2478" s="97">
        <v>47802</v>
      </c>
      <c r="P2478" s="97" cm="1">
        <f t="array" ref="P2478">INDEX($L$11:$L$2636,MATCH(B2478+J2478,$L$11:$L$2636,0)+30)</f>
        <v>47850</v>
      </c>
      <c r="Q2478" s="124" cm="1">
        <f t="array" ref="Q2478">INDEX($L$11:$L$2636,MATCH(B2478+J2478,$L$11:$L$2636,0)+12)-1</f>
        <v>47819</v>
      </c>
    </row>
    <row r="2479" spans="2:17" ht="15" customHeight="1" x14ac:dyDescent="0.25">
      <c r="B2479" s="97">
        <v>47803</v>
      </c>
      <c r="C2479" s="98" t="str">
        <f t="shared" si="160"/>
        <v>Saturday</v>
      </c>
      <c r="D2479" s="99" t="str">
        <f t="shared" si="161"/>
        <v>W</v>
      </c>
      <c r="E2479" s="99" t="str">
        <f t="shared" si="161"/>
        <v>W</v>
      </c>
      <c r="F2479" s="99" t="str">
        <f t="shared" si="161"/>
        <v>W</v>
      </c>
      <c r="G2479" s="99" t="str">
        <f t="shared" si="161"/>
        <v>W</v>
      </c>
      <c r="H2479" s="99" t="str">
        <f t="shared" si="162"/>
        <v>W</v>
      </c>
      <c r="I2479" s="99">
        <f t="shared" si="163"/>
        <v>0</v>
      </c>
      <c r="J2479" s="109">
        <f>IF(H2479="B",0,MATCH("B",H2480:$H$3985,0))</f>
        <v>2</v>
      </c>
      <c r="K2479" s="84"/>
      <c r="L2479" s="112">
        <v>49069</v>
      </c>
      <c r="M2479" s="99" t="s">
        <v>69</v>
      </c>
      <c r="N2479" s="84"/>
      <c r="O2479" s="97">
        <v>47803</v>
      </c>
      <c r="P2479" s="97" cm="1">
        <f t="array" ref="P2479">INDEX($L$11:$L$2636,MATCH(B2479+J2479,$L$11:$L$2636,0)+30)</f>
        <v>47851</v>
      </c>
      <c r="Q2479" s="124" cm="1">
        <f t="array" ref="Q2479">INDEX($L$11:$L$2636,MATCH(B2479+J2479,$L$11:$L$2636,0)+12)-1</f>
        <v>47820</v>
      </c>
    </row>
    <row r="2480" spans="2:17" ht="15" customHeight="1" x14ac:dyDescent="0.25">
      <c r="B2480" s="97">
        <v>47804</v>
      </c>
      <c r="C2480" s="98" t="str">
        <f t="shared" si="160"/>
        <v>Sunday</v>
      </c>
      <c r="D2480" s="99" t="str">
        <f t="shared" si="161"/>
        <v>W</v>
      </c>
      <c r="E2480" s="99" t="str">
        <f t="shared" si="161"/>
        <v>W</v>
      </c>
      <c r="F2480" s="99" t="str">
        <f t="shared" si="161"/>
        <v>W</v>
      </c>
      <c r="G2480" s="99" t="str">
        <f t="shared" si="161"/>
        <v>W</v>
      </c>
      <c r="H2480" s="99" t="str">
        <f t="shared" si="162"/>
        <v>W</v>
      </c>
      <c r="I2480" s="99">
        <f t="shared" si="163"/>
        <v>0</v>
      </c>
      <c r="J2480" s="109">
        <f>IF(H2480="B",0,MATCH("B",H2481:$H$3985,0))</f>
        <v>1</v>
      </c>
      <c r="K2480" s="84"/>
      <c r="L2480" s="112">
        <v>49072</v>
      </c>
      <c r="M2480" s="99" t="s">
        <v>69</v>
      </c>
      <c r="N2480" s="84"/>
      <c r="O2480" s="97">
        <v>47804</v>
      </c>
      <c r="P2480" s="97" cm="1">
        <f t="array" ref="P2480">INDEX($L$11:$L$2636,MATCH(B2480+J2480,$L$11:$L$2636,0)+30)</f>
        <v>47851</v>
      </c>
      <c r="Q2480" s="124" cm="1">
        <f t="array" ref="Q2480">INDEX($L$11:$L$2636,MATCH(B2480+J2480,$L$11:$L$2636,0)+12)-1</f>
        <v>47820</v>
      </c>
    </row>
    <row r="2481" spans="2:17" ht="15" customHeight="1" x14ac:dyDescent="0.25">
      <c r="B2481" s="97">
        <v>47805</v>
      </c>
      <c r="C2481" s="98" t="str">
        <f t="shared" si="160"/>
        <v>Monday</v>
      </c>
      <c r="D2481" s="99" t="str">
        <f t="shared" si="161"/>
        <v>B</v>
      </c>
      <c r="E2481" s="99" t="str">
        <f t="shared" si="161"/>
        <v>B</v>
      </c>
      <c r="F2481" s="99" t="str">
        <f t="shared" si="161"/>
        <v>B</v>
      </c>
      <c r="G2481" s="99" t="str">
        <f t="shared" si="161"/>
        <v>B</v>
      </c>
      <c r="H2481" s="99" t="str">
        <f t="shared" si="162"/>
        <v>B</v>
      </c>
      <c r="I2481" s="99">
        <f t="shared" si="163"/>
        <v>1</v>
      </c>
      <c r="J2481" s="109">
        <f>IF(H2481="B",0,MATCH("B",H2482:$H$3985,0))</f>
        <v>0</v>
      </c>
      <c r="K2481" s="84"/>
      <c r="L2481" s="112">
        <v>49073</v>
      </c>
      <c r="M2481" s="99" t="s">
        <v>69</v>
      </c>
      <c r="N2481" s="84"/>
      <c r="O2481" s="97">
        <v>47805</v>
      </c>
      <c r="P2481" s="97" cm="1">
        <f t="array" ref="P2481">INDEX($L$11:$L$2636,MATCH(B2481+J2481,$L$11:$L$2636,0)+30)</f>
        <v>47851</v>
      </c>
      <c r="Q2481" s="124" cm="1">
        <f t="array" ref="Q2481">INDEX($L$11:$L$2636,MATCH(B2481+J2481,$L$11:$L$2636,0)+12)-1</f>
        <v>47820</v>
      </c>
    </row>
    <row r="2482" spans="2:17" ht="15" customHeight="1" x14ac:dyDescent="0.25">
      <c r="B2482" s="97">
        <v>47806</v>
      </c>
      <c r="C2482" s="98" t="str">
        <f t="shared" si="160"/>
        <v>Tuesday</v>
      </c>
      <c r="D2482" s="99" t="str">
        <f t="shared" si="161"/>
        <v>B</v>
      </c>
      <c r="E2482" s="99" t="str">
        <f t="shared" si="161"/>
        <v>B</v>
      </c>
      <c r="F2482" s="99" t="str">
        <f t="shared" si="161"/>
        <v>B</v>
      </c>
      <c r="G2482" s="99" t="str">
        <f t="shared" si="161"/>
        <v>B</v>
      </c>
      <c r="H2482" s="99" t="str">
        <f t="shared" si="162"/>
        <v>B</v>
      </c>
      <c r="I2482" s="99">
        <f t="shared" si="163"/>
        <v>1</v>
      </c>
      <c r="J2482" s="109">
        <f>IF(H2482="B",0,MATCH("B",H2483:$H$3985,0))</f>
        <v>0</v>
      </c>
      <c r="K2482" s="84"/>
      <c r="L2482" s="112">
        <v>49074</v>
      </c>
      <c r="M2482" s="99" t="s">
        <v>69</v>
      </c>
      <c r="N2482" s="84"/>
      <c r="O2482" s="97">
        <v>47806</v>
      </c>
      <c r="P2482" s="97" cm="1">
        <f t="array" ref="P2482">INDEX($L$11:$L$2636,MATCH(B2482+J2482,$L$11:$L$2636,0)+30)</f>
        <v>47855</v>
      </c>
      <c r="Q2482" s="124" cm="1">
        <f t="array" ref="Q2482">INDEX($L$11:$L$2636,MATCH(B2482+J2482,$L$11:$L$2636,0)+12)-1</f>
        <v>47821</v>
      </c>
    </row>
    <row r="2483" spans="2:17" ht="15" customHeight="1" x14ac:dyDescent="0.25">
      <c r="B2483" s="97">
        <v>47807</v>
      </c>
      <c r="C2483" s="98" t="str">
        <f t="shared" si="160"/>
        <v>Wednesday</v>
      </c>
      <c r="D2483" s="99" t="str">
        <f t="shared" si="161"/>
        <v>B</v>
      </c>
      <c r="E2483" s="99" t="str">
        <f t="shared" si="161"/>
        <v>B</v>
      </c>
      <c r="F2483" s="99" t="str">
        <f t="shared" si="161"/>
        <v>B</v>
      </c>
      <c r="G2483" s="99" t="str">
        <f t="shared" si="161"/>
        <v>B</v>
      </c>
      <c r="H2483" s="99" t="str">
        <f t="shared" si="162"/>
        <v>B</v>
      </c>
      <c r="I2483" s="99">
        <f t="shared" si="163"/>
        <v>1</v>
      </c>
      <c r="J2483" s="109">
        <f>IF(H2483="B",0,MATCH("B",H2484:$H$3985,0))</f>
        <v>0</v>
      </c>
      <c r="K2483" s="84"/>
      <c r="L2483" s="112">
        <v>49075</v>
      </c>
      <c r="M2483" s="99" t="s">
        <v>69</v>
      </c>
      <c r="N2483" s="84"/>
      <c r="O2483" s="97">
        <v>47807</v>
      </c>
      <c r="P2483" s="97" cm="1">
        <f t="array" ref="P2483">INDEX($L$11:$L$2636,MATCH(B2483+J2483,$L$11:$L$2636,0)+30)</f>
        <v>47856</v>
      </c>
      <c r="Q2483" s="124" cm="1">
        <f t="array" ref="Q2483">INDEX($L$11:$L$2636,MATCH(B2483+J2483,$L$11:$L$2636,0)+12)-1</f>
        <v>47825</v>
      </c>
    </row>
    <row r="2484" spans="2:17" ht="15" customHeight="1" x14ac:dyDescent="0.25">
      <c r="B2484" s="97">
        <v>47808</v>
      </c>
      <c r="C2484" s="98" t="str">
        <f t="shared" si="160"/>
        <v>Thursday</v>
      </c>
      <c r="D2484" s="99" t="str">
        <f t="shared" si="161"/>
        <v>B</v>
      </c>
      <c r="E2484" s="99" t="str">
        <f t="shared" si="161"/>
        <v>B</v>
      </c>
      <c r="F2484" s="99" t="str">
        <f t="shared" si="161"/>
        <v>B</v>
      </c>
      <c r="G2484" s="99" t="str">
        <f t="shared" si="161"/>
        <v>B</v>
      </c>
      <c r="H2484" s="99" t="str">
        <f t="shared" si="162"/>
        <v>B</v>
      </c>
      <c r="I2484" s="99">
        <f t="shared" si="163"/>
        <v>1</v>
      </c>
      <c r="J2484" s="109">
        <f>IF(H2484="B",0,MATCH("B",H2485:$H$3985,0))</f>
        <v>0</v>
      </c>
      <c r="K2484" s="84"/>
      <c r="L2484" s="112">
        <v>49076</v>
      </c>
      <c r="M2484" s="99" t="s">
        <v>69</v>
      </c>
      <c r="N2484" s="84"/>
      <c r="O2484" s="97">
        <v>47808</v>
      </c>
      <c r="P2484" s="97" cm="1">
        <f t="array" ref="P2484">INDEX($L$11:$L$2636,MATCH(B2484+J2484,$L$11:$L$2636,0)+30)</f>
        <v>47857</v>
      </c>
      <c r="Q2484" s="124" cm="1">
        <f t="array" ref="Q2484">INDEX($L$11:$L$2636,MATCH(B2484+J2484,$L$11:$L$2636,0)+12)-1</f>
        <v>47826</v>
      </c>
    </row>
    <row r="2485" spans="2:17" ht="15" customHeight="1" x14ac:dyDescent="0.25">
      <c r="B2485" s="97">
        <v>47809</v>
      </c>
      <c r="C2485" s="98" t="str">
        <f t="shared" si="160"/>
        <v>Friday</v>
      </c>
      <c r="D2485" s="99" t="str">
        <f t="shared" si="161"/>
        <v>B</v>
      </c>
      <c r="E2485" s="99" t="str">
        <f t="shared" si="161"/>
        <v>B</v>
      </c>
      <c r="F2485" s="99" t="str">
        <f t="shared" si="161"/>
        <v>B</v>
      </c>
      <c r="G2485" s="99" t="str">
        <f t="shared" si="161"/>
        <v>B</v>
      </c>
      <c r="H2485" s="99" t="str">
        <f t="shared" si="162"/>
        <v>B</v>
      </c>
      <c r="I2485" s="99">
        <f t="shared" si="163"/>
        <v>1</v>
      </c>
      <c r="J2485" s="109">
        <f>IF(H2485="B",0,MATCH("B",H2486:$H$3985,0))</f>
        <v>0</v>
      </c>
      <c r="K2485" s="84"/>
      <c r="L2485" s="112">
        <v>49080</v>
      </c>
      <c r="M2485" s="99" t="s">
        <v>69</v>
      </c>
      <c r="N2485" s="84"/>
      <c r="O2485" s="97">
        <v>47809</v>
      </c>
      <c r="P2485" s="97" cm="1">
        <f t="array" ref="P2485">INDEX($L$11:$L$2636,MATCH(B2485+J2485,$L$11:$L$2636,0)+30)</f>
        <v>47858</v>
      </c>
      <c r="Q2485" s="124" cm="1">
        <f t="array" ref="Q2485">INDEX($L$11:$L$2636,MATCH(B2485+J2485,$L$11:$L$2636,0)+12)-1</f>
        <v>47827</v>
      </c>
    </row>
    <row r="2486" spans="2:17" ht="15" customHeight="1" x14ac:dyDescent="0.25">
      <c r="B2486" s="97">
        <v>47810</v>
      </c>
      <c r="C2486" s="98" t="str">
        <f t="shared" si="160"/>
        <v>Saturday</v>
      </c>
      <c r="D2486" s="99" t="str">
        <f t="shared" si="161"/>
        <v>W</v>
      </c>
      <c r="E2486" s="99" t="str">
        <f t="shared" si="161"/>
        <v>W</v>
      </c>
      <c r="F2486" s="99" t="str">
        <f t="shared" si="161"/>
        <v>W</v>
      </c>
      <c r="G2486" s="99" t="str">
        <f t="shared" si="161"/>
        <v>W</v>
      </c>
      <c r="H2486" s="99" t="str">
        <f t="shared" si="162"/>
        <v>W</v>
      </c>
      <c r="I2486" s="99">
        <f t="shared" si="163"/>
        <v>0</v>
      </c>
      <c r="J2486" s="109">
        <f>IF(H2486="B",0,MATCH("B",H2487:$H$3985,0))</f>
        <v>2</v>
      </c>
      <c r="K2486" s="84"/>
      <c r="L2486" s="112">
        <v>49081</v>
      </c>
      <c r="M2486" s="99" t="s">
        <v>69</v>
      </c>
      <c r="N2486" s="84"/>
      <c r="O2486" s="97">
        <v>47810</v>
      </c>
      <c r="P2486" s="97" cm="1">
        <f t="array" ref="P2486">INDEX($L$11:$L$2636,MATCH(B2486+J2486,$L$11:$L$2636,0)+30)</f>
        <v>47861</v>
      </c>
      <c r="Q2486" s="124" cm="1">
        <f t="array" ref="Q2486">INDEX($L$11:$L$2636,MATCH(B2486+J2486,$L$11:$L$2636,0)+12)-1</f>
        <v>47828</v>
      </c>
    </row>
    <row r="2487" spans="2:17" ht="15" customHeight="1" x14ac:dyDescent="0.25">
      <c r="B2487" s="97">
        <v>47811</v>
      </c>
      <c r="C2487" s="98" t="str">
        <f t="shared" si="160"/>
        <v>Sunday</v>
      </c>
      <c r="D2487" s="99" t="str">
        <f t="shared" si="161"/>
        <v>W</v>
      </c>
      <c r="E2487" s="99" t="str">
        <f t="shared" si="161"/>
        <v>W</v>
      </c>
      <c r="F2487" s="99" t="str">
        <f t="shared" si="161"/>
        <v>W</v>
      </c>
      <c r="G2487" s="99" t="str">
        <f t="shared" si="161"/>
        <v>W</v>
      </c>
      <c r="H2487" s="99" t="str">
        <f t="shared" si="162"/>
        <v>W</v>
      </c>
      <c r="I2487" s="99">
        <f t="shared" si="163"/>
        <v>0</v>
      </c>
      <c r="J2487" s="109">
        <f>IF(H2487="B",0,MATCH("B",H2488:$H$3985,0))</f>
        <v>1</v>
      </c>
      <c r="K2487" s="84"/>
      <c r="L2487" s="112">
        <v>49082</v>
      </c>
      <c r="M2487" s="99" t="s">
        <v>69</v>
      </c>
      <c r="N2487" s="84"/>
      <c r="O2487" s="97">
        <v>47811</v>
      </c>
      <c r="P2487" s="97" cm="1">
        <f t="array" ref="P2487">INDEX($L$11:$L$2636,MATCH(B2487+J2487,$L$11:$L$2636,0)+30)</f>
        <v>47861</v>
      </c>
      <c r="Q2487" s="124" cm="1">
        <f t="array" ref="Q2487">INDEX($L$11:$L$2636,MATCH(B2487+J2487,$L$11:$L$2636,0)+12)-1</f>
        <v>47828</v>
      </c>
    </row>
    <row r="2488" spans="2:17" ht="15" customHeight="1" x14ac:dyDescent="0.25">
      <c r="B2488" s="97">
        <v>47812</v>
      </c>
      <c r="C2488" s="98" t="str">
        <f t="shared" si="160"/>
        <v>Monday</v>
      </c>
      <c r="D2488" s="99" t="str">
        <f t="shared" si="161"/>
        <v>B</v>
      </c>
      <c r="E2488" s="99" t="str">
        <f t="shared" si="161"/>
        <v>B</v>
      </c>
      <c r="F2488" s="99" t="str">
        <f t="shared" si="161"/>
        <v>B</v>
      </c>
      <c r="G2488" s="99" t="str">
        <f t="shared" si="161"/>
        <v>B</v>
      </c>
      <c r="H2488" s="99" t="str">
        <f t="shared" si="162"/>
        <v>B</v>
      </c>
      <c r="I2488" s="99">
        <f t="shared" si="163"/>
        <v>1</v>
      </c>
      <c r="J2488" s="109">
        <f>IF(H2488="B",0,MATCH("B",H2489:$H$3985,0))</f>
        <v>0</v>
      </c>
      <c r="K2488" s="84"/>
      <c r="L2488" s="112">
        <v>49083</v>
      </c>
      <c r="M2488" s="99" t="s">
        <v>69</v>
      </c>
      <c r="N2488" s="84"/>
      <c r="O2488" s="97">
        <v>47812</v>
      </c>
      <c r="P2488" s="97" cm="1">
        <f t="array" ref="P2488">INDEX($L$11:$L$2636,MATCH(B2488+J2488,$L$11:$L$2636,0)+30)</f>
        <v>47861</v>
      </c>
      <c r="Q2488" s="124" cm="1">
        <f t="array" ref="Q2488">INDEX($L$11:$L$2636,MATCH(B2488+J2488,$L$11:$L$2636,0)+12)-1</f>
        <v>47828</v>
      </c>
    </row>
    <row r="2489" spans="2:17" ht="15" customHeight="1" x14ac:dyDescent="0.25">
      <c r="B2489" s="97">
        <v>47813</v>
      </c>
      <c r="C2489" s="98" t="str">
        <f t="shared" si="160"/>
        <v>Tuesday</v>
      </c>
      <c r="D2489" s="99" t="str">
        <f t="shared" si="161"/>
        <v>B</v>
      </c>
      <c r="E2489" s="99" t="str">
        <f t="shared" si="161"/>
        <v>B</v>
      </c>
      <c r="F2489" s="99" t="str">
        <f t="shared" si="161"/>
        <v>B</v>
      </c>
      <c r="G2489" s="99" t="str">
        <f t="shared" si="161"/>
        <v>B</v>
      </c>
      <c r="H2489" s="99" t="str">
        <f t="shared" si="162"/>
        <v>B</v>
      </c>
      <c r="I2489" s="99">
        <f t="shared" si="163"/>
        <v>1</v>
      </c>
      <c r="J2489" s="109">
        <f>IF(H2489="B",0,MATCH("B",H2490:$H$3985,0))</f>
        <v>0</v>
      </c>
      <c r="K2489" s="84"/>
      <c r="L2489" s="112">
        <v>49086</v>
      </c>
      <c r="M2489" s="99" t="s">
        <v>69</v>
      </c>
      <c r="N2489" s="84"/>
      <c r="O2489" s="97">
        <v>47813</v>
      </c>
      <c r="P2489" s="97" cm="1">
        <f t="array" ref="P2489">INDEX($L$11:$L$2636,MATCH(B2489+J2489,$L$11:$L$2636,0)+30)</f>
        <v>47862</v>
      </c>
      <c r="Q2489" s="124" cm="1">
        <f t="array" ref="Q2489">INDEX($L$11:$L$2636,MATCH(B2489+J2489,$L$11:$L$2636,0)+12)-1</f>
        <v>47829</v>
      </c>
    </row>
    <row r="2490" spans="2:17" ht="15" customHeight="1" x14ac:dyDescent="0.25">
      <c r="B2490" s="97">
        <v>47814</v>
      </c>
      <c r="C2490" s="98" t="str">
        <f t="shared" si="160"/>
        <v>Wednesday</v>
      </c>
      <c r="D2490" s="99" t="str">
        <f t="shared" si="161"/>
        <v>B</v>
      </c>
      <c r="E2490" s="99" t="str">
        <f t="shared" si="161"/>
        <v>B</v>
      </c>
      <c r="F2490" s="99" t="str">
        <f t="shared" si="161"/>
        <v>B</v>
      </c>
      <c r="G2490" s="99" t="str">
        <f t="shared" si="161"/>
        <v>B</v>
      </c>
      <c r="H2490" s="99" t="str">
        <f t="shared" si="162"/>
        <v>B</v>
      </c>
      <c r="I2490" s="99">
        <f t="shared" si="163"/>
        <v>1</v>
      </c>
      <c r="J2490" s="109">
        <f>IF(H2490="B",0,MATCH("B",H2491:$H$3985,0))</f>
        <v>0</v>
      </c>
      <c r="K2490" s="84"/>
      <c r="L2490" s="112">
        <v>49087</v>
      </c>
      <c r="M2490" s="99" t="s">
        <v>69</v>
      </c>
      <c r="N2490" s="84"/>
      <c r="O2490" s="97">
        <v>47814</v>
      </c>
      <c r="P2490" s="97" cm="1">
        <f t="array" ref="P2490">INDEX($L$11:$L$2636,MATCH(B2490+J2490,$L$11:$L$2636,0)+30)</f>
        <v>47863</v>
      </c>
      <c r="Q2490" s="124" cm="1">
        <f t="array" ref="Q2490">INDEX($L$11:$L$2636,MATCH(B2490+J2490,$L$11:$L$2636,0)+12)-1</f>
        <v>47832</v>
      </c>
    </row>
    <row r="2491" spans="2:17" ht="15" customHeight="1" x14ac:dyDescent="0.25">
      <c r="B2491" s="97">
        <v>47815</v>
      </c>
      <c r="C2491" s="98" t="str">
        <f t="shared" si="160"/>
        <v>Thursday</v>
      </c>
      <c r="D2491" s="99" t="str">
        <f t="shared" si="161"/>
        <v>B</v>
      </c>
      <c r="E2491" s="99" t="str">
        <f t="shared" si="161"/>
        <v>B</v>
      </c>
      <c r="F2491" s="99" t="str">
        <f t="shared" si="161"/>
        <v>B</v>
      </c>
      <c r="G2491" s="99" t="str">
        <f t="shared" si="161"/>
        <v>B</v>
      </c>
      <c r="H2491" s="99" t="str">
        <f t="shared" si="162"/>
        <v>B</v>
      </c>
      <c r="I2491" s="99">
        <f t="shared" si="163"/>
        <v>1</v>
      </c>
      <c r="J2491" s="109">
        <f>IF(H2491="B",0,MATCH("B",H2492:$H$3985,0))</f>
        <v>0</v>
      </c>
      <c r="K2491" s="84"/>
      <c r="L2491" s="112">
        <v>49088</v>
      </c>
      <c r="M2491" s="99" t="s">
        <v>69</v>
      </c>
      <c r="N2491" s="84"/>
      <c r="O2491" s="97">
        <v>47815</v>
      </c>
      <c r="P2491" s="97" cm="1">
        <f t="array" ref="P2491">INDEX($L$11:$L$2636,MATCH(B2491+J2491,$L$11:$L$2636,0)+30)</f>
        <v>47864</v>
      </c>
      <c r="Q2491" s="124" cm="1">
        <f t="array" ref="Q2491">INDEX($L$11:$L$2636,MATCH(B2491+J2491,$L$11:$L$2636,0)+12)-1</f>
        <v>47833</v>
      </c>
    </row>
    <row r="2492" spans="2:17" ht="15" customHeight="1" x14ac:dyDescent="0.25">
      <c r="B2492" s="97">
        <v>47816</v>
      </c>
      <c r="C2492" s="98" t="str">
        <f t="shared" si="160"/>
        <v>Friday</v>
      </c>
      <c r="D2492" s="99" t="str">
        <f t="shared" si="161"/>
        <v>B</v>
      </c>
      <c r="E2492" s="99" t="str">
        <f t="shared" si="161"/>
        <v>B</v>
      </c>
      <c r="F2492" s="99" t="str">
        <f t="shared" si="161"/>
        <v>B</v>
      </c>
      <c r="G2492" s="99" t="str">
        <f t="shared" si="161"/>
        <v>B</v>
      </c>
      <c r="H2492" s="99" t="str">
        <f t="shared" si="162"/>
        <v>B</v>
      </c>
      <c r="I2492" s="99">
        <f t="shared" si="163"/>
        <v>1</v>
      </c>
      <c r="J2492" s="109">
        <f>IF(H2492="B",0,MATCH("B",H2493:$H$3985,0))</f>
        <v>0</v>
      </c>
      <c r="K2492" s="84"/>
      <c r="L2492" s="112">
        <v>49089</v>
      </c>
      <c r="M2492" s="99" t="s">
        <v>69</v>
      </c>
      <c r="N2492" s="84"/>
      <c r="O2492" s="97">
        <v>47816</v>
      </c>
      <c r="P2492" s="97" cm="1">
        <f t="array" ref="P2492">INDEX($L$11:$L$2636,MATCH(B2492+J2492,$L$11:$L$2636,0)+30)</f>
        <v>47865</v>
      </c>
      <c r="Q2492" s="124" cm="1">
        <f t="array" ref="Q2492">INDEX($L$11:$L$2636,MATCH(B2492+J2492,$L$11:$L$2636,0)+12)-1</f>
        <v>47834</v>
      </c>
    </row>
    <row r="2493" spans="2:17" ht="15" customHeight="1" x14ac:dyDescent="0.25">
      <c r="B2493" s="97">
        <v>47817</v>
      </c>
      <c r="C2493" s="98" t="str">
        <f t="shared" si="160"/>
        <v>Saturday</v>
      </c>
      <c r="D2493" s="99" t="str">
        <f t="shared" si="161"/>
        <v>W</v>
      </c>
      <c r="E2493" s="99" t="str">
        <f t="shared" si="161"/>
        <v>W</v>
      </c>
      <c r="F2493" s="99" t="str">
        <f t="shared" si="161"/>
        <v>W</v>
      </c>
      <c r="G2493" s="99" t="str">
        <f t="shared" si="161"/>
        <v>W</v>
      </c>
      <c r="H2493" s="99" t="str">
        <f t="shared" si="162"/>
        <v>W</v>
      </c>
      <c r="I2493" s="99">
        <f t="shared" si="163"/>
        <v>0</v>
      </c>
      <c r="J2493" s="109">
        <f>IF(H2493="B",0,MATCH("B",H2494:$H$3985,0))</f>
        <v>2</v>
      </c>
      <c r="K2493" s="84"/>
      <c r="L2493" s="112">
        <v>49090</v>
      </c>
      <c r="M2493" s="99" t="s">
        <v>69</v>
      </c>
      <c r="N2493" s="84"/>
      <c r="O2493" s="97">
        <v>47817</v>
      </c>
      <c r="P2493" s="97" cm="1">
        <f t="array" ref="P2493">INDEX($L$11:$L$2636,MATCH(B2493+J2493,$L$11:$L$2636,0)+30)</f>
        <v>47868</v>
      </c>
      <c r="Q2493" s="124" cm="1">
        <f t="array" ref="Q2493">INDEX($L$11:$L$2636,MATCH(B2493+J2493,$L$11:$L$2636,0)+12)-1</f>
        <v>47835</v>
      </c>
    </row>
    <row r="2494" spans="2:17" ht="15" customHeight="1" x14ac:dyDescent="0.25">
      <c r="B2494" s="97">
        <v>47818</v>
      </c>
      <c r="C2494" s="98" t="str">
        <f t="shared" si="160"/>
        <v>Sunday</v>
      </c>
      <c r="D2494" s="99" t="str">
        <f t="shared" si="161"/>
        <v>W</v>
      </c>
      <c r="E2494" s="99" t="str">
        <f t="shared" si="161"/>
        <v>W</v>
      </c>
      <c r="F2494" s="99" t="str">
        <f t="shared" si="161"/>
        <v>W</v>
      </c>
      <c r="G2494" s="99" t="str">
        <f t="shared" si="161"/>
        <v>W</v>
      </c>
      <c r="H2494" s="99" t="str">
        <f t="shared" si="162"/>
        <v>W</v>
      </c>
      <c r="I2494" s="99">
        <f t="shared" si="163"/>
        <v>0</v>
      </c>
      <c r="J2494" s="109">
        <f>IF(H2494="B",0,MATCH("B",H2495:$H$3985,0))</f>
        <v>1</v>
      </c>
      <c r="K2494" s="84"/>
      <c r="L2494" s="112">
        <v>49094</v>
      </c>
      <c r="M2494" s="99" t="s">
        <v>69</v>
      </c>
      <c r="N2494" s="84"/>
      <c r="O2494" s="97">
        <v>47818</v>
      </c>
      <c r="P2494" s="97" cm="1">
        <f t="array" ref="P2494">INDEX($L$11:$L$2636,MATCH(B2494+J2494,$L$11:$L$2636,0)+30)</f>
        <v>47868</v>
      </c>
      <c r="Q2494" s="124" cm="1">
        <f t="array" ref="Q2494">INDEX($L$11:$L$2636,MATCH(B2494+J2494,$L$11:$L$2636,0)+12)-1</f>
        <v>47835</v>
      </c>
    </row>
    <row r="2495" spans="2:17" ht="15" customHeight="1" x14ac:dyDescent="0.25">
      <c r="B2495" s="97">
        <v>47819</v>
      </c>
      <c r="C2495" s="98" t="str">
        <f t="shared" si="160"/>
        <v>Monday</v>
      </c>
      <c r="D2495" s="99" t="str">
        <f t="shared" si="161"/>
        <v>B</v>
      </c>
      <c r="E2495" s="99" t="str">
        <f t="shared" si="161"/>
        <v>B</v>
      </c>
      <c r="F2495" s="99" t="str">
        <f t="shared" si="161"/>
        <v>B</v>
      </c>
      <c r="G2495" s="99" t="str">
        <f t="shared" si="161"/>
        <v>B</v>
      </c>
      <c r="H2495" s="99" t="str">
        <f t="shared" si="162"/>
        <v>B</v>
      </c>
      <c r="I2495" s="99">
        <f t="shared" si="163"/>
        <v>1</v>
      </c>
      <c r="J2495" s="109">
        <f>IF(H2495="B",0,MATCH("B",H2496:$H$3985,0))</f>
        <v>0</v>
      </c>
      <c r="K2495" s="84"/>
      <c r="L2495" s="112">
        <v>49095</v>
      </c>
      <c r="M2495" s="99" t="s">
        <v>69</v>
      </c>
      <c r="N2495" s="84"/>
      <c r="O2495" s="97">
        <v>47819</v>
      </c>
      <c r="P2495" s="97" cm="1">
        <f t="array" ref="P2495">INDEX($L$11:$L$2636,MATCH(B2495+J2495,$L$11:$L$2636,0)+30)</f>
        <v>47868</v>
      </c>
      <c r="Q2495" s="124" cm="1">
        <f t="array" ref="Q2495">INDEX($L$11:$L$2636,MATCH(B2495+J2495,$L$11:$L$2636,0)+12)-1</f>
        <v>47835</v>
      </c>
    </row>
    <row r="2496" spans="2:17" ht="15" customHeight="1" x14ac:dyDescent="0.25">
      <c r="B2496" s="97">
        <v>47820</v>
      </c>
      <c r="C2496" s="98" t="str">
        <f t="shared" si="160"/>
        <v>Tuesday</v>
      </c>
      <c r="D2496" s="99" t="str">
        <f t="shared" si="161"/>
        <v>B</v>
      </c>
      <c r="E2496" s="99" t="str">
        <f t="shared" si="161"/>
        <v>B</v>
      </c>
      <c r="F2496" s="99" t="str">
        <f t="shared" si="161"/>
        <v>B</v>
      </c>
      <c r="G2496" s="99" t="str">
        <f t="shared" si="161"/>
        <v>B</v>
      </c>
      <c r="H2496" s="99" t="str">
        <f t="shared" si="162"/>
        <v>B</v>
      </c>
      <c r="I2496" s="99">
        <f t="shared" si="163"/>
        <v>1</v>
      </c>
      <c r="J2496" s="109">
        <f>IF(H2496="B",0,MATCH("B",H2497:$H$3985,0))</f>
        <v>0</v>
      </c>
      <c r="K2496" s="84"/>
      <c r="L2496" s="112">
        <v>49096</v>
      </c>
      <c r="M2496" s="99" t="s">
        <v>69</v>
      </c>
      <c r="N2496" s="84"/>
      <c r="O2496" s="97">
        <v>47820</v>
      </c>
      <c r="P2496" s="97" cm="1">
        <f t="array" ref="P2496">INDEX($L$11:$L$2636,MATCH(B2496+J2496,$L$11:$L$2636,0)+30)</f>
        <v>47869</v>
      </c>
      <c r="Q2496" s="124" cm="1">
        <f t="array" ref="Q2496">INDEX($L$11:$L$2636,MATCH(B2496+J2496,$L$11:$L$2636,0)+12)-1</f>
        <v>47836</v>
      </c>
    </row>
    <row r="2497" spans="2:17" ht="15" customHeight="1" x14ac:dyDescent="0.25">
      <c r="B2497" s="97">
        <v>47821</v>
      </c>
      <c r="C2497" s="98" t="str">
        <f t="shared" si="160"/>
        <v>Wednesday</v>
      </c>
      <c r="D2497" s="99" t="str">
        <f t="shared" si="161"/>
        <v>B</v>
      </c>
      <c r="E2497" s="99" t="str">
        <f t="shared" si="161"/>
        <v>B</v>
      </c>
      <c r="F2497" s="99" t="str">
        <f t="shared" si="161"/>
        <v>B</v>
      </c>
      <c r="G2497" s="99" t="str">
        <f t="shared" si="161"/>
        <v>B</v>
      </c>
      <c r="H2497" s="99" t="str">
        <f t="shared" si="162"/>
        <v>B</v>
      </c>
      <c r="I2497" s="99">
        <f t="shared" si="163"/>
        <v>1</v>
      </c>
      <c r="J2497" s="109">
        <f>IF(H2497="B",0,MATCH("B",H2498:$H$3985,0))</f>
        <v>0</v>
      </c>
      <c r="K2497" s="84"/>
      <c r="L2497" s="112">
        <v>49097</v>
      </c>
      <c r="M2497" s="99" t="s">
        <v>69</v>
      </c>
      <c r="N2497" s="84"/>
      <c r="O2497" s="97">
        <v>47821</v>
      </c>
      <c r="P2497" s="97" cm="1">
        <f t="array" ref="P2497">INDEX($L$11:$L$2636,MATCH(B2497+J2497,$L$11:$L$2636,0)+30)</f>
        <v>47870</v>
      </c>
      <c r="Q2497" s="124" cm="1">
        <f t="array" ref="Q2497">INDEX($L$11:$L$2636,MATCH(B2497+J2497,$L$11:$L$2636,0)+12)-1</f>
        <v>47839</v>
      </c>
    </row>
    <row r="2498" spans="2:17" ht="15" customHeight="1" x14ac:dyDescent="0.25">
      <c r="B2498" s="97">
        <v>47822</v>
      </c>
      <c r="C2498" s="98" t="str">
        <f t="shared" si="160"/>
        <v>Thursday</v>
      </c>
      <c r="D2498" s="99" t="str">
        <f t="shared" si="161"/>
        <v>B</v>
      </c>
      <c r="E2498" s="99" t="str">
        <f t="shared" si="161"/>
        <v>B</v>
      </c>
      <c r="F2498" s="99" t="str">
        <f t="shared" si="161"/>
        <v>B</v>
      </c>
      <c r="G2498" s="99" t="str">
        <f t="shared" si="161"/>
        <v>B</v>
      </c>
      <c r="H2498" s="99" t="str">
        <f t="shared" si="162"/>
        <v>B</v>
      </c>
      <c r="I2498" s="99">
        <f t="shared" si="163"/>
        <v>1</v>
      </c>
      <c r="J2498" s="109">
        <f>IF(H2498="B",0,MATCH("B",H2499:$H$3985,0))</f>
        <v>0</v>
      </c>
      <c r="K2498" s="84"/>
      <c r="L2498" s="112">
        <v>49100</v>
      </c>
      <c r="M2498" s="99" t="s">
        <v>69</v>
      </c>
      <c r="N2498" s="84"/>
      <c r="O2498" s="97">
        <v>47822</v>
      </c>
      <c r="P2498" s="97" cm="1">
        <f t="array" ref="P2498">INDEX($L$11:$L$2636,MATCH(B2498+J2498,$L$11:$L$2636,0)+30)</f>
        <v>47871</v>
      </c>
      <c r="Q2498" s="124" cm="1">
        <f t="array" ref="Q2498">INDEX($L$11:$L$2636,MATCH(B2498+J2498,$L$11:$L$2636,0)+12)-1</f>
        <v>47840</v>
      </c>
    </row>
    <row r="2499" spans="2:17" ht="15" customHeight="1" x14ac:dyDescent="0.25">
      <c r="B2499" s="97">
        <v>47823</v>
      </c>
      <c r="C2499" s="98" t="str">
        <f t="shared" si="160"/>
        <v>Friday</v>
      </c>
      <c r="D2499" s="99" t="str">
        <f t="shared" si="161"/>
        <v>B</v>
      </c>
      <c r="E2499" s="99" t="s">
        <v>71</v>
      </c>
      <c r="F2499" s="99" t="s">
        <v>71</v>
      </c>
      <c r="G2499" s="99" t="str">
        <f t="shared" si="161"/>
        <v>B</v>
      </c>
      <c r="H2499" s="99" t="str">
        <f t="shared" si="162"/>
        <v>P</v>
      </c>
      <c r="I2499" s="99">
        <f t="shared" si="163"/>
        <v>0</v>
      </c>
      <c r="J2499" s="109">
        <f>IF(H2499="B",0,MATCH("B",H2500:$H$3985,0))</f>
        <v>3</v>
      </c>
      <c r="K2499" s="84"/>
      <c r="L2499" s="112">
        <v>49101</v>
      </c>
      <c r="M2499" s="99" t="s">
        <v>69</v>
      </c>
      <c r="N2499" s="84"/>
      <c r="O2499" s="97">
        <v>47823</v>
      </c>
      <c r="P2499" s="97" cm="1">
        <f t="array" ref="P2499">INDEX($L$11:$L$2636,MATCH(B2499+J2499,$L$11:$L$2636,0)+30)</f>
        <v>47872</v>
      </c>
      <c r="Q2499" s="124" cm="1">
        <f t="array" ref="Q2499">INDEX($L$11:$L$2636,MATCH(B2499+J2499,$L$11:$L$2636,0)+12)-1</f>
        <v>47843</v>
      </c>
    </row>
    <row r="2500" spans="2:17" ht="15" customHeight="1" x14ac:dyDescent="0.25">
      <c r="B2500" s="97">
        <v>47824</v>
      </c>
      <c r="C2500" s="98" t="str">
        <f t="shared" si="160"/>
        <v>Saturday</v>
      </c>
      <c r="D2500" s="99" t="str">
        <f t="shared" si="161"/>
        <v>W</v>
      </c>
      <c r="E2500" s="99" t="str">
        <f t="shared" si="161"/>
        <v>W</v>
      </c>
      <c r="F2500" s="99" t="str">
        <f t="shared" si="161"/>
        <v>W</v>
      </c>
      <c r="G2500" s="99" t="str">
        <f t="shared" si="161"/>
        <v>W</v>
      </c>
      <c r="H2500" s="99" t="str">
        <f t="shared" si="162"/>
        <v>W</v>
      </c>
      <c r="I2500" s="99">
        <f t="shared" si="163"/>
        <v>0</v>
      </c>
      <c r="J2500" s="109">
        <f>IF(H2500="B",0,MATCH("B",H2501:$H$3985,0))</f>
        <v>2</v>
      </c>
      <c r="K2500" s="84"/>
      <c r="L2500" s="112">
        <v>49102</v>
      </c>
      <c r="M2500" s="99" t="s">
        <v>69</v>
      </c>
      <c r="N2500" s="84"/>
      <c r="O2500" s="97">
        <v>47824</v>
      </c>
      <c r="P2500" s="97" cm="1">
        <f t="array" ref="P2500">INDEX($L$11:$L$2636,MATCH(B2500+J2500,$L$11:$L$2636,0)+30)</f>
        <v>47872</v>
      </c>
      <c r="Q2500" s="124" cm="1">
        <f t="array" ref="Q2500">INDEX($L$11:$L$2636,MATCH(B2500+J2500,$L$11:$L$2636,0)+12)-1</f>
        <v>47843</v>
      </c>
    </row>
    <row r="2501" spans="2:17" ht="15" customHeight="1" x14ac:dyDescent="0.25">
      <c r="B2501" s="97">
        <v>47825</v>
      </c>
      <c r="C2501" s="98" t="str">
        <f t="shared" si="160"/>
        <v>Sunday</v>
      </c>
      <c r="D2501" s="99" t="str">
        <f t="shared" si="161"/>
        <v>W</v>
      </c>
      <c r="E2501" s="99" t="s">
        <v>71</v>
      </c>
      <c r="F2501" s="99" t="s">
        <v>71</v>
      </c>
      <c r="G2501" s="99" t="str">
        <f t="shared" si="161"/>
        <v>W</v>
      </c>
      <c r="H2501" s="99" t="str">
        <f t="shared" si="162"/>
        <v>P</v>
      </c>
      <c r="I2501" s="99">
        <f t="shared" si="163"/>
        <v>0</v>
      </c>
      <c r="J2501" s="109">
        <f>IF(H2501="B",0,MATCH("B",H2502:$H$3985,0))</f>
        <v>1</v>
      </c>
      <c r="K2501" s="84"/>
      <c r="L2501" s="112">
        <v>49103</v>
      </c>
      <c r="M2501" s="99" t="s">
        <v>69</v>
      </c>
      <c r="N2501" s="84"/>
      <c r="O2501" s="97">
        <v>47825</v>
      </c>
      <c r="P2501" s="97" cm="1">
        <f t="array" ref="P2501">INDEX($L$11:$L$2636,MATCH(B2501+J2501,$L$11:$L$2636,0)+30)</f>
        <v>47872</v>
      </c>
      <c r="Q2501" s="124" cm="1">
        <f t="array" ref="Q2501">INDEX($L$11:$L$2636,MATCH(B2501+J2501,$L$11:$L$2636,0)+12)-1</f>
        <v>47843</v>
      </c>
    </row>
    <row r="2502" spans="2:17" ht="15" customHeight="1" x14ac:dyDescent="0.25">
      <c r="B2502" s="97">
        <v>47826</v>
      </c>
      <c r="C2502" s="98" t="str">
        <f t="shared" si="160"/>
        <v>Monday</v>
      </c>
      <c r="D2502" s="99" t="str">
        <f t="shared" si="161"/>
        <v>B</v>
      </c>
      <c r="E2502" s="99" t="str">
        <f t="shared" si="161"/>
        <v>B</v>
      </c>
      <c r="F2502" s="99" t="str">
        <f t="shared" si="161"/>
        <v>B</v>
      </c>
      <c r="G2502" s="99" t="str">
        <f t="shared" si="161"/>
        <v>B</v>
      </c>
      <c r="H2502" s="99" t="str">
        <f t="shared" si="162"/>
        <v>B</v>
      </c>
      <c r="I2502" s="99">
        <f t="shared" si="163"/>
        <v>1</v>
      </c>
      <c r="J2502" s="109">
        <f>IF(H2502="B",0,MATCH("B",H2503:$H$3985,0))</f>
        <v>0</v>
      </c>
      <c r="K2502" s="84"/>
      <c r="L2502" s="112">
        <v>49104</v>
      </c>
      <c r="M2502" s="99" t="s">
        <v>69</v>
      </c>
      <c r="N2502" s="84"/>
      <c r="O2502" s="97">
        <v>47826</v>
      </c>
      <c r="P2502" s="97" cm="1">
        <f t="array" ref="P2502">INDEX($L$11:$L$2636,MATCH(B2502+J2502,$L$11:$L$2636,0)+30)</f>
        <v>47872</v>
      </c>
      <c r="Q2502" s="124" cm="1">
        <f t="array" ref="Q2502">INDEX($L$11:$L$2636,MATCH(B2502+J2502,$L$11:$L$2636,0)+12)-1</f>
        <v>47843</v>
      </c>
    </row>
    <row r="2503" spans="2:17" ht="15" customHeight="1" x14ac:dyDescent="0.25">
      <c r="B2503" s="97">
        <v>47827</v>
      </c>
      <c r="C2503" s="98" t="str">
        <f t="shared" si="160"/>
        <v>Tuesday</v>
      </c>
      <c r="D2503" s="99" t="str">
        <f t="shared" si="161"/>
        <v>B</v>
      </c>
      <c r="E2503" s="99" t="str">
        <f t="shared" si="161"/>
        <v>B</v>
      </c>
      <c r="F2503" s="99" t="str">
        <f t="shared" si="161"/>
        <v>B</v>
      </c>
      <c r="G2503" s="99" t="str">
        <f t="shared" si="161"/>
        <v>B</v>
      </c>
      <c r="H2503" s="99" t="str">
        <f t="shared" si="162"/>
        <v>B</v>
      </c>
      <c r="I2503" s="99">
        <f t="shared" si="163"/>
        <v>1</v>
      </c>
      <c r="J2503" s="109">
        <f>IF(H2503="B",0,MATCH("B",H2504:$H$3985,0))</f>
        <v>0</v>
      </c>
      <c r="K2503" s="84"/>
      <c r="L2503" s="112">
        <v>49107</v>
      </c>
      <c r="M2503" s="99" t="s">
        <v>69</v>
      </c>
      <c r="N2503" s="84"/>
      <c r="O2503" s="97">
        <v>47827</v>
      </c>
      <c r="P2503" s="97" cm="1">
        <f t="array" ref="P2503">INDEX($L$11:$L$2636,MATCH(B2503+J2503,$L$11:$L$2636,0)+30)</f>
        <v>47875</v>
      </c>
      <c r="Q2503" s="124" cm="1">
        <f t="array" ref="Q2503">INDEX($L$11:$L$2636,MATCH(B2503+J2503,$L$11:$L$2636,0)+12)-1</f>
        <v>47846</v>
      </c>
    </row>
    <row r="2504" spans="2:17" ht="15" customHeight="1" x14ac:dyDescent="0.25">
      <c r="B2504" s="97">
        <v>47828</v>
      </c>
      <c r="C2504" s="98" t="str">
        <f t="shared" si="160"/>
        <v>Wednesday</v>
      </c>
      <c r="D2504" s="99" t="str">
        <f t="shared" si="161"/>
        <v>B</v>
      </c>
      <c r="E2504" s="99" t="str">
        <f t="shared" si="161"/>
        <v>B</v>
      </c>
      <c r="F2504" s="99" t="str">
        <f t="shared" si="161"/>
        <v>B</v>
      </c>
      <c r="G2504" s="99" t="str">
        <f t="shared" si="161"/>
        <v>B</v>
      </c>
      <c r="H2504" s="99" t="str">
        <f t="shared" si="162"/>
        <v>B</v>
      </c>
      <c r="I2504" s="99">
        <f t="shared" si="163"/>
        <v>1</v>
      </c>
      <c r="J2504" s="109">
        <f>IF(H2504="B",0,MATCH("B",H2505:$H$3985,0))</f>
        <v>0</v>
      </c>
      <c r="K2504" s="84"/>
      <c r="L2504" s="112">
        <v>49108</v>
      </c>
      <c r="M2504" s="99" t="s">
        <v>69</v>
      </c>
      <c r="N2504" s="84"/>
      <c r="O2504" s="97">
        <v>47828</v>
      </c>
      <c r="P2504" s="97" cm="1">
        <f t="array" ref="P2504">INDEX($L$11:$L$2636,MATCH(B2504+J2504,$L$11:$L$2636,0)+30)</f>
        <v>47876</v>
      </c>
      <c r="Q2504" s="124" cm="1">
        <f t="array" ref="Q2504">INDEX($L$11:$L$2636,MATCH(B2504+J2504,$L$11:$L$2636,0)+12)-1</f>
        <v>47847</v>
      </c>
    </row>
    <row r="2505" spans="2:17" ht="15" customHeight="1" x14ac:dyDescent="0.25">
      <c r="B2505" s="97">
        <v>47829</v>
      </c>
      <c r="C2505" s="98" t="str">
        <f t="shared" si="160"/>
        <v>Thursday</v>
      </c>
      <c r="D2505" s="99" t="str">
        <f t="shared" si="161"/>
        <v>B</v>
      </c>
      <c r="E2505" s="99" t="str">
        <f t="shared" si="161"/>
        <v>B</v>
      </c>
      <c r="F2505" s="99" t="str">
        <f t="shared" si="161"/>
        <v>B</v>
      </c>
      <c r="G2505" s="99" t="str">
        <f t="shared" si="161"/>
        <v>B</v>
      </c>
      <c r="H2505" s="99" t="str">
        <f t="shared" si="162"/>
        <v>B</v>
      </c>
      <c r="I2505" s="99">
        <f t="shared" si="163"/>
        <v>1</v>
      </c>
      <c r="J2505" s="109">
        <f>IF(H2505="B",0,MATCH("B",H2506:$H$3985,0))</f>
        <v>0</v>
      </c>
      <c r="K2505" s="84"/>
      <c r="L2505" s="112">
        <v>49109</v>
      </c>
      <c r="M2505" s="99" t="s">
        <v>69</v>
      </c>
      <c r="N2505" s="84"/>
      <c r="O2505" s="97">
        <v>47829</v>
      </c>
      <c r="P2505" s="97" cm="1">
        <f t="array" ref="P2505">INDEX($L$11:$L$2636,MATCH(B2505+J2505,$L$11:$L$2636,0)+30)</f>
        <v>47877</v>
      </c>
      <c r="Q2505" s="124" cm="1">
        <f t="array" ref="Q2505">INDEX($L$11:$L$2636,MATCH(B2505+J2505,$L$11:$L$2636,0)+12)-1</f>
        <v>47849</v>
      </c>
    </row>
    <row r="2506" spans="2:17" ht="15" customHeight="1" x14ac:dyDescent="0.25">
      <c r="B2506" s="97">
        <v>47830</v>
      </c>
      <c r="C2506" s="98" t="str">
        <f t="shared" si="160"/>
        <v>Friday</v>
      </c>
      <c r="D2506" s="99" t="str">
        <f t="shared" si="161"/>
        <v>B</v>
      </c>
      <c r="E2506" s="99" t="str">
        <f t="shared" si="161"/>
        <v>B</v>
      </c>
      <c r="F2506" s="99" t="str">
        <f t="shared" si="161"/>
        <v>B</v>
      </c>
      <c r="G2506" s="99" t="str">
        <f t="shared" si="161"/>
        <v>B</v>
      </c>
      <c r="H2506" s="99" t="str">
        <f t="shared" si="162"/>
        <v>B</v>
      </c>
      <c r="I2506" s="99">
        <f t="shared" si="163"/>
        <v>1</v>
      </c>
      <c r="J2506" s="109">
        <f>IF(H2506="B",0,MATCH("B",H2507:$H$3985,0))</f>
        <v>0</v>
      </c>
      <c r="K2506" s="84"/>
      <c r="L2506" s="112">
        <v>49110</v>
      </c>
      <c r="M2506" s="99" t="s">
        <v>69</v>
      </c>
      <c r="N2506" s="84"/>
      <c r="O2506" s="97">
        <v>47830</v>
      </c>
      <c r="P2506" s="97" cm="1">
        <f t="array" ref="P2506">INDEX($L$11:$L$2636,MATCH(B2506+J2506,$L$11:$L$2636,0)+30)</f>
        <v>47878</v>
      </c>
      <c r="Q2506" s="124" cm="1">
        <f t="array" ref="Q2506">INDEX($L$11:$L$2636,MATCH(B2506+J2506,$L$11:$L$2636,0)+12)-1</f>
        <v>47850</v>
      </c>
    </row>
    <row r="2507" spans="2:17" ht="15" customHeight="1" x14ac:dyDescent="0.25">
      <c r="B2507" s="97">
        <v>47831</v>
      </c>
      <c r="C2507" s="98" t="str">
        <f t="shared" si="160"/>
        <v>Saturday</v>
      </c>
      <c r="D2507" s="99" t="str">
        <f t="shared" si="161"/>
        <v>W</v>
      </c>
      <c r="E2507" s="99" t="str">
        <f t="shared" si="161"/>
        <v>W</v>
      </c>
      <c r="F2507" s="99" t="str">
        <f t="shared" si="161"/>
        <v>W</v>
      </c>
      <c r="G2507" s="99" t="str">
        <f t="shared" si="161"/>
        <v>W</v>
      </c>
      <c r="H2507" s="99" t="str">
        <f t="shared" si="162"/>
        <v>W</v>
      </c>
      <c r="I2507" s="99">
        <f t="shared" si="163"/>
        <v>0</v>
      </c>
      <c r="J2507" s="109">
        <f>IF(H2507="B",0,MATCH("B",H2508:$H$3985,0))</f>
        <v>2</v>
      </c>
      <c r="K2507" s="84"/>
      <c r="L2507" s="112">
        <v>49111</v>
      </c>
      <c r="M2507" s="99" t="s">
        <v>69</v>
      </c>
      <c r="N2507" s="84"/>
      <c r="O2507" s="97">
        <v>47831</v>
      </c>
      <c r="P2507" s="97" cm="1">
        <f t="array" ref="P2507">INDEX($L$11:$L$2636,MATCH(B2507+J2507,$L$11:$L$2636,0)+30)</f>
        <v>47879</v>
      </c>
      <c r="Q2507" s="124" cm="1">
        <f t="array" ref="Q2507">INDEX($L$11:$L$2636,MATCH(B2507+J2507,$L$11:$L$2636,0)+12)-1</f>
        <v>47854</v>
      </c>
    </row>
    <row r="2508" spans="2:17" ht="15" customHeight="1" x14ac:dyDescent="0.25">
      <c r="B2508" s="97">
        <v>47832</v>
      </c>
      <c r="C2508" s="98" t="str">
        <f t="shared" ref="C2508:C2571" si="164">TEXT(WEEKDAY(B2508),"dddd")</f>
        <v>Sunday</v>
      </c>
      <c r="D2508" s="99" t="str">
        <f t="shared" ref="D2508:G2524" si="165">IF(WEEKDAY($B2508,2)&lt;6,"B","W")</f>
        <v>W</v>
      </c>
      <c r="E2508" s="99" t="str">
        <f t="shared" si="165"/>
        <v>W</v>
      </c>
      <c r="F2508" s="99" t="str">
        <f t="shared" si="165"/>
        <v>W</v>
      </c>
      <c r="G2508" s="99" t="str">
        <f t="shared" si="165"/>
        <v>W</v>
      </c>
      <c r="H2508" s="99" t="str">
        <f t="shared" ref="H2508:H2571" si="166">IF(OR(D2508="P",E2508="P",F2508="P",G2508="P"),"P",D2508)</f>
        <v>W</v>
      </c>
      <c r="I2508" s="99">
        <f t="shared" ref="I2508:I2571" si="167">IF(H2508="B",1,0)</f>
        <v>0</v>
      </c>
      <c r="J2508" s="109">
        <f>IF(H2508="B",0,MATCH("B",H2509:$H$3985,0))</f>
        <v>1</v>
      </c>
      <c r="K2508" s="84"/>
      <c r="L2508" s="112">
        <v>49114</v>
      </c>
      <c r="M2508" s="99" t="s">
        <v>69</v>
      </c>
      <c r="N2508" s="84"/>
      <c r="O2508" s="97">
        <v>47832</v>
      </c>
      <c r="P2508" s="97" cm="1">
        <f t="array" ref="P2508">INDEX($L$11:$L$2636,MATCH(B2508+J2508,$L$11:$L$2636,0)+30)</f>
        <v>47879</v>
      </c>
      <c r="Q2508" s="124" cm="1">
        <f t="array" ref="Q2508">INDEX($L$11:$L$2636,MATCH(B2508+J2508,$L$11:$L$2636,0)+12)-1</f>
        <v>47854</v>
      </c>
    </row>
    <row r="2509" spans="2:17" ht="15" customHeight="1" x14ac:dyDescent="0.25">
      <c r="B2509" s="97">
        <v>47833</v>
      </c>
      <c r="C2509" s="98" t="str">
        <f t="shared" si="164"/>
        <v>Monday</v>
      </c>
      <c r="D2509" s="99" t="str">
        <f t="shared" si="165"/>
        <v>B</v>
      </c>
      <c r="E2509" s="99" t="str">
        <f t="shared" si="165"/>
        <v>B</v>
      </c>
      <c r="F2509" s="99" t="str">
        <f t="shared" si="165"/>
        <v>B</v>
      </c>
      <c r="G2509" s="99" t="str">
        <f t="shared" si="165"/>
        <v>B</v>
      </c>
      <c r="H2509" s="99" t="str">
        <f t="shared" si="166"/>
        <v>B</v>
      </c>
      <c r="I2509" s="99">
        <f t="shared" si="167"/>
        <v>1</v>
      </c>
      <c r="J2509" s="109">
        <f>IF(H2509="B",0,MATCH("B",H2510:$H$3985,0))</f>
        <v>0</v>
      </c>
      <c r="K2509" s="84"/>
      <c r="L2509" s="112">
        <v>49115</v>
      </c>
      <c r="M2509" s="99" t="s">
        <v>69</v>
      </c>
      <c r="N2509" s="84"/>
      <c r="O2509" s="97">
        <v>47833</v>
      </c>
      <c r="P2509" s="97" cm="1">
        <f t="array" ref="P2509">INDEX($L$11:$L$2636,MATCH(B2509+J2509,$L$11:$L$2636,0)+30)</f>
        <v>47879</v>
      </c>
      <c r="Q2509" s="124" cm="1">
        <f t="array" ref="Q2509">INDEX($L$11:$L$2636,MATCH(B2509+J2509,$L$11:$L$2636,0)+12)-1</f>
        <v>47854</v>
      </c>
    </row>
    <row r="2510" spans="2:17" ht="15" customHeight="1" x14ac:dyDescent="0.25">
      <c r="B2510" s="97">
        <v>47834</v>
      </c>
      <c r="C2510" s="98" t="str">
        <f t="shared" si="164"/>
        <v>Tuesday</v>
      </c>
      <c r="D2510" s="99" t="str">
        <f t="shared" si="165"/>
        <v>B</v>
      </c>
      <c r="E2510" s="99" t="str">
        <f t="shared" si="165"/>
        <v>B</v>
      </c>
      <c r="F2510" s="99" t="str">
        <f t="shared" si="165"/>
        <v>B</v>
      </c>
      <c r="G2510" s="99" t="str">
        <f t="shared" si="165"/>
        <v>B</v>
      </c>
      <c r="H2510" s="99" t="str">
        <f t="shared" si="166"/>
        <v>B</v>
      </c>
      <c r="I2510" s="99">
        <f t="shared" si="167"/>
        <v>1</v>
      </c>
      <c r="J2510" s="109">
        <f>IF(H2510="B",0,MATCH("B",H2511:$H$3985,0))</f>
        <v>0</v>
      </c>
      <c r="K2510" s="84"/>
      <c r="L2510" s="112">
        <v>49116</v>
      </c>
      <c r="M2510" s="99" t="s">
        <v>69</v>
      </c>
      <c r="N2510" s="84"/>
      <c r="O2510" s="97">
        <v>47834</v>
      </c>
      <c r="P2510" s="97" cm="1">
        <f t="array" ref="P2510">INDEX($L$11:$L$2636,MATCH(B2510+J2510,$L$11:$L$2636,0)+30)</f>
        <v>47882</v>
      </c>
      <c r="Q2510" s="124" cm="1">
        <f t="array" ref="Q2510">INDEX($L$11:$L$2636,MATCH(B2510+J2510,$L$11:$L$2636,0)+12)-1</f>
        <v>47855</v>
      </c>
    </row>
    <row r="2511" spans="2:17" ht="15" customHeight="1" x14ac:dyDescent="0.25">
      <c r="B2511" s="97">
        <v>47835</v>
      </c>
      <c r="C2511" s="98" t="str">
        <f t="shared" si="164"/>
        <v>Wednesday</v>
      </c>
      <c r="D2511" s="99" t="str">
        <f t="shared" si="165"/>
        <v>B</v>
      </c>
      <c r="E2511" s="99" t="str">
        <f t="shared" si="165"/>
        <v>B</v>
      </c>
      <c r="F2511" s="99" t="str">
        <f t="shared" si="165"/>
        <v>B</v>
      </c>
      <c r="G2511" s="99" t="str">
        <f t="shared" si="165"/>
        <v>B</v>
      </c>
      <c r="H2511" s="99" t="str">
        <f t="shared" si="166"/>
        <v>B</v>
      </c>
      <c r="I2511" s="99">
        <f t="shared" si="167"/>
        <v>1</v>
      </c>
      <c r="J2511" s="109">
        <f>IF(H2511="B",0,MATCH("B",H2512:$H$3985,0))</f>
        <v>0</v>
      </c>
      <c r="K2511" s="84"/>
      <c r="L2511" s="112">
        <v>49117</v>
      </c>
      <c r="M2511" s="99" t="s">
        <v>69</v>
      </c>
      <c r="N2511" s="84"/>
      <c r="O2511" s="97">
        <v>47835</v>
      </c>
      <c r="P2511" s="97" cm="1">
        <f t="array" ref="P2511">INDEX($L$11:$L$2636,MATCH(B2511+J2511,$L$11:$L$2636,0)+30)</f>
        <v>47883</v>
      </c>
      <c r="Q2511" s="124" cm="1">
        <f t="array" ref="Q2511">INDEX($L$11:$L$2636,MATCH(B2511+J2511,$L$11:$L$2636,0)+12)-1</f>
        <v>47856</v>
      </c>
    </row>
    <row r="2512" spans="2:17" ht="15" customHeight="1" x14ac:dyDescent="0.25">
      <c r="B2512" s="97">
        <v>47836</v>
      </c>
      <c r="C2512" s="98" t="str">
        <f t="shared" si="164"/>
        <v>Thursday</v>
      </c>
      <c r="D2512" s="99" t="str">
        <f t="shared" si="165"/>
        <v>B</v>
      </c>
      <c r="E2512" s="99" t="str">
        <f t="shared" si="165"/>
        <v>B</v>
      </c>
      <c r="F2512" s="99" t="str">
        <f t="shared" si="165"/>
        <v>B</v>
      </c>
      <c r="G2512" s="99" t="str">
        <f t="shared" si="165"/>
        <v>B</v>
      </c>
      <c r="H2512" s="99" t="str">
        <f t="shared" si="166"/>
        <v>B</v>
      </c>
      <c r="I2512" s="99">
        <f t="shared" si="167"/>
        <v>1</v>
      </c>
      <c r="J2512" s="109">
        <f>IF(H2512="B",0,MATCH("B",H2513:$H$3985,0))</f>
        <v>0</v>
      </c>
      <c r="K2512" s="84"/>
      <c r="L2512" s="112">
        <v>49118</v>
      </c>
      <c r="M2512" s="99" t="s">
        <v>69</v>
      </c>
      <c r="N2512" s="84"/>
      <c r="O2512" s="97">
        <v>47836</v>
      </c>
      <c r="P2512" s="97" cm="1">
        <f t="array" ref="P2512">INDEX($L$11:$L$2636,MATCH(B2512+J2512,$L$11:$L$2636,0)+30)</f>
        <v>47884</v>
      </c>
      <c r="Q2512" s="124" cm="1">
        <f t="array" ref="Q2512">INDEX($L$11:$L$2636,MATCH(B2512+J2512,$L$11:$L$2636,0)+12)-1</f>
        <v>47857</v>
      </c>
    </row>
    <row r="2513" spans="2:17" ht="15" customHeight="1" x14ac:dyDescent="0.25">
      <c r="B2513" s="97">
        <v>47837</v>
      </c>
      <c r="C2513" s="98" t="str">
        <f t="shared" si="164"/>
        <v>Friday</v>
      </c>
      <c r="D2513" s="99" t="str">
        <f t="shared" si="165"/>
        <v>B</v>
      </c>
      <c r="E2513" s="99" t="str">
        <f t="shared" si="165"/>
        <v>B</v>
      </c>
      <c r="F2513" s="99" t="str">
        <f t="shared" si="165"/>
        <v>B</v>
      </c>
      <c r="G2513" s="99" t="str">
        <f t="shared" si="165"/>
        <v>B</v>
      </c>
      <c r="H2513" s="99" t="str">
        <f t="shared" si="166"/>
        <v>B</v>
      </c>
      <c r="I2513" s="99">
        <f t="shared" si="167"/>
        <v>1</v>
      </c>
      <c r="J2513" s="109">
        <f>IF(H2513="B",0,MATCH("B",H2514:$H$3985,0))</f>
        <v>0</v>
      </c>
      <c r="K2513" s="84"/>
      <c r="L2513" s="112">
        <v>49121</v>
      </c>
      <c r="M2513" s="99" t="s">
        <v>69</v>
      </c>
      <c r="N2513" s="84"/>
      <c r="O2513" s="97">
        <v>47837</v>
      </c>
      <c r="P2513" s="97" cm="1">
        <f t="array" ref="P2513">INDEX($L$11:$L$2636,MATCH(B2513+J2513,$L$11:$L$2636,0)+30)</f>
        <v>47885</v>
      </c>
      <c r="Q2513" s="124" cm="1">
        <f t="array" ref="Q2513">INDEX($L$11:$L$2636,MATCH(B2513+J2513,$L$11:$L$2636,0)+12)-1</f>
        <v>47860</v>
      </c>
    </row>
    <row r="2514" spans="2:17" ht="15" customHeight="1" x14ac:dyDescent="0.25">
      <c r="B2514" s="97">
        <v>47838</v>
      </c>
      <c r="C2514" s="98" t="str">
        <f t="shared" si="164"/>
        <v>Saturday</v>
      </c>
      <c r="D2514" s="99" t="str">
        <f t="shared" si="165"/>
        <v>W</v>
      </c>
      <c r="E2514" s="99" t="str">
        <f t="shared" si="165"/>
        <v>W</v>
      </c>
      <c r="F2514" s="99" t="str">
        <f t="shared" si="165"/>
        <v>W</v>
      </c>
      <c r="G2514" s="99" t="str">
        <f t="shared" si="165"/>
        <v>W</v>
      </c>
      <c r="H2514" s="99" t="str">
        <f t="shared" si="166"/>
        <v>W</v>
      </c>
      <c r="I2514" s="99">
        <f t="shared" si="167"/>
        <v>0</v>
      </c>
      <c r="J2514" s="109">
        <f>IF(H2514="B",0,MATCH("B",H2515:$H$3985,0))</f>
        <v>2</v>
      </c>
      <c r="K2514" s="84"/>
      <c r="L2514" s="112">
        <v>49122</v>
      </c>
      <c r="M2514" s="99" t="s">
        <v>69</v>
      </c>
      <c r="N2514" s="84"/>
      <c r="O2514" s="97">
        <v>47838</v>
      </c>
      <c r="P2514" s="97" cm="1">
        <f t="array" ref="P2514">INDEX($L$11:$L$2636,MATCH(B2514+J2514,$L$11:$L$2636,0)+30)</f>
        <v>47886</v>
      </c>
      <c r="Q2514" s="124" cm="1">
        <f t="array" ref="Q2514">INDEX($L$11:$L$2636,MATCH(B2514+J2514,$L$11:$L$2636,0)+12)-1</f>
        <v>47861</v>
      </c>
    </row>
    <row r="2515" spans="2:17" ht="15" customHeight="1" x14ac:dyDescent="0.25">
      <c r="B2515" s="97">
        <v>47839</v>
      </c>
      <c r="C2515" s="98" t="str">
        <f t="shared" si="164"/>
        <v>Sunday</v>
      </c>
      <c r="D2515" s="99" t="str">
        <f t="shared" si="165"/>
        <v>W</v>
      </c>
      <c r="E2515" s="99" t="str">
        <f t="shared" si="165"/>
        <v>W</v>
      </c>
      <c r="F2515" s="99" t="str">
        <f t="shared" si="165"/>
        <v>W</v>
      </c>
      <c r="G2515" s="99" t="str">
        <f t="shared" si="165"/>
        <v>W</v>
      </c>
      <c r="H2515" s="99" t="str">
        <f t="shared" si="166"/>
        <v>W</v>
      </c>
      <c r="I2515" s="99">
        <f t="shared" si="167"/>
        <v>0</v>
      </c>
      <c r="J2515" s="109">
        <f>IF(H2515="B",0,MATCH("B",H2516:$H$3985,0))</f>
        <v>1</v>
      </c>
      <c r="K2515" s="84"/>
      <c r="L2515" s="112">
        <v>49123</v>
      </c>
      <c r="M2515" s="99" t="s">
        <v>69</v>
      </c>
      <c r="N2515" s="84"/>
      <c r="O2515" s="97">
        <v>47839</v>
      </c>
      <c r="P2515" s="97" cm="1">
        <f t="array" ref="P2515">INDEX($L$11:$L$2636,MATCH(B2515+J2515,$L$11:$L$2636,0)+30)</f>
        <v>47886</v>
      </c>
      <c r="Q2515" s="124" cm="1">
        <f t="array" ref="Q2515">INDEX($L$11:$L$2636,MATCH(B2515+J2515,$L$11:$L$2636,0)+12)-1</f>
        <v>47861</v>
      </c>
    </row>
    <row r="2516" spans="2:17" ht="15" customHeight="1" x14ac:dyDescent="0.25">
      <c r="B2516" s="97">
        <v>47840</v>
      </c>
      <c r="C2516" s="98" t="str">
        <f t="shared" si="164"/>
        <v>Monday</v>
      </c>
      <c r="D2516" s="99" t="str">
        <f t="shared" si="165"/>
        <v>B</v>
      </c>
      <c r="E2516" s="99" t="str">
        <f t="shared" si="165"/>
        <v>B</v>
      </c>
      <c r="F2516" s="99" t="str">
        <f t="shared" si="165"/>
        <v>B</v>
      </c>
      <c r="G2516" s="99" t="str">
        <f t="shared" si="165"/>
        <v>B</v>
      </c>
      <c r="H2516" s="99" t="str">
        <f t="shared" si="166"/>
        <v>B</v>
      </c>
      <c r="I2516" s="99">
        <f t="shared" si="167"/>
        <v>1</v>
      </c>
      <c r="J2516" s="109">
        <f>IF(H2516="B",0,MATCH("B",H2517:$H$3985,0))</f>
        <v>0</v>
      </c>
      <c r="K2516" s="84"/>
      <c r="L2516" s="112">
        <v>49124</v>
      </c>
      <c r="M2516" s="99" t="s">
        <v>69</v>
      </c>
      <c r="N2516" s="84"/>
      <c r="O2516" s="97">
        <v>47840</v>
      </c>
      <c r="P2516" s="97" cm="1">
        <f t="array" ref="P2516">INDEX($L$11:$L$2636,MATCH(B2516+J2516,$L$11:$L$2636,0)+30)</f>
        <v>47886</v>
      </c>
      <c r="Q2516" s="124" cm="1">
        <f t="array" ref="Q2516">INDEX($L$11:$L$2636,MATCH(B2516+J2516,$L$11:$L$2636,0)+12)-1</f>
        <v>47861</v>
      </c>
    </row>
    <row r="2517" spans="2:17" ht="15" customHeight="1" x14ac:dyDescent="0.25">
      <c r="B2517" s="97">
        <v>47841</v>
      </c>
      <c r="C2517" s="98" t="str">
        <f t="shared" si="164"/>
        <v>Tuesday</v>
      </c>
      <c r="D2517" s="99" t="str">
        <f t="shared" si="165"/>
        <v>B</v>
      </c>
      <c r="E2517" s="99" t="str">
        <f t="shared" si="165"/>
        <v>B</v>
      </c>
      <c r="F2517" s="99" t="str">
        <f t="shared" si="165"/>
        <v>B</v>
      </c>
      <c r="G2517" s="99" t="str">
        <f t="shared" si="165"/>
        <v>B</v>
      </c>
      <c r="H2517" s="99" t="str">
        <f t="shared" si="166"/>
        <v>B</v>
      </c>
      <c r="I2517" s="99">
        <f t="shared" si="167"/>
        <v>1</v>
      </c>
      <c r="J2517" s="109">
        <f>IF(H2517="B",0,MATCH("B",H2518:$H$3985,0))</f>
        <v>0</v>
      </c>
      <c r="K2517" s="84"/>
      <c r="L2517" s="112">
        <v>49125</v>
      </c>
      <c r="M2517" s="99" t="s">
        <v>69</v>
      </c>
      <c r="N2517" s="84"/>
      <c r="O2517" s="97">
        <v>47841</v>
      </c>
      <c r="P2517" s="97" cm="1">
        <f t="array" ref="P2517">INDEX($L$11:$L$2636,MATCH(B2517+J2517,$L$11:$L$2636,0)+30)</f>
        <v>47889</v>
      </c>
      <c r="Q2517" s="124" cm="1">
        <f t="array" ref="Q2517">INDEX($L$11:$L$2636,MATCH(B2517+J2517,$L$11:$L$2636,0)+12)-1</f>
        <v>47862</v>
      </c>
    </row>
    <row r="2518" spans="2:17" ht="15" customHeight="1" x14ac:dyDescent="0.25">
      <c r="B2518" s="97">
        <v>47842</v>
      </c>
      <c r="C2518" s="98" t="str">
        <f t="shared" si="164"/>
        <v>Wednesday</v>
      </c>
      <c r="D2518" s="99" t="s">
        <v>71</v>
      </c>
      <c r="E2518" s="99" t="s">
        <v>71</v>
      </c>
      <c r="F2518" s="99" t="s">
        <v>71</v>
      </c>
      <c r="G2518" s="99" t="str">
        <f t="shared" si="165"/>
        <v>B</v>
      </c>
      <c r="H2518" s="99" t="str">
        <f t="shared" si="166"/>
        <v>P</v>
      </c>
      <c r="I2518" s="99">
        <f t="shared" si="167"/>
        <v>0</v>
      </c>
      <c r="J2518" s="109">
        <f>IF(H2518="B",0,MATCH("B",H2519:$H$3985,0))</f>
        <v>2</v>
      </c>
      <c r="K2518" s="84"/>
      <c r="L2518" s="112">
        <v>49128</v>
      </c>
      <c r="M2518" s="99" t="s">
        <v>69</v>
      </c>
      <c r="N2518" s="84"/>
      <c r="O2518" s="97">
        <v>47842</v>
      </c>
      <c r="P2518" s="97" cm="1">
        <f t="array" ref="P2518">INDEX($L$11:$L$2636,MATCH(B2518+J2518,$L$11:$L$2636,0)+30)</f>
        <v>47890</v>
      </c>
      <c r="Q2518" s="124" cm="1">
        <f t="array" ref="Q2518">INDEX($L$11:$L$2636,MATCH(B2518+J2518,$L$11:$L$2636,0)+12)-1</f>
        <v>47863</v>
      </c>
    </row>
    <row r="2519" spans="2:17" ht="15" customHeight="1" x14ac:dyDescent="0.25">
      <c r="B2519" s="97">
        <v>47843</v>
      </c>
      <c r="C2519" s="98" t="str">
        <f t="shared" si="164"/>
        <v>Thursday</v>
      </c>
      <c r="D2519" s="99" t="s">
        <v>71</v>
      </c>
      <c r="E2519" s="99" t="s">
        <v>71</v>
      </c>
      <c r="F2519" s="99" t="str">
        <f t="shared" si="165"/>
        <v>B</v>
      </c>
      <c r="G2519" s="99" t="str">
        <f t="shared" si="165"/>
        <v>B</v>
      </c>
      <c r="H2519" s="99" t="str">
        <f t="shared" si="166"/>
        <v>P</v>
      </c>
      <c r="I2519" s="99">
        <f t="shared" si="167"/>
        <v>0</v>
      </c>
      <c r="J2519" s="109">
        <f>IF(H2519="B",0,MATCH("B",H2520:$H$3985,0))</f>
        <v>1</v>
      </c>
      <c r="K2519" s="84"/>
      <c r="L2519" s="112">
        <v>49129</v>
      </c>
      <c r="M2519" s="99" t="s">
        <v>69</v>
      </c>
      <c r="N2519" s="84"/>
      <c r="O2519" s="97">
        <v>47843</v>
      </c>
      <c r="P2519" s="97" cm="1">
        <f t="array" ref="P2519">INDEX($L$11:$L$2636,MATCH(B2519+J2519,$L$11:$L$2636,0)+30)</f>
        <v>47890</v>
      </c>
      <c r="Q2519" s="124" cm="1">
        <f t="array" ref="Q2519">INDEX($L$11:$L$2636,MATCH(B2519+J2519,$L$11:$L$2636,0)+12)-1</f>
        <v>47863</v>
      </c>
    </row>
    <row r="2520" spans="2:17" ht="15" customHeight="1" x14ac:dyDescent="0.25">
      <c r="B2520" s="97">
        <v>47844</v>
      </c>
      <c r="C2520" s="98" t="str">
        <f t="shared" si="164"/>
        <v>Friday</v>
      </c>
      <c r="D2520" s="99" t="str">
        <f t="shared" si="165"/>
        <v>B</v>
      </c>
      <c r="E2520" s="99" t="str">
        <f t="shared" si="165"/>
        <v>B</v>
      </c>
      <c r="F2520" s="99" t="str">
        <f t="shared" si="165"/>
        <v>B</v>
      </c>
      <c r="G2520" s="99" t="str">
        <f t="shared" si="165"/>
        <v>B</v>
      </c>
      <c r="H2520" s="99" t="str">
        <f t="shared" si="166"/>
        <v>B</v>
      </c>
      <c r="I2520" s="99">
        <f t="shared" si="167"/>
        <v>1</v>
      </c>
      <c r="J2520" s="109">
        <f>IF(H2520="B",0,MATCH("B",H2521:$H$3985,0))</f>
        <v>0</v>
      </c>
      <c r="K2520" s="84"/>
      <c r="L2520" s="112">
        <v>49130</v>
      </c>
      <c r="M2520" s="99" t="s">
        <v>69</v>
      </c>
      <c r="N2520" s="84"/>
      <c r="O2520" s="97">
        <v>47844</v>
      </c>
      <c r="P2520" s="97" cm="1">
        <f t="array" ref="P2520">INDEX($L$11:$L$2636,MATCH(B2520+J2520,$L$11:$L$2636,0)+30)</f>
        <v>47890</v>
      </c>
      <c r="Q2520" s="124" cm="1">
        <f t="array" ref="Q2520">INDEX($L$11:$L$2636,MATCH(B2520+J2520,$L$11:$L$2636,0)+12)-1</f>
        <v>47863</v>
      </c>
    </row>
    <row r="2521" spans="2:17" ht="15" customHeight="1" x14ac:dyDescent="0.25">
      <c r="B2521" s="97">
        <v>47845</v>
      </c>
      <c r="C2521" s="98" t="str">
        <f t="shared" si="164"/>
        <v>Saturday</v>
      </c>
      <c r="D2521" s="99" t="str">
        <f t="shared" si="165"/>
        <v>W</v>
      </c>
      <c r="E2521" s="99" t="str">
        <f t="shared" si="165"/>
        <v>W</v>
      </c>
      <c r="F2521" s="99" t="str">
        <f t="shared" si="165"/>
        <v>W</v>
      </c>
      <c r="G2521" s="99" t="str">
        <f t="shared" si="165"/>
        <v>W</v>
      </c>
      <c r="H2521" s="99" t="str">
        <f t="shared" si="166"/>
        <v>W</v>
      </c>
      <c r="I2521" s="99">
        <f t="shared" si="167"/>
        <v>0</v>
      </c>
      <c r="J2521" s="109">
        <f>IF(H2521="B",0,MATCH("B",H2522:$H$3985,0))</f>
        <v>2</v>
      </c>
      <c r="K2521" s="84"/>
      <c r="L2521" s="112">
        <v>49131</v>
      </c>
      <c r="M2521" s="99" t="s">
        <v>69</v>
      </c>
      <c r="N2521" s="84"/>
      <c r="O2521" s="97">
        <v>47845</v>
      </c>
      <c r="P2521" s="97" cm="1">
        <f t="array" ref="P2521">INDEX($L$11:$L$2636,MATCH(B2521+J2521,$L$11:$L$2636,0)+30)</f>
        <v>47891</v>
      </c>
      <c r="Q2521" s="124" cm="1">
        <f t="array" ref="Q2521">INDEX($L$11:$L$2636,MATCH(B2521+J2521,$L$11:$L$2636,0)+12)-1</f>
        <v>47864</v>
      </c>
    </row>
    <row r="2522" spans="2:17" ht="15" customHeight="1" x14ac:dyDescent="0.25">
      <c r="B2522" s="97">
        <v>47846</v>
      </c>
      <c r="C2522" s="98" t="str">
        <f t="shared" si="164"/>
        <v>Sunday</v>
      </c>
      <c r="D2522" s="99" t="str">
        <f t="shared" si="165"/>
        <v>W</v>
      </c>
      <c r="E2522" s="99" t="str">
        <f t="shared" si="165"/>
        <v>W</v>
      </c>
      <c r="F2522" s="99" t="str">
        <f t="shared" si="165"/>
        <v>W</v>
      </c>
      <c r="G2522" s="99" t="str">
        <f t="shared" si="165"/>
        <v>W</v>
      </c>
      <c r="H2522" s="99" t="str">
        <f t="shared" si="166"/>
        <v>W</v>
      </c>
      <c r="I2522" s="99">
        <f t="shared" si="167"/>
        <v>0</v>
      </c>
      <c r="J2522" s="109">
        <f>IF(H2522="B",0,MATCH("B",H2523:$H$3985,0))</f>
        <v>1</v>
      </c>
      <c r="K2522" s="84"/>
      <c r="L2522" s="112">
        <v>49132</v>
      </c>
      <c r="M2522" s="99" t="s">
        <v>69</v>
      </c>
      <c r="N2522" s="84"/>
      <c r="O2522" s="97">
        <v>47846</v>
      </c>
      <c r="P2522" s="97" cm="1">
        <f t="array" ref="P2522">INDEX($L$11:$L$2636,MATCH(B2522+J2522,$L$11:$L$2636,0)+30)</f>
        <v>47891</v>
      </c>
      <c r="Q2522" s="124" cm="1">
        <f t="array" ref="Q2522">INDEX($L$11:$L$2636,MATCH(B2522+J2522,$L$11:$L$2636,0)+12)-1</f>
        <v>47864</v>
      </c>
    </row>
    <row r="2523" spans="2:17" ht="15" customHeight="1" x14ac:dyDescent="0.25">
      <c r="B2523" s="97">
        <v>47847</v>
      </c>
      <c r="C2523" s="98" t="str">
        <f t="shared" si="164"/>
        <v>Monday</v>
      </c>
      <c r="D2523" s="99" t="str">
        <f t="shared" si="165"/>
        <v>B</v>
      </c>
      <c r="E2523" s="99" t="str">
        <f t="shared" si="165"/>
        <v>B</v>
      </c>
      <c r="F2523" s="99" t="str">
        <f t="shared" si="165"/>
        <v>B</v>
      </c>
      <c r="G2523" s="99" t="str">
        <f t="shared" si="165"/>
        <v>B</v>
      </c>
      <c r="H2523" s="99" t="str">
        <f t="shared" si="166"/>
        <v>B</v>
      </c>
      <c r="I2523" s="99">
        <f t="shared" si="167"/>
        <v>1</v>
      </c>
      <c r="J2523" s="109">
        <f>IF(H2523="B",0,MATCH("B",H2524:$H$3985,0))</f>
        <v>0</v>
      </c>
      <c r="K2523" s="84"/>
      <c r="L2523" s="112">
        <v>49135</v>
      </c>
      <c r="M2523" s="99" t="s">
        <v>69</v>
      </c>
      <c r="N2523" s="84"/>
      <c r="O2523" s="97">
        <v>47847</v>
      </c>
      <c r="P2523" s="97" cm="1">
        <f t="array" ref="P2523">INDEX($L$11:$L$2636,MATCH(B2523+J2523,$L$11:$L$2636,0)+30)</f>
        <v>47891</v>
      </c>
      <c r="Q2523" s="124" cm="1">
        <f t="array" ref="Q2523">INDEX($L$11:$L$2636,MATCH(B2523+J2523,$L$11:$L$2636,0)+12)-1</f>
        <v>47864</v>
      </c>
    </row>
    <row r="2524" spans="2:17" ht="15" customHeight="1" x14ac:dyDescent="0.25">
      <c r="B2524" s="97">
        <v>47848</v>
      </c>
      <c r="C2524" s="98" t="str">
        <f t="shared" si="164"/>
        <v>Tuesday</v>
      </c>
      <c r="D2524" s="99" t="str">
        <f t="shared" si="165"/>
        <v>B</v>
      </c>
      <c r="E2524" s="99" t="str">
        <f t="shared" si="165"/>
        <v>B</v>
      </c>
      <c r="F2524" s="99" t="str">
        <f t="shared" si="165"/>
        <v>B</v>
      </c>
      <c r="G2524" s="99" t="str">
        <f t="shared" si="165"/>
        <v>B</v>
      </c>
      <c r="H2524" s="99" t="str">
        <f t="shared" si="166"/>
        <v>B</v>
      </c>
      <c r="I2524" s="99">
        <f t="shared" si="167"/>
        <v>1</v>
      </c>
      <c r="J2524" s="109">
        <f>IF(H2524="B",0,MATCH("B",H2525:$H$3985,0))</f>
        <v>0</v>
      </c>
      <c r="K2524" s="84"/>
      <c r="L2524" s="112">
        <v>49136</v>
      </c>
      <c r="M2524" s="99" t="s">
        <v>69</v>
      </c>
      <c r="N2524" s="84"/>
      <c r="O2524" s="97">
        <v>47848</v>
      </c>
      <c r="P2524" s="97" cm="1">
        <f t="array" ref="P2524">INDEX($L$11:$L$2636,MATCH(B2524+J2524,$L$11:$L$2636,0)+30)</f>
        <v>47892</v>
      </c>
      <c r="Q2524" s="124" cm="1">
        <f t="array" ref="Q2524">INDEX($L$11:$L$2636,MATCH(B2524+J2524,$L$11:$L$2636,0)+12)-1</f>
        <v>47867</v>
      </c>
    </row>
    <row r="2525" spans="2:17" ht="15" customHeight="1" x14ac:dyDescent="0.25">
      <c r="B2525" s="112">
        <v>47849</v>
      </c>
      <c r="C2525" s="113" t="str">
        <f t="shared" si="164"/>
        <v>Wednesday</v>
      </c>
      <c r="D2525" s="114" t="s">
        <v>71</v>
      </c>
      <c r="E2525" s="114" t="s">
        <v>71</v>
      </c>
      <c r="F2525" s="114" t="s">
        <v>71</v>
      </c>
      <c r="G2525" s="114" t="str">
        <f t="shared" ref="G2525" si="168">IF(WEEKDAY($B2525,2)&lt;6,"B","W")</f>
        <v>B</v>
      </c>
      <c r="H2525" s="114" t="str">
        <f t="shared" si="166"/>
        <v>P</v>
      </c>
      <c r="I2525" s="99">
        <f t="shared" si="167"/>
        <v>0</v>
      </c>
      <c r="J2525" s="109">
        <f>IF(H2525="B",0,MATCH("B",H2526:$H$3985,0))</f>
        <v>1</v>
      </c>
      <c r="K2525" s="84"/>
      <c r="L2525" s="112">
        <v>49137</v>
      </c>
      <c r="M2525" s="99" t="s">
        <v>69</v>
      </c>
      <c r="N2525" s="84"/>
      <c r="O2525" s="112">
        <v>47849</v>
      </c>
      <c r="P2525" s="97" cm="1">
        <f t="array" ref="P2525">INDEX($L$11:$L$2636,MATCH(B2525+J2525,$L$11:$L$2636,0)+30)</f>
        <v>47893</v>
      </c>
      <c r="Q2525" s="124" cm="1">
        <f t="array" ref="Q2525">INDEX($L$11:$L$2636,MATCH(B2525+J2525,$L$11:$L$2636,0)+12)-1</f>
        <v>47868</v>
      </c>
    </row>
    <row r="2526" spans="2:17" ht="15" customHeight="1" x14ac:dyDescent="0.25">
      <c r="B2526" s="112">
        <v>47850</v>
      </c>
      <c r="C2526" s="113" t="str">
        <f t="shared" si="164"/>
        <v>Thursday</v>
      </c>
      <c r="D2526" s="114" t="str">
        <f t="shared" ref="D2526:G2589" si="169">IF(WEEKDAY($B2526,2)&lt;6,"B","W")</f>
        <v>B</v>
      </c>
      <c r="E2526" s="114" t="str">
        <f t="shared" si="169"/>
        <v>B</v>
      </c>
      <c r="F2526" s="114" t="str">
        <f t="shared" si="169"/>
        <v>B</v>
      </c>
      <c r="G2526" s="114" t="str">
        <f t="shared" si="169"/>
        <v>B</v>
      </c>
      <c r="H2526" s="114" t="str">
        <f t="shared" si="166"/>
        <v>B</v>
      </c>
      <c r="I2526" s="99">
        <f t="shared" si="167"/>
        <v>1</v>
      </c>
      <c r="J2526" s="109">
        <f>IF(H2526="B",0,MATCH("B",H2527:$H$3985,0))</f>
        <v>0</v>
      </c>
      <c r="K2526" s="84"/>
      <c r="L2526" s="112">
        <v>49138</v>
      </c>
      <c r="M2526" s="99" t="s">
        <v>69</v>
      </c>
      <c r="O2526" s="112">
        <v>47850</v>
      </c>
      <c r="P2526" s="97" cm="1">
        <f t="array" ref="P2526">INDEX($L$11:$L$2636,MATCH(B2526+J2526,$L$11:$L$2636,0)+30)</f>
        <v>47893</v>
      </c>
      <c r="Q2526" s="124" cm="1">
        <f t="array" ref="Q2526">INDEX($L$11:$L$2636,MATCH(B2526+J2526,$L$11:$L$2636,0)+12)-1</f>
        <v>47868</v>
      </c>
    </row>
    <row r="2527" spans="2:17" ht="15" customHeight="1" x14ac:dyDescent="0.25">
      <c r="B2527" s="112">
        <v>47851</v>
      </c>
      <c r="C2527" s="113" t="str">
        <f t="shared" si="164"/>
        <v>Friday</v>
      </c>
      <c r="D2527" s="114" t="str">
        <f t="shared" si="169"/>
        <v>B</v>
      </c>
      <c r="E2527" s="114" t="str">
        <f t="shared" si="169"/>
        <v>B</v>
      </c>
      <c r="F2527" s="114" t="str">
        <f>IF(WEEKDAY($B2527,2)&lt;6,"B","W")</f>
        <v>B</v>
      </c>
      <c r="G2527" s="114" t="str">
        <f t="shared" si="169"/>
        <v>B</v>
      </c>
      <c r="H2527" s="114" t="str">
        <f t="shared" si="166"/>
        <v>B</v>
      </c>
      <c r="I2527" s="99">
        <f t="shared" si="167"/>
        <v>1</v>
      </c>
      <c r="J2527" s="109">
        <f>IF(H2527="B",0,MATCH("B",H2528:$H$3985,0))</f>
        <v>0</v>
      </c>
      <c r="L2527" s="112">
        <v>49139</v>
      </c>
      <c r="M2527" s="99" t="s">
        <v>69</v>
      </c>
      <c r="O2527" s="112">
        <v>47851</v>
      </c>
      <c r="P2527" s="97" cm="1">
        <f t="array" ref="P2527">INDEX($L$11:$L$2636,MATCH(B2527+J2527,$L$11:$L$2636,0)+30)</f>
        <v>47896</v>
      </c>
      <c r="Q2527" s="124" cm="1">
        <f t="array" ref="Q2527">INDEX($L$11:$L$2636,MATCH(B2527+J2527,$L$11:$L$2636,0)+12)-1</f>
        <v>47869</v>
      </c>
    </row>
    <row r="2528" spans="2:17" ht="15" customHeight="1" x14ac:dyDescent="0.25">
      <c r="B2528" s="112">
        <v>47852</v>
      </c>
      <c r="C2528" s="113" t="str">
        <f t="shared" si="164"/>
        <v>Saturday</v>
      </c>
      <c r="D2528" s="114" t="str">
        <f t="shared" si="169"/>
        <v>W</v>
      </c>
      <c r="E2528" s="114" t="str">
        <f t="shared" si="169"/>
        <v>W</v>
      </c>
      <c r="F2528" s="114" t="str">
        <f t="shared" si="169"/>
        <v>W</v>
      </c>
      <c r="G2528" s="114" t="str">
        <f t="shared" si="169"/>
        <v>W</v>
      </c>
      <c r="H2528" s="114" t="str">
        <f t="shared" si="166"/>
        <v>W</v>
      </c>
      <c r="I2528" s="99">
        <f t="shared" si="167"/>
        <v>0</v>
      </c>
      <c r="J2528" s="109">
        <f>IF(H2528="B",0,MATCH("B",H2529:$H$3985,0))</f>
        <v>3</v>
      </c>
      <c r="L2528" s="112">
        <v>49142</v>
      </c>
      <c r="M2528" s="99" t="s">
        <v>69</v>
      </c>
      <c r="O2528" s="112">
        <v>47852</v>
      </c>
      <c r="P2528" s="97" cm="1">
        <f t="array" ref="P2528">INDEX($L$11:$L$2636,MATCH(B2528+J2528,$L$11:$L$2636,0)+30)</f>
        <v>47897</v>
      </c>
      <c r="Q2528" s="124" cm="1">
        <f t="array" ref="Q2528">INDEX($L$11:$L$2636,MATCH(B2528+J2528,$L$11:$L$2636,0)+12)-1</f>
        <v>47870</v>
      </c>
    </row>
    <row r="2529" spans="2:17" ht="15" customHeight="1" x14ac:dyDescent="0.25">
      <c r="B2529" s="112">
        <v>47853</v>
      </c>
      <c r="C2529" s="113" t="str">
        <f t="shared" si="164"/>
        <v>Sunday</v>
      </c>
      <c r="D2529" s="114" t="str">
        <f t="shared" si="169"/>
        <v>W</v>
      </c>
      <c r="E2529" s="114" t="str">
        <f t="shared" si="169"/>
        <v>W</v>
      </c>
      <c r="F2529" s="114" t="str">
        <f t="shared" si="169"/>
        <v>W</v>
      </c>
      <c r="G2529" s="114" t="str">
        <f t="shared" si="169"/>
        <v>W</v>
      </c>
      <c r="H2529" s="114" t="str">
        <f t="shared" si="166"/>
        <v>W</v>
      </c>
      <c r="I2529" s="99">
        <f t="shared" si="167"/>
        <v>0</v>
      </c>
      <c r="J2529" s="109">
        <f>IF(H2529="B",0,MATCH("B",H2530:$H$3985,0))</f>
        <v>2</v>
      </c>
      <c r="L2529" s="112">
        <v>49143</v>
      </c>
      <c r="M2529" s="99" t="s">
        <v>69</v>
      </c>
      <c r="O2529" s="112">
        <v>47853</v>
      </c>
      <c r="P2529" s="97" cm="1">
        <f t="array" ref="P2529">INDEX($L$11:$L$2636,MATCH(B2529+J2529,$L$11:$L$2636,0)+30)</f>
        <v>47897</v>
      </c>
      <c r="Q2529" s="124" cm="1">
        <f t="array" ref="Q2529">INDEX($L$11:$L$2636,MATCH(B2529+J2529,$L$11:$L$2636,0)+12)-1</f>
        <v>47870</v>
      </c>
    </row>
    <row r="2530" spans="2:17" ht="15" customHeight="1" x14ac:dyDescent="0.25">
      <c r="B2530" s="112">
        <v>47854</v>
      </c>
      <c r="C2530" s="113" t="str">
        <f t="shared" si="164"/>
        <v>Monday</v>
      </c>
      <c r="D2530" s="114" t="str">
        <f t="shared" si="169"/>
        <v>B</v>
      </c>
      <c r="E2530" s="114" t="s">
        <v>71</v>
      </c>
      <c r="F2530" s="114" t="s">
        <v>71</v>
      </c>
      <c r="G2530" s="114" t="str">
        <f t="shared" si="169"/>
        <v>B</v>
      </c>
      <c r="H2530" s="114" t="str">
        <f t="shared" si="166"/>
        <v>P</v>
      </c>
      <c r="I2530" s="99">
        <f t="shared" si="167"/>
        <v>0</v>
      </c>
      <c r="J2530" s="109">
        <f>IF(H2530="B",0,MATCH("B",H2531:$H$3985,0))</f>
        <v>1</v>
      </c>
      <c r="L2530" s="112">
        <v>49144</v>
      </c>
      <c r="M2530" s="99" t="s">
        <v>69</v>
      </c>
      <c r="O2530" s="112">
        <v>47854</v>
      </c>
      <c r="P2530" s="97" cm="1">
        <f t="array" ref="P2530">INDEX($L$11:$L$2636,MATCH(B2530+J2530,$L$11:$L$2636,0)+30)</f>
        <v>47897</v>
      </c>
      <c r="Q2530" s="124" cm="1">
        <f t="array" ref="Q2530">INDEX($L$11:$L$2636,MATCH(B2530+J2530,$L$11:$L$2636,0)+12)-1</f>
        <v>47870</v>
      </c>
    </row>
    <row r="2531" spans="2:17" ht="15" customHeight="1" x14ac:dyDescent="0.25">
      <c r="B2531" s="112">
        <v>47855</v>
      </c>
      <c r="C2531" s="113" t="str">
        <f t="shared" si="164"/>
        <v>Tuesday</v>
      </c>
      <c r="D2531" s="114" t="str">
        <f t="shared" si="169"/>
        <v>B</v>
      </c>
      <c r="E2531" s="114" t="str">
        <f t="shared" si="169"/>
        <v>B</v>
      </c>
      <c r="F2531" s="114" t="str">
        <f t="shared" si="169"/>
        <v>B</v>
      </c>
      <c r="G2531" s="114" t="str">
        <f t="shared" si="169"/>
        <v>B</v>
      </c>
      <c r="H2531" s="114" t="str">
        <f t="shared" si="166"/>
        <v>B</v>
      </c>
      <c r="I2531" s="99">
        <f t="shared" si="167"/>
        <v>1</v>
      </c>
      <c r="J2531" s="109">
        <f>IF(H2531="B",0,MATCH("B",H2532:$H$3985,0))</f>
        <v>0</v>
      </c>
      <c r="L2531" s="112">
        <v>49145</v>
      </c>
      <c r="M2531" s="99" t="s">
        <v>69</v>
      </c>
      <c r="O2531" s="112">
        <v>47855</v>
      </c>
      <c r="P2531" s="97" cm="1">
        <f t="array" ref="P2531">INDEX($L$11:$L$2636,MATCH(B2531+J2531,$L$11:$L$2636,0)+30)</f>
        <v>47897</v>
      </c>
      <c r="Q2531" s="124" cm="1">
        <f t="array" ref="Q2531">INDEX($L$11:$L$2636,MATCH(B2531+J2531,$L$11:$L$2636,0)+12)-1</f>
        <v>47870</v>
      </c>
    </row>
    <row r="2532" spans="2:17" ht="15" customHeight="1" x14ac:dyDescent="0.25">
      <c r="B2532" s="112">
        <v>47856</v>
      </c>
      <c r="C2532" s="113" t="str">
        <f t="shared" si="164"/>
        <v>Wednesday</v>
      </c>
      <c r="D2532" s="114" t="str">
        <f t="shared" si="169"/>
        <v>B</v>
      </c>
      <c r="E2532" s="114" t="str">
        <f t="shared" si="169"/>
        <v>B</v>
      </c>
      <c r="F2532" s="114" t="str">
        <f t="shared" si="169"/>
        <v>B</v>
      </c>
      <c r="G2532" s="114" t="str">
        <f t="shared" si="169"/>
        <v>B</v>
      </c>
      <c r="H2532" s="114" t="str">
        <f t="shared" si="166"/>
        <v>B</v>
      </c>
      <c r="I2532" s="99">
        <f t="shared" si="167"/>
        <v>1</v>
      </c>
      <c r="J2532" s="109">
        <f>IF(H2532="B",0,MATCH("B",H2533:$H$3985,0))</f>
        <v>0</v>
      </c>
      <c r="L2532" s="112">
        <v>49146</v>
      </c>
      <c r="M2532" s="99" t="s">
        <v>69</v>
      </c>
      <c r="O2532" s="112">
        <v>47856</v>
      </c>
      <c r="P2532" s="97" cm="1">
        <f t="array" ref="P2532">INDEX($L$11:$L$2636,MATCH(B2532+J2532,$L$11:$L$2636,0)+30)</f>
        <v>47898</v>
      </c>
      <c r="Q2532" s="124" cm="1">
        <f t="array" ref="Q2532">INDEX($L$11:$L$2636,MATCH(B2532+J2532,$L$11:$L$2636,0)+12)-1</f>
        <v>47871</v>
      </c>
    </row>
    <row r="2533" spans="2:17" ht="15" customHeight="1" x14ac:dyDescent="0.25">
      <c r="B2533" s="112">
        <v>47857</v>
      </c>
      <c r="C2533" s="113" t="str">
        <f t="shared" si="164"/>
        <v>Thursday</v>
      </c>
      <c r="D2533" s="114" t="str">
        <f t="shared" si="169"/>
        <v>B</v>
      </c>
      <c r="E2533" s="114" t="str">
        <f t="shared" si="169"/>
        <v>B</v>
      </c>
      <c r="F2533" s="114" t="str">
        <f t="shared" si="169"/>
        <v>B</v>
      </c>
      <c r="G2533" s="114" t="str">
        <f t="shared" si="169"/>
        <v>B</v>
      </c>
      <c r="H2533" s="114" t="str">
        <f t="shared" si="166"/>
        <v>B</v>
      </c>
      <c r="I2533" s="99">
        <f t="shared" si="167"/>
        <v>1</v>
      </c>
      <c r="J2533" s="109">
        <f>IF(H2533="B",0,MATCH("B",H2534:$H$3985,0))</f>
        <v>0</v>
      </c>
      <c r="L2533" s="112">
        <v>49149</v>
      </c>
      <c r="M2533" s="99" t="s">
        <v>69</v>
      </c>
      <c r="O2533" s="112">
        <v>47857</v>
      </c>
      <c r="P2533" s="97" cm="1">
        <f t="array" ref="P2533">INDEX($L$11:$L$2636,MATCH(B2533+J2533,$L$11:$L$2636,0)+30)</f>
        <v>47899</v>
      </c>
      <c r="Q2533" s="124" cm="1">
        <f t="array" ref="Q2533">INDEX($L$11:$L$2636,MATCH(B2533+J2533,$L$11:$L$2636,0)+12)-1</f>
        <v>47874</v>
      </c>
    </row>
    <row r="2534" spans="2:17" ht="15" customHeight="1" x14ac:dyDescent="0.25">
      <c r="B2534" s="112">
        <v>47858</v>
      </c>
      <c r="C2534" s="113" t="str">
        <f t="shared" si="164"/>
        <v>Friday</v>
      </c>
      <c r="D2534" s="114" t="str">
        <f t="shared" si="169"/>
        <v>B</v>
      </c>
      <c r="E2534" s="114" t="str">
        <f t="shared" si="169"/>
        <v>B</v>
      </c>
      <c r="F2534" s="114" t="str">
        <f t="shared" si="169"/>
        <v>B</v>
      </c>
      <c r="G2534" s="114" t="str">
        <f t="shared" si="169"/>
        <v>B</v>
      </c>
      <c r="H2534" s="114" t="str">
        <f t="shared" si="166"/>
        <v>B</v>
      </c>
      <c r="I2534" s="99">
        <f t="shared" si="167"/>
        <v>1</v>
      </c>
      <c r="J2534" s="109">
        <f>IF(H2534="B",0,MATCH("B",H2535:$H$3985,0))</f>
        <v>0</v>
      </c>
      <c r="L2534" s="112">
        <v>49151</v>
      </c>
      <c r="M2534" s="99" t="s">
        <v>69</v>
      </c>
      <c r="O2534" s="112">
        <v>47858</v>
      </c>
      <c r="P2534" s="97" cm="1">
        <f t="array" ref="P2534">INDEX($L$11:$L$2636,MATCH(B2534+J2534,$L$11:$L$2636,0)+30)</f>
        <v>47900</v>
      </c>
      <c r="Q2534" s="124" cm="1">
        <f t="array" ref="Q2534">INDEX($L$11:$L$2636,MATCH(B2534+J2534,$L$11:$L$2636,0)+12)-1</f>
        <v>47875</v>
      </c>
    </row>
    <row r="2535" spans="2:17" ht="15" customHeight="1" x14ac:dyDescent="0.25">
      <c r="B2535" s="112">
        <v>47859</v>
      </c>
      <c r="C2535" s="113" t="str">
        <f t="shared" si="164"/>
        <v>Saturday</v>
      </c>
      <c r="D2535" s="114" t="str">
        <f t="shared" si="169"/>
        <v>W</v>
      </c>
      <c r="E2535" s="114" t="str">
        <f t="shared" si="169"/>
        <v>W</v>
      </c>
      <c r="F2535" s="114" t="str">
        <f t="shared" si="169"/>
        <v>W</v>
      </c>
      <c r="G2535" s="114" t="str">
        <f t="shared" si="169"/>
        <v>W</v>
      </c>
      <c r="H2535" s="114" t="str">
        <f t="shared" si="166"/>
        <v>W</v>
      </c>
      <c r="I2535" s="99">
        <f t="shared" si="167"/>
        <v>0</v>
      </c>
      <c r="J2535" s="109">
        <f>IF(H2535="B",0,MATCH("B",H2536:$H$3985,0))</f>
        <v>2</v>
      </c>
      <c r="L2535" s="112">
        <v>49152</v>
      </c>
      <c r="M2535" s="99" t="s">
        <v>69</v>
      </c>
      <c r="O2535" s="112">
        <v>47859</v>
      </c>
      <c r="P2535" s="97" cm="1">
        <f t="array" ref="P2535">INDEX($L$11:$L$2636,MATCH(B2535+J2535,$L$11:$L$2636,0)+30)</f>
        <v>47903</v>
      </c>
      <c r="Q2535" s="124" cm="1">
        <f t="array" ref="Q2535">INDEX($L$11:$L$2636,MATCH(B2535+J2535,$L$11:$L$2636,0)+12)-1</f>
        <v>47876</v>
      </c>
    </row>
    <row r="2536" spans="2:17" ht="15" customHeight="1" x14ac:dyDescent="0.25">
      <c r="B2536" s="112">
        <v>47860</v>
      </c>
      <c r="C2536" s="113" t="str">
        <f t="shared" si="164"/>
        <v>Sunday</v>
      </c>
      <c r="D2536" s="114" t="str">
        <f t="shared" si="169"/>
        <v>W</v>
      </c>
      <c r="E2536" s="114" t="str">
        <f t="shared" si="169"/>
        <v>W</v>
      </c>
      <c r="F2536" s="114" t="str">
        <f t="shared" si="169"/>
        <v>W</v>
      </c>
      <c r="G2536" s="114" t="str">
        <f t="shared" si="169"/>
        <v>W</v>
      </c>
      <c r="H2536" s="114" t="str">
        <f t="shared" si="166"/>
        <v>W</v>
      </c>
      <c r="I2536" s="99">
        <f t="shared" si="167"/>
        <v>0</v>
      </c>
      <c r="J2536" s="109">
        <f>IF(H2536="B",0,MATCH("B",H2537:$H$3985,0))</f>
        <v>1</v>
      </c>
      <c r="L2536" s="112">
        <v>49153</v>
      </c>
      <c r="M2536" s="99" t="s">
        <v>69</v>
      </c>
      <c r="O2536" s="112">
        <v>47860</v>
      </c>
      <c r="P2536" s="97" cm="1">
        <f t="array" ref="P2536">INDEX($L$11:$L$2636,MATCH(B2536+J2536,$L$11:$L$2636,0)+30)</f>
        <v>47903</v>
      </c>
      <c r="Q2536" s="124" cm="1">
        <f t="array" ref="Q2536">INDEX($L$11:$L$2636,MATCH(B2536+J2536,$L$11:$L$2636,0)+12)-1</f>
        <v>47876</v>
      </c>
    </row>
    <row r="2537" spans="2:17" ht="15" customHeight="1" x14ac:dyDescent="0.25">
      <c r="B2537" s="112">
        <v>47861</v>
      </c>
      <c r="C2537" s="113" t="str">
        <f t="shared" si="164"/>
        <v>Monday</v>
      </c>
      <c r="D2537" s="114" t="str">
        <f t="shared" si="169"/>
        <v>B</v>
      </c>
      <c r="E2537" s="114" t="str">
        <f t="shared" si="169"/>
        <v>B</v>
      </c>
      <c r="F2537" s="114" t="str">
        <f t="shared" si="169"/>
        <v>B</v>
      </c>
      <c r="G2537" s="114" t="str">
        <f t="shared" si="169"/>
        <v>B</v>
      </c>
      <c r="H2537" s="114" t="str">
        <f t="shared" si="166"/>
        <v>B</v>
      </c>
      <c r="I2537" s="99">
        <f t="shared" si="167"/>
        <v>1</v>
      </c>
      <c r="J2537" s="109">
        <f>IF(H2537="B",0,MATCH("B",H2538:$H$3985,0))</f>
        <v>0</v>
      </c>
      <c r="L2537" s="112">
        <v>49156</v>
      </c>
      <c r="M2537" s="99" t="s">
        <v>69</v>
      </c>
      <c r="O2537" s="112">
        <v>47861</v>
      </c>
      <c r="P2537" s="97" cm="1">
        <f t="array" ref="P2537">INDEX($L$11:$L$2636,MATCH(B2537+J2537,$L$11:$L$2636,0)+30)</f>
        <v>47903</v>
      </c>
      <c r="Q2537" s="124" cm="1">
        <f t="array" ref="Q2537">INDEX($L$11:$L$2636,MATCH(B2537+J2537,$L$11:$L$2636,0)+12)-1</f>
        <v>47876</v>
      </c>
    </row>
    <row r="2538" spans="2:17" ht="15" customHeight="1" x14ac:dyDescent="0.25">
      <c r="B2538" s="112">
        <v>47862</v>
      </c>
      <c r="C2538" s="113" t="str">
        <f t="shared" si="164"/>
        <v>Tuesday</v>
      </c>
      <c r="D2538" s="114" t="str">
        <f t="shared" si="169"/>
        <v>B</v>
      </c>
      <c r="E2538" s="114" t="str">
        <f t="shared" si="169"/>
        <v>B</v>
      </c>
      <c r="F2538" s="114" t="str">
        <f t="shared" si="169"/>
        <v>B</v>
      </c>
      <c r="G2538" s="114" t="str">
        <f t="shared" si="169"/>
        <v>B</v>
      </c>
      <c r="H2538" s="114" t="str">
        <f t="shared" si="166"/>
        <v>B</v>
      </c>
      <c r="I2538" s="99">
        <f t="shared" si="167"/>
        <v>1</v>
      </c>
      <c r="J2538" s="109">
        <f>IF(H2538="B",0,MATCH("B",H2539:$H$3985,0))</f>
        <v>0</v>
      </c>
      <c r="L2538" s="112">
        <v>49157</v>
      </c>
      <c r="M2538" s="99" t="s">
        <v>69</v>
      </c>
      <c r="O2538" s="112">
        <v>47862</v>
      </c>
      <c r="P2538" s="97" cm="1">
        <f t="array" ref="P2538">INDEX($L$11:$L$2636,MATCH(B2538+J2538,$L$11:$L$2636,0)+30)</f>
        <v>47904</v>
      </c>
      <c r="Q2538" s="124" cm="1">
        <f t="array" ref="Q2538">INDEX($L$11:$L$2636,MATCH(B2538+J2538,$L$11:$L$2636,0)+12)-1</f>
        <v>47877</v>
      </c>
    </row>
    <row r="2539" spans="2:17" ht="15" customHeight="1" x14ac:dyDescent="0.25">
      <c r="B2539" s="112">
        <v>47863</v>
      </c>
      <c r="C2539" s="113" t="str">
        <f t="shared" si="164"/>
        <v>Wednesday</v>
      </c>
      <c r="D2539" s="114" t="str">
        <f t="shared" si="169"/>
        <v>B</v>
      </c>
      <c r="E2539" s="114" t="str">
        <f t="shared" si="169"/>
        <v>B</v>
      </c>
      <c r="F2539" s="114" t="str">
        <f t="shared" si="169"/>
        <v>B</v>
      </c>
      <c r="G2539" s="114" t="str">
        <f t="shared" si="169"/>
        <v>B</v>
      </c>
      <c r="H2539" s="114" t="str">
        <f t="shared" si="166"/>
        <v>B</v>
      </c>
      <c r="I2539" s="99">
        <f t="shared" si="167"/>
        <v>1</v>
      </c>
      <c r="J2539" s="109">
        <f>IF(H2539="B",0,MATCH("B",H2540:$H$3985,0))</f>
        <v>0</v>
      </c>
      <c r="L2539" s="112">
        <v>49158</v>
      </c>
      <c r="M2539" s="99" t="s">
        <v>69</v>
      </c>
      <c r="O2539" s="112">
        <v>47863</v>
      </c>
      <c r="P2539" s="97" cm="1">
        <f t="array" ref="P2539">INDEX($L$11:$L$2636,MATCH(B2539+J2539,$L$11:$L$2636,0)+30)</f>
        <v>47905</v>
      </c>
      <c r="Q2539" s="124" cm="1">
        <f t="array" ref="Q2539">INDEX($L$11:$L$2636,MATCH(B2539+J2539,$L$11:$L$2636,0)+12)-1</f>
        <v>47878</v>
      </c>
    </row>
    <row r="2540" spans="2:17" ht="15" customHeight="1" x14ac:dyDescent="0.25">
      <c r="B2540" s="112">
        <v>47864</v>
      </c>
      <c r="C2540" s="113" t="str">
        <f t="shared" si="164"/>
        <v>Thursday</v>
      </c>
      <c r="D2540" s="114" t="str">
        <f t="shared" si="169"/>
        <v>B</v>
      </c>
      <c r="E2540" s="114" t="str">
        <f t="shared" si="169"/>
        <v>B</v>
      </c>
      <c r="F2540" s="114" t="str">
        <f t="shared" si="169"/>
        <v>B</v>
      </c>
      <c r="G2540" s="114" t="str">
        <f t="shared" si="169"/>
        <v>B</v>
      </c>
      <c r="H2540" s="114" t="str">
        <f t="shared" si="166"/>
        <v>B</v>
      </c>
      <c r="I2540" s="99">
        <f t="shared" si="167"/>
        <v>1</v>
      </c>
      <c r="J2540" s="109">
        <f>IF(H2540="B",0,MATCH("B",H2541:$H$3985,0))</f>
        <v>0</v>
      </c>
      <c r="L2540" s="112">
        <v>49159</v>
      </c>
      <c r="M2540" s="99" t="s">
        <v>69</v>
      </c>
      <c r="O2540" s="112">
        <v>47864</v>
      </c>
      <c r="P2540" s="97" cm="1">
        <f t="array" ref="P2540">INDEX($L$11:$L$2636,MATCH(B2540+J2540,$L$11:$L$2636,0)+30)</f>
        <v>47906</v>
      </c>
      <c r="Q2540" s="124" cm="1">
        <f t="array" ref="Q2540">INDEX($L$11:$L$2636,MATCH(B2540+J2540,$L$11:$L$2636,0)+12)-1</f>
        <v>47881</v>
      </c>
    </row>
    <row r="2541" spans="2:17" ht="15" customHeight="1" x14ac:dyDescent="0.25">
      <c r="B2541" s="112">
        <v>47865</v>
      </c>
      <c r="C2541" s="113" t="str">
        <f t="shared" si="164"/>
        <v>Friday</v>
      </c>
      <c r="D2541" s="114" t="str">
        <f t="shared" si="169"/>
        <v>B</v>
      </c>
      <c r="E2541" s="114" t="str">
        <f t="shared" si="169"/>
        <v>B</v>
      </c>
      <c r="F2541" s="114" t="str">
        <f t="shared" si="169"/>
        <v>B</v>
      </c>
      <c r="G2541" s="114" t="str">
        <f t="shared" si="169"/>
        <v>B</v>
      </c>
      <c r="H2541" s="114" t="str">
        <f t="shared" si="166"/>
        <v>B</v>
      </c>
      <c r="I2541" s="99">
        <f t="shared" si="167"/>
        <v>1</v>
      </c>
      <c r="J2541" s="109">
        <f>IF(H2541="B",0,MATCH("B",H2542:$H$3985,0))</f>
        <v>0</v>
      </c>
      <c r="L2541" s="112">
        <v>49160</v>
      </c>
      <c r="M2541" s="99" t="s">
        <v>69</v>
      </c>
      <c r="O2541" s="112">
        <v>47865</v>
      </c>
      <c r="P2541" s="97" cm="1">
        <f t="array" ref="P2541">INDEX($L$11:$L$2636,MATCH(B2541+J2541,$L$11:$L$2636,0)+30)</f>
        <v>47907</v>
      </c>
      <c r="Q2541" s="124" cm="1">
        <f t="array" ref="Q2541">INDEX($L$11:$L$2636,MATCH(B2541+J2541,$L$11:$L$2636,0)+12)-1</f>
        <v>47882</v>
      </c>
    </row>
    <row r="2542" spans="2:17" ht="15" customHeight="1" x14ac:dyDescent="0.25">
      <c r="B2542" s="112">
        <v>47866</v>
      </c>
      <c r="C2542" s="113" t="str">
        <f t="shared" si="164"/>
        <v>Saturday</v>
      </c>
      <c r="D2542" s="114" t="str">
        <f t="shared" si="169"/>
        <v>W</v>
      </c>
      <c r="E2542" s="114" t="str">
        <f t="shared" si="169"/>
        <v>W</v>
      </c>
      <c r="F2542" s="114" t="str">
        <f t="shared" si="169"/>
        <v>W</v>
      </c>
      <c r="G2542" s="114" t="str">
        <f t="shared" si="169"/>
        <v>W</v>
      </c>
      <c r="H2542" s="114" t="str">
        <f t="shared" si="166"/>
        <v>W</v>
      </c>
      <c r="I2542" s="99">
        <f t="shared" si="167"/>
        <v>0</v>
      </c>
      <c r="J2542" s="109">
        <f>IF(H2542="B",0,MATCH("B",H2543:$H$3985,0))</f>
        <v>2</v>
      </c>
      <c r="L2542" s="112">
        <v>49163</v>
      </c>
      <c r="M2542" s="99" t="s">
        <v>69</v>
      </c>
      <c r="O2542" s="112">
        <v>47866</v>
      </c>
      <c r="P2542" s="97" cm="1">
        <f t="array" ref="P2542">INDEX($L$11:$L$2636,MATCH(B2542+J2542,$L$11:$L$2636,0)+30)</f>
        <v>47910</v>
      </c>
      <c r="Q2542" s="124" cm="1">
        <f t="array" ref="Q2542">INDEX($L$11:$L$2636,MATCH(B2542+J2542,$L$11:$L$2636,0)+12)-1</f>
        <v>47883</v>
      </c>
    </row>
    <row r="2543" spans="2:17" ht="15" customHeight="1" x14ac:dyDescent="0.25">
      <c r="B2543" s="112">
        <v>47867</v>
      </c>
      <c r="C2543" s="113" t="str">
        <f t="shared" si="164"/>
        <v>Sunday</v>
      </c>
      <c r="D2543" s="114" t="str">
        <f t="shared" si="169"/>
        <v>W</v>
      </c>
      <c r="E2543" s="114" t="str">
        <f t="shared" si="169"/>
        <v>W</v>
      </c>
      <c r="F2543" s="114" t="str">
        <f t="shared" si="169"/>
        <v>W</v>
      </c>
      <c r="G2543" s="114" t="str">
        <f t="shared" si="169"/>
        <v>W</v>
      </c>
      <c r="H2543" s="114" t="str">
        <f t="shared" si="166"/>
        <v>W</v>
      </c>
      <c r="I2543" s="99">
        <f t="shared" si="167"/>
        <v>0</v>
      </c>
      <c r="J2543" s="109">
        <f>IF(H2543="B",0,MATCH("B",H2544:$H$3985,0))</f>
        <v>1</v>
      </c>
      <c r="L2543" s="112">
        <v>49164</v>
      </c>
      <c r="M2543" s="99" t="s">
        <v>69</v>
      </c>
      <c r="O2543" s="112">
        <v>47867</v>
      </c>
      <c r="P2543" s="97" cm="1">
        <f t="array" ref="P2543">INDEX($L$11:$L$2636,MATCH(B2543+J2543,$L$11:$L$2636,0)+30)</f>
        <v>47910</v>
      </c>
      <c r="Q2543" s="124" cm="1">
        <f t="array" ref="Q2543">INDEX($L$11:$L$2636,MATCH(B2543+J2543,$L$11:$L$2636,0)+12)-1</f>
        <v>47883</v>
      </c>
    </row>
    <row r="2544" spans="2:17" ht="15" customHeight="1" x14ac:dyDescent="0.25">
      <c r="B2544" s="112">
        <v>47868</v>
      </c>
      <c r="C2544" s="113" t="str">
        <f t="shared" si="164"/>
        <v>Monday</v>
      </c>
      <c r="D2544" s="114" t="str">
        <f t="shared" si="169"/>
        <v>B</v>
      </c>
      <c r="E2544" s="114" t="str">
        <f t="shared" si="169"/>
        <v>B</v>
      </c>
      <c r="F2544" s="114" t="str">
        <f t="shared" si="169"/>
        <v>B</v>
      </c>
      <c r="G2544" s="114" t="str">
        <f t="shared" si="169"/>
        <v>B</v>
      </c>
      <c r="H2544" s="114" t="str">
        <f t="shared" si="166"/>
        <v>B</v>
      </c>
      <c r="I2544" s="99">
        <f t="shared" si="167"/>
        <v>1</v>
      </c>
      <c r="J2544" s="109">
        <f>IF(H2544="B",0,MATCH("B",H2545:$H$3985,0))</f>
        <v>0</v>
      </c>
      <c r="L2544" s="112">
        <v>49165</v>
      </c>
      <c r="M2544" s="99" t="s">
        <v>69</v>
      </c>
      <c r="O2544" s="112">
        <v>47868</v>
      </c>
      <c r="P2544" s="97" cm="1">
        <f t="array" ref="P2544">INDEX($L$11:$L$2636,MATCH(B2544+J2544,$L$11:$L$2636,0)+30)</f>
        <v>47910</v>
      </c>
      <c r="Q2544" s="124" cm="1">
        <f t="array" ref="Q2544">INDEX($L$11:$L$2636,MATCH(B2544+J2544,$L$11:$L$2636,0)+12)-1</f>
        <v>47883</v>
      </c>
    </row>
    <row r="2545" spans="2:17" ht="15" customHeight="1" x14ac:dyDescent="0.25">
      <c r="B2545" s="112">
        <v>47869</v>
      </c>
      <c r="C2545" s="113" t="str">
        <f t="shared" si="164"/>
        <v>Tuesday</v>
      </c>
      <c r="D2545" s="114" t="str">
        <f t="shared" si="169"/>
        <v>B</v>
      </c>
      <c r="E2545" s="114" t="str">
        <f t="shared" si="169"/>
        <v>B</v>
      </c>
      <c r="F2545" s="114" t="str">
        <f t="shared" si="169"/>
        <v>B</v>
      </c>
      <c r="G2545" s="114" t="str">
        <f t="shared" si="169"/>
        <v>B</v>
      </c>
      <c r="H2545" s="114" t="str">
        <f t="shared" si="166"/>
        <v>B</v>
      </c>
      <c r="I2545" s="99">
        <f t="shared" si="167"/>
        <v>1</v>
      </c>
      <c r="J2545" s="109">
        <f>IF(H2545="B",0,MATCH("B",H2546:$H$3985,0))</f>
        <v>0</v>
      </c>
      <c r="L2545" s="112">
        <v>49166</v>
      </c>
      <c r="M2545" s="99" t="s">
        <v>69</v>
      </c>
      <c r="O2545" s="112">
        <v>47869</v>
      </c>
      <c r="P2545" s="97" cm="1">
        <f t="array" ref="P2545">INDEX($L$11:$L$2636,MATCH(B2545+J2545,$L$11:$L$2636,0)+30)</f>
        <v>47911</v>
      </c>
      <c r="Q2545" s="124" cm="1">
        <f t="array" ref="Q2545">INDEX($L$11:$L$2636,MATCH(B2545+J2545,$L$11:$L$2636,0)+12)-1</f>
        <v>47884</v>
      </c>
    </row>
    <row r="2546" spans="2:17" ht="15" customHeight="1" x14ac:dyDescent="0.25">
      <c r="B2546" s="112">
        <v>47870</v>
      </c>
      <c r="C2546" s="113" t="str">
        <f t="shared" si="164"/>
        <v>Wednesday</v>
      </c>
      <c r="D2546" s="114" t="str">
        <f t="shared" si="169"/>
        <v>B</v>
      </c>
      <c r="E2546" s="114" t="str">
        <f t="shared" si="169"/>
        <v>B</v>
      </c>
      <c r="F2546" s="114" t="str">
        <f t="shared" si="169"/>
        <v>B</v>
      </c>
      <c r="G2546" s="114" t="str">
        <f t="shared" si="169"/>
        <v>B</v>
      </c>
      <c r="H2546" s="114" t="str">
        <f t="shared" si="166"/>
        <v>B</v>
      </c>
      <c r="I2546" s="99">
        <f t="shared" si="167"/>
        <v>1</v>
      </c>
      <c r="J2546" s="109">
        <f>IF(H2546="B",0,MATCH("B",H2547:$H$3985,0))</f>
        <v>0</v>
      </c>
      <c r="L2546" s="112">
        <v>49167</v>
      </c>
      <c r="M2546" s="99" t="s">
        <v>69</v>
      </c>
      <c r="O2546" s="112">
        <v>47870</v>
      </c>
      <c r="P2546" s="97" cm="1">
        <f t="array" ref="P2546">INDEX($L$11:$L$2636,MATCH(B2546+J2546,$L$11:$L$2636,0)+30)</f>
        <v>47912</v>
      </c>
      <c r="Q2546" s="124" cm="1">
        <f t="array" ref="Q2546">INDEX($L$11:$L$2636,MATCH(B2546+J2546,$L$11:$L$2636,0)+12)-1</f>
        <v>47885</v>
      </c>
    </row>
    <row r="2547" spans="2:17" ht="15" customHeight="1" x14ac:dyDescent="0.25">
      <c r="B2547" s="112">
        <v>47871</v>
      </c>
      <c r="C2547" s="113" t="str">
        <f t="shared" si="164"/>
        <v>Thursday</v>
      </c>
      <c r="D2547" s="114" t="str">
        <f t="shared" si="169"/>
        <v>B</v>
      </c>
      <c r="E2547" s="114" t="str">
        <f t="shared" si="169"/>
        <v>B</v>
      </c>
      <c r="F2547" s="114" t="str">
        <f t="shared" si="169"/>
        <v>B</v>
      </c>
      <c r="G2547" s="114" t="str">
        <f t="shared" si="169"/>
        <v>B</v>
      </c>
      <c r="H2547" s="114" t="str">
        <f t="shared" si="166"/>
        <v>B</v>
      </c>
      <c r="I2547" s="99">
        <f t="shared" si="167"/>
        <v>1</v>
      </c>
      <c r="J2547" s="109">
        <f>IF(H2547="B",0,MATCH("B",H2548:$H$3985,0))</f>
        <v>0</v>
      </c>
      <c r="L2547" s="112">
        <v>49170</v>
      </c>
      <c r="M2547" s="99" t="s">
        <v>69</v>
      </c>
      <c r="O2547" s="112">
        <v>47871</v>
      </c>
      <c r="P2547" s="97" cm="1">
        <f t="array" ref="P2547">INDEX($L$11:$L$2636,MATCH(B2547+J2547,$L$11:$L$2636,0)+30)</f>
        <v>47913</v>
      </c>
      <c r="Q2547" s="124" cm="1">
        <f t="array" ref="Q2547">INDEX($L$11:$L$2636,MATCH(B2547+J2547,$L$11:$L$2636,0)+12)-1</f>
        <v>47888</v>
      </c>
    </row>
    <row r="2548" spans="2:17" ht="15" customHeight="1" x14ac:dyDescent="0.25">
      <c r="B2548" s="112">
        <v>47872</v>
      </c>
      <c r="C2548" s="113" t="str">
        <f t="shared" si="164"/>
        <v>Friday</v>
      </c>
      <c r="D2548" s="114" t="str">
        <f t="shared" si="169"/>
        <v>B</v>
      </c>
      <c r="E2548" s="114" t="str">
        <f t="shared" si="169"/>
        <v>B</v>
      </c>
      <c r="F2548" s="114" t="str">
        <f t="shared" si="169"/>
        <v>B</v>
      </c>
      <c r="G2548" s="114" t="str">
        <f t="shared" si="169"/>
        <v>B</v>
      </c>
      <c r="H2548" s="114" t="str">
        <f t="shared" si="166"/>
        <v>B</v>
      </c>
      <c r="I2548" s="99">
        <f t="shared" si="167"/>
        <v>1</v>
      </c>
      <c r="J2548" s="109">
        <f>IF(H2548="B",0,MATCH("B",H2549:$H$3985,0))</f>
        <v>0</v>
      </c>
      <c r="L2548" s="112">
        <v>49172</v>
      </c>
      <c r="M2548" s="99" t="s">
        <v>69</v>
      </c>
      <c r="O2548" s="112">
        <v>47872</v>
      </c>
      <c r="P2548" s="97" cm="1">
        <f t="array" ref="P2548">INDEX($L$11:$L$2636,MATCH(B2548+J2548,$L$11:$L$2636,0)+30)</f>
        <v>47914</v>
      </c>
      <c r="Q2548" s="124" cm="1">
        <f t="array" ref="Q2548">INDEX($L$11:$L$2636,MATCH(B2548+J2548,$L$11:$L$2636,0)+12)-1</f>
        <v>47889</v>
      </c>
    </row>
    <row r="2549" spans="2:17" ht="15" customHeight="1" x14ac:dyDescent="0.25">
      <c r="B2549" s="112">
        <v>47873</v>
      </c>
      <c r="C2549" s="113" t="str">
        <f t="shared" si="164"/>
        <v>Saturday</v>
      </c>
      <c r="D2549" s="114" t="str">
        <f t="shared" si="169"/>
        <v>W</v>
      </c>
      <c r="E2549" s="114" t="str">
        <f t="shared" si="169"/>
        <v>W</v>
      </c>
      <c r="F2549" s="114" t="str">
        <f t="shared" si="169"/>
        <v>W</v>
      </c>
      <c r="G2549" s="114" t="str">
        <f t="shared" si="169"/>
        <v>W</v>
      </c>
      <c r="H2549" s="114" t="str">
        <f t="shared" si="166"/>
        <v>W</v>
      </c>
      <c r="I2549" s="99">
        <f t="shared" si="167"/>
        <v>0</v>
      </c>
      <c r="J2549" s="109">
        <f>IF(H2549="B",0,MATCH("B",H2550:$H$3985,0))</f>
        <v>2</v>
      </c>
      <c r="L2549" s="112">
        <v>49173</v>
      </c>
      <c r="M2549" s="99" t="s">
        <v>69</v>
      </c>
      <c r="O2549" s="112">
        <v>47873</v>
      </c>
      <c r="P2549" s="97" cm="1">
        <f t="array" ref="P2549">INDEX($L$11:$L$2636,MATCH(B2549+J2549,$L$11:$L$2636,0)+30)</f>
        <v>47917</v>
      </c>
      <c r="Q2549" s="124" cm="1">
        <f t="array" ref="Q2549">INDEX($L$11:$L$2636,MATCH(B2549+J2549,$L$11:$L$2636,0)+12)-1</f>
        <v>47890</v>
      </c>
    </row>
    <row r="2550" spans="2:17" ht="15" customHeight="1" x14ac:dyDescent="0.25">
      <c r="B2550" s="112">
        <v>47874</v>
      </c>
      <c r="C2550" s="113" t="str">
        <f t="shared" si="164"/>
        <v>Sunday</v>
      </c>
      <c r="D2550" s="114" t="str">
        <f t="shared" si="169"/>
        <v>W</v>
      </c>
      <c r="E2550" s="114" t="str">
        <f t="shared" si="169"/>
        <v>W</v>
      </c>
      <c r="F2550" s="114" t="str">
        <f t="shared" si="169"/>
        <v>W</v>
      </c>
      <c r="G2550" s="114" t="str">
        <f t="shared" si="169"/>
        <v>W</v>
      </c>
      <c r="H2550" s="114" t="str">
        <f t="shared" si="166"/>
        <v>W</v>
      </c>
      <c r="I2550" s="99">
        <f t="shared" si="167"/>
        <v>0</v>
      </c>
      <c r="J2550" s="109">
        <f>IF(H2550="B",0,MATCH("B",H2551:$H$3985,0))</f>
        <v>1</v>
      </c>
      <c r="L2550" s="112">
        <v>49174</v>
      </c>
      <c r="M2550" s="99" t="s">
        <v>69</v>
      </c>
      <c r="O2550" s="112">
        <v>47874</v>
      </c>
      <c r="P2550" s="97" cm="1">
        <f t="array" ref="P2550">INDEX($L$11:$L$2636,MATCH(B2550+J2550,$L$11:$L$2636,0)+30)</f>
        <v>47917</v>
      </c>
      <c r="Q2550" s="124" cm="1">
        <f t="array" ref="Q2550">INDEX($L$11:$L$2636,MATCH(B2550+J2550,$L$11:$L$2636,0)+12)-1</f>
        <v>47890</v>
      </c>
    </row>
    <row r="2551" spans="2:17" ht="15" customHeight="1" x14ac:dyDescent="0.25">
      <c r="B2551" s="112">
        <v>47875</v>
      </c>
      <c r="C2551" s="113" t="str">
        <f t="shared" si="164"/>
        <v>Monday</v>
      </c>
      <c r="D2551" s="114" t="str">
        <f t="shared" si="169"/>
        <v>B</v>
      </c>
      <c r="E2551" s="114" t="str">
        <f t="shared" si="169"/>
        <v>B</v>
      </c>
      <c r="F2551" s="114" t="str">
        <f t="shared" si="169"/>
        <v>B</v>
      </c>
      <c r="G2551" s="114" t="str">
        <f t="shared" si="169"/>
        <v>B</v>
      </c>
      <c r="H2551" s="114" t="str">
        <f t="shared" si="166"/>
        <v>B</v>
      </c>
      <c r="I2551" s="99">
        <f t="shared" si="167"/>
        <v>1</v>
      </c>
      <c r="J2551" s="109">
        <f>IF(H2551="B",0,MATCH("B",H2552:$H$3985,0))</f>
        <v>0</v>
      </c>
      <c r="L2551" s="112">
        <v>49177</v>
      </c>
      <c r="M2551" s="99" t="s">
        <v>69</v>
      </c>
      <c r="O2551" s="112">
        <v>47875</v>
      </c>
      <c r="P2551" s="97" cm="1">
        <f t="array" ref="P2551">INDEX($L$11:$L$2636,MATCH(B2551+J2551,$L$11:$L$2636,0)+30)</f>
        <v>47917</v>
      </c>
      <c r="Q2551" s="124" cm="1">
        <f t="array" ref="Q2551">INDEX($L$11:$L$2636,MATCH(B2551+J2551,$L$11:$L$2636,0)+12)-1</f>
        <v>47890</v>
      </c>
    </row>
    <row r="2552" spans="2:17" ht="15" customHeight="1" x14ac:dyDescent="0.25">
      <c r="B2552" s="112">
        <v>47876</v>
      </c>
      <c r="C2552" s="113" t="str">
        <f t="shared" si="164"/>
        <v>Tuesday</v>
      </c>
      <c r="D2552" s="114" t="str">
        <f t="shared" si="169"/>
        <v>B</v>
      </c>
      <c r="E2552" s="114" t="str">
        <f t="shared" si="169"/>
        <v>B</v>
      </c>
      <c r="F2552" s="114" t="str">
        <f t="shared" si="169"/>
        <v>B</v>
      </c>
      <c r="G2552" s="114" t="str">
        <f t="shared" si="169"/>
        <v>B</v>
      </c>
      <c r="H2552" s="114" t="str">
        <f t="shared" si="166"/>
        <v>B</v>
      </c>
      <c r="I2552" s="99">
        <f t="shared" si="167"/>
        <v>1</v>
      </c>
      <c r="J2552" s="109">
        <f>IF(H2552="B",0,MATCH("B",H2553:$H$3985,0))</f>
        <v>0</v>
      </c>
      <c r="L2552" s="112">
        <v>49178</v>
      </c>
      <c r="M2552" s="99" t="s">
        <v>69</v>
      </c>
      <c r="O2552" s="112">
        <v>47876</v>
      </c>
      <c r="P2552" s="97" cm="1">
        <f t="array" ref="P2552">INDEX($L$11:$L$2636,MATCH(B2552+J2552,$L$11:$L$2636,0)+30)</f>
        <v>47918</v>
      </c>
      <c r="Q2552" s="124" cm="1">
        <f t="array" ref="Q2552">INDEX($L$11:$L$2636,MATCH(B2552+J2552,$L$11:$L$2636,0)+12)-1</f>
        <v>47891</v>
      </c>
    </row>
    <row r="2553" spans="2:17" ht="15" customHeight="1" x14ac:dyDescent="0.25">
      <c r="B2553" s="112">
        <v>47877</v>
      </c>
      <c r="C2553" s="113" t="str">
        <f t="shared" si="164"/>
        <v>Wednesday</v>
      </c>
      <c r="D2553" s="114" t="str">
        <f t="shared" si="169"/>
        <v>B</v>
      </c>
      <c r="E2553" s="114" t="str">
        <f t="shared" si="169"/>
        <v>B</v>
      </c>
      <c r="F2553" s="114" t="str">
        <f t="shared" si="169"/>
        <v>B</v>
      </c>
      <c r="G2553" s="114" t="str">
        <f t="shared" si="169"/>
        <v>B</v>
      </c>
      <c r="H2553" s="114" t="str">
        <f t="shared" si="166"/>
        <v>B</v>
      </c>
      <c r="I2553" s="99">
        <f t="shared" si="167"/>
        <v>1</v>
      </c>
      <c r="J2553" s="109">
        <f>IF(H2553="B",0,MATCH("B",H2554:$H$3985,0))</f>
        <v>0</v>
      </c>
      <c r="L2553" s="112">
        <v>49179</v>
      </c>
      <c r="M2553" s="99" t="s">
        <v>69</v>
      </c>
      <c r="O2553" s="112">
        <v>47877</v>
      </c>
      <c r="P2553" s="97" cm="1">
        <f t="array" ref="P2553">INDEX($L$11:$L$2636,MATCH(B2553+J2553,$L$11:$L$2636,0)+30)</f>
        <v>47919</v>
      </c>
      <c r="Q2553" s="124" cm="1">
        <f t="array" ref="Q2553">INDEX($L$11:$L$2636,MATCH(B2553+J2553,$L$11:$L$2636,0)+12)-1</f>
        <v>47892</v>
      </c>
    </row>
    <row r="2554" spans="2:17" ht="15" customHeight="1" x14ac:dyDescent="0.25">
      <c r="B2554" s="112">
        <v>47878</v>
      </c>
      <c r="C2554" s="113" t="str">
        <f t="shared" si="164"/>
        <v>Thursday</v>
      </c>
      <c r="D2554" s="114" t="str">
        <f t="shared" si="169"/>
        <v>B</v>
      </c>
      <c r="E2554" s="114" t="str">
        <f t="shared" si="169"/>
        <v>B</v>
      </c>
      <c r="F2554" s="114" t="str">
        <f t="shared" si="169"/>
        <v>B</v>
      </c>
      <c r="G2554" s="114" t="str">
        <f t="shared" si="169"/>
        <v>B</v>
      </c>
      <c r="H2554" s="114" t="str">
        <f t="shared" si="166"/>
        <v>B</v>
      </c>
      <c r="I2554" s="99">
        <f t="shared" si="167"/>
        <v>1</v>
      </c>
      <c r="J2554" s="109">
        <f>IF(H2554="B",0,MATCH("B",H2555:$H$3985,0))</f>
        <v>0</v>
      </c>
      <c r="L2554" s="112">
        <v>49180</v>
      </c>
      <c r="M2554" s="99" t="s">
        <v>69</v>
      </c>
      <c r="O2554" s="112">
        <v>47878</v>
      </c>
      <c r="P2554" s="97" cm="1">
        <f t="array" ref="P2554">INDEX($L$11:$L$2636,MATCH(B2554+J2554,$L$11:$L$2636,0)+30)</f>
        <v>47920</v>
      </c>
      <c r="Q2554" s="124" cm="1">
        <f t="array" ref="Q2554">INDEX($L$11:$L$2636,MATCH(B2554+J2554,$L$11:$L$2636,0)+12)-1</f>
        <v>47895</v>
      </c>
    </row>
    <row r="2555" spans="2:17" ht="15" customHeight="1" x14ac:dyDescent="0.25">
      <c r="B2555" s="112">
        <v>47879</v>
      </c>
      <c r="C2555" s="113" t="str">
        <f t="shared" si="164"/>
        <v>Friday</v>
      </c>
      <c r="D2555" s="114" t="str">
        <f t="shared" si="169"/>
        <v>B</v>
      </c>
      <c r="E2555" s="114" t="str">
        <f t="shared" si="169"/>
        <v>B</v>
      </c>
      <c r="F2555" s="114" t="str">
        <f t="shared" si="169"/>
        <v>B</v>
      </c>
      <c r="G2555" s="114" t="str">
        <f t="shared" si="169"/>
        <v>B</v>
      </c>
      <c r="H2555" s="114" t="str">
        <f t="shared" si="166"/>
        <v>B</v>
      </c>
      <c r="I2555" s="99">
        <f t="shared" si="167"/>
        <v>1</v>
      </c>
      <c r="J2555" s="109">
        <f>IF(H2555="B",0,MATCH("B",H2556:$H$3985,0))</f>
        <v>0</v>
      </c>
      <c r="L2555" s="112">
        <v>49181</v>
      </c>
      <c r="M2555" s="99" t="s">
        <v>69</v>
      </c>
      <c r="O2555" s="112">
        <v>47879</v>
      </c>
      <c r="P2555" s="97" cm="1">
        <f t="array" ref="P2555">INDEX($L$11:$L$2636,MATCH(B2555+J2555,$L$11:$L$2636,0)+30)</f>
        <v>47921</v>
      </c>
      <c r="Q2555" s="124" cm="1">
        <f t="array" ref="Q2555">INDEX($L$11:$L$2636,MATCH(B2555+J2555,$L$11:$L$2636,0)+12)-1</f>
        <v>47896</v>
      </c>
    </row>
    <row r="2556" spans="2:17" ht="15" customHeight="1" x14ac:dyDescent="0.25">
      <c r="B2556" s="112">
        <v>47880</v>
      </c>
      <c r="C2556" s="113" t="str">
        <f t="shared" si="164"/>
        <v>Saturday</v>
      </c>
      <c r="D2556" s="114" t="str">
        <f t="shared" si="169"/>
        <v>W</v>
      </c>
      <c r="E2556" s="114" t="str">
        <f t="shared" si="169"/>
        <v>W</v>
      </c>
      <c r="F2556" s="114" t="str">
        <f t="shared" si="169"/>
        <v>W</v>
      </c>
      <c r="G2556" s="114" t="str">
        <f t="shared" si="169"/>
        <v>W</v>
      </c>
      <c r="H2556" s="114" t="str">
        <f t="shared" si="166"/>
        <v>W</v>
      </c>
      <c r="I2556" s="99">
        <f t="shared" si="167"/>
        <v>0</v>
      </c>
      <c r="J2556" s="109">
        <f>IF(H2556="B",0,MATCH("B",H2557:$H$3985,0))</f>
        <v>2</v>
      </c>
      <c r="L2556" s="112">
        <v>49185</v>
      </c>
      <c r="M2556" s="99" t="s">
        <v>69</v>
      </c>
      <c r="O2556" s="112">
        <v>47880</v>
      </c>
      <c r="P2556" s="97" cm="1">
        <f t="array" ref="P2556">INDEX($L$11:$L$2636,MATCH(B2556+J2556,$L$11:$L$2636,0)+30)</f>
        <v>47924</v>
      </c>
      <c r="Q2556" s="124" cm="1">
        <f t="array" ref="Q2556">INDEX($L$11:$L$2636,MATCH(B2556+J2556,$L$11:$L$2636,0)+12)-1</f>
        <v>47897</v>
      </c>
    </row>
    <row r="2557" spans="2:17" ht="15" customHeight="1" x14ac:dyDescent="0.25">
      <c r="B2557" s="112">
        <v>47881</v>
      </c>
      <c r="C2557" s="113" t="str">
        <f t="shared" si="164"/>
        <v>Sunday</v>
      </c>
      <c r="D2557" s="114" t="str">
        <f t="shared" si="169"/>
        <v>W</v>
      </c>
      <c r="E2557" s="114" t="str">
        <f t="shared" si="169"/>
        <v>W</v>
      </c>
      <c r="F2557" s="114" t="str">
        <f t="shared" si="169"/>
        <v>W</v>
      </c>
      <c r="G2557" s="114" t="str">
        <f t="shared" si="169"/>
        <v>W</v>
      </c>
      <c r="H2557" s="114" t="str">
        <f t="shared" si="166"/>
        <v>W</v>
      </c>
      <c r="I2557" s="99">
        <f t="shared" si="167"/>
        <v>0</v>
      </c>
      <c r="J2557" s="109">
        <f>IF(H2557="B",0,MATCH("B",H2558:$H$3985,0))</f>
        <v>1</v>
      </c>
      <c r="L2557" s="112">
        <v>49186</v>
      </c>
      <c r="M2557" s="99" t="s">
        <v>69</v>
      </c>
      <c r="O2557" s="112">
        <v>47881</v>
      </c>
      <c r="P2557" s="97" cm="1">
        <f t="array" ref="P2557">INDEX($L$11:$L$2636,MATCH(B2557+J2557,$L$11:$L$2636,0)+30)</f>
        <v>47924</v>
      </c>
      <c r="Q2557" s="124" cm="1">
        <f t="array" ref="Q2557">INDEX($L$11:$L$2636,MATCH(B2557+J2557,$L$11:$L$2636,0)+12)-1</f>
        <v>47897</v>
      </c>
    </row>
    <row r="2558" spans="2:17" ht="15" customHeight="1" x14ac:dyDescent="0.25">
      <c r="B2558" s="112">
        <v>47882</v>
      </c>
      <c r="C2558" s="113" t="str">
        <f t="shared" si="164"/>
        <v>Monday</v>
      </c>
      <c r="D2558" s="114" t="str">
        <f t="shared" si="169"/>
        <v>B</v>
      </c>
      <c r="E2558" s="114" t="str">
        <f t="shared" si="169"/>
        <v>B</v>
      </c>
      <c r="F2558" s="114" t="str">
        <f t="shared" si="169"/>
        <v>B</v>
      </c>
      <c r="G2558" s="114" t="str">
        <f t="shared" si="169"/>
        <v>B</v>
      </c>
      <c r="H2558" s="114" t="str">
        <f t="shared" si="166"/>
        <v>B</v>
      </c>
      <c r="I2558" s="99">
        <f t="shared" si="167"/>
        <v>1</v>
      </c>
      <c r="J2558" s="109">
        <f>IF(H2558="B",0,MATCH("B",H2559:$H$3985,0))</f>
        <v>0</v>
      </c>
      <c r="L2558" s="112">
        <v>49187</v>
      </c>
      <c r="M2558" s="99" t="s">
        <v>69</v>
      </c>
      <c r="O2558" s="112">
        <v>47882</v>
      </c>
      <c r="P2558" s="97" cm="1">
        <f t="array" ref="P2558">INDEX($L$11:$L$2636,MATCH(B2558+J2558,$L$11:$L$2636,0)+30)</f>
        <v>47924</v>
      </c>
      <c r="Q2558" s="124" cm="1">
        <f t="array" ref="Q2558">INDEX($L$11:$L$2636,MATCH(B2558+J2558,$L$11:$L$2636,0)+12)-1</f>
        <v>47897</v>
      </c>
    </row>
    <row r="2559" spans="2:17" ht="15" customHeight="1" x14ac:dyDescent="0.25">
      <c r="B2559" s="112">
        <v>47883</v>
      </c>
      <c r="C2559" s="113" t="str">
        <f t="shared" si="164"/>
        <v>Tuesday</v>
      </c>
      <c r="D2559" s="114" t="str">
        <f t="shared" si="169"/>
        <v>B</v>
      </c>
      <c r="E2559" s="114" t="str">
        <f t="shared" si="169"/>
        <v>B</v>
      </c>
      <c r="F2559" s="114" t="str">
        <f t="shared" si="169"/>
        <v>B</v>
      </c>
      <c r="G2559" s="114" t="str">
        <f t="shared" si="169"/>
        <v>B</v>
      </c>
      <c r="H2559" s="114" t="str">
        <f t="shared" si="166"/>
        <v>B</v>
      </c>
      <c r="I2559" s="99">
        <f t="shared" si="167"/>
        <v>1</v>
      </c>
      <c r="J2559" s="109">
        <f>IF(H2559="B",0,MATCH("B",H2560:$H$3985,0))</f>
        <v>0</v>
      </c>
      <c r="L2559" s="112">
        <v>49188</v>
      </c>
      <c r="M2559" s="99" t="s">
        <v>69</v>
      </c>
      <c r="O2559" s="112">
        <v>47883</v>
      </c>
      <c r="P2559" s="97" cm="1">
        <f t="array" ref="P2559">INDEX($L$11:$L$2636,MATCH(B2559+J2559,$L$11:$L$2636,0)+30)</f>
        <v>47925</v>
      </c>
      <c r="Q2559" s="124" cm="1">
        <f t="array" ref="Q2559">INDEX($L$11:$L$2636,MATCH(B2559+J2559,$L$11:$L$2636,0)+12)-1</f>
        <v>47898</v>
      </c>
    </row>
    <row r="2560" spans="2:17" ht="15" customHeight="1" x14ac:dyDescent="0.25">
      <c r="B2560" s="112">
        <v>47884</v>
      </c>
      <c r="C2560" s="113" t="str">
        <f t="shared" si="164"/>
        <v>Wednesday</v>
      </c>
      <c r="D2560" s="114" t="str">
        <f t="shared" si="169"/>
        <v>B</v>
      </c>
      <c r="E2560" s="114" t="str">
        <f t="shared" si="169"/>
        <v>B</v>
      </c>
      <c r="F2560" s="114" t="str">
        <f t="shared" si="169"/>
        <v>B</v>
      </c>
      <c r="G2560" s="114" t="str">
        <f t="shared" si="169"/>
        <v>B</v>
      </c>
      <c r="H2560" s="114" t="str">
        <f t="shared" si="166"/>
        <v>B</v>
      </c>
      <c r="I2560" s="99">
        <f t="shared" si="167"/>
        <v>1</v>
      </c>
      <c r="J2560" s="109">
        <f>IF(H2560="B",0,MATCH("B",H2561:$H$3985,0))</f>
        <v>0</v>
      </c>
      <c r="L2560" s="112">
        <v>49191</v>
      </c>
      <c r="M2560" s="99" t="s">
        <v>69</v>
      </c>
      <c r="O2560" s="112">
        <v>47884</v>
      </c>
      <c r="P2560" s="97" cm="1">
        <f t="array" ref="P2560">INDEX($L$11:$L$2636,MATCH(B2560+J2560,$L$11:$L$2636,0)+30)</f>
        <v>47926</v>
      </c>
      <c r="Q2560" s="124" cm="1">
        <f t="array" ref="Q2560">INDEX($L$11:$L$2636,MATCH(B2560+J2560,$L$11:$L$2636,0)+12)-1</f>
        <v>47899</v>
      </c>
    </row>
    <row r="2561" spans="2:17" ht="15" customHeight="1" x14ac:dyDescent="0.25">
      <c r="B2561" s="112">
        <v>47885</v>
      </c>
      <c r="C2561" s="113" t="str">
        <f t="shared" si="164"/>
        <v>Thursday</v>
      </c>
      <c r="D2561" s="114" t="str">
        <f t="shared" si="169"/>
        <v>B</v>
      </c>
      <c r="E2561" s="114" t="str">
        <f t="shared" si="169"/>
        <v>B</v>
      </c>
      <c r="F2561" s="114" t="str">
        <f t="shared" si="169"/>
        <v>B</v>
      </c>
      <c r="G2561" s="114" t="str">
        <f t="shared" si="169"/>
        <v>B</v>
      </c>
      <c r="H2561" s="114" t="str">
        <f t="shared" si="166"/>
        <v>B</v>
      </c>
      <c r="I2561" s="99">
        <f t="shared" si="167"/>
        <v>1</v>
      </c>
      <c r="J2561" s="109">
        <f>IF(H2561="B",0,MATCH("B",H2562:$H$3985,0))</f>
        <v>0</v>
      </c>
      <c r="L2561" s="112">
        <v>49192</v>
      </c>
      <c r="M2561" s="99" t="s">
        <v>69</v>
      </c>
      <c r="O2561" s="112">
        <v>47885</v>
      </c>
      <c r="P2561" s="97" cm="1">
        <f t="array" ref="P2561">INDEX($L$11:$L$2636,MATCH(B2561+J2561,$L$11:$L$2636,0)+30)</f>
        <v>47927</v>
      </c>
      <c r="Q2561" s="124" cm="1">
        <f t="array" ref="Q2561">INDEX($L$11:$L$2636,MATCH(B2561+J2561,$L$11:$L$2636,0)+12)-1</f>
        <v>47902</v>
      </c>
    </row>
    <row r="2562" spans="2:17" ht="15" customHeight="1" x14ac:dyDescent="0.25">
      <c r="B2562" s="112">
        <v>47886</v>
      </c>
      <c r="C2562" s="113" t="str">
        <f t="shared" si="164"/>
        <v>Friday</v>
      </c>
      <c r="D2562" s="114" t="str">
        <f t="shared" si="169"/>
        <v>B</v>
      </c>
      <c r="E2562" s="114" t="str">
        <f t="shared" si="169"/>
        <v>B</v>
      </c>
      <c r="F2562" s="114" t="str">
        <f t="shared" si="169"/>
        <v>B</v>
      </c>
      <c r="G2562" s="114" t="str">
        <f t="shared" si="169"/>
        <v>B</v>
      </c>
      <c r="H2562" s="114" t="str">
        <f t="shared" si="166"/>
        <v>B</v>
      </c>
      <c r="I2562" s="99">
        <f t="shared" si="167"/>
        <v>1</v>
      </c>
      <c r="J2562" s="109">
        <f>IF(H2562="B",0,MATCH("B",H2563:$H$3985,0))</f>
        <v>0</v>
      </c>
      <c r="L2562" s="112">
        <v>49193</v>
      </c>
      <c r="M2562" s="99" t="s">
        <v>69</v>
      </c>
      <c r="O2562" s="112">
        <v>47886</v>
      </c>
      <c r="P2562" s="97" cm="1">
        <f t="array" ref="P2562">INDEX($L$11:$L$2636,MATCH(B2562+J2562,$L$11:$L$2636,0)+30)</f>
        <v>47928</v>
      </c>
      <c r="Q2562" s="124" cm="1">
        <f t="array" ref="Q2562">INDEX($L$11:$L$2636,MATCH(B2562+J2562,$L$11:$L$2636,0)+12)-1</f>
        <v>47903</v>
      </c>
    </row>
    <row r="2563" spans="2:17" ht="15" customHeight="1" x14ac:dyDescent="0.25">
      <c r="B2563" s="112">
        <v>47887</v>
      </c>
      <c r="C2563" s="113" t="str">
        <f t="shared" si="164"/>
        <v>Saturday</v>
      </c>
      <c r="D2563" s="114" t="str">
        <f t="shared" si="169"/>
        <v>W</v>
      </c>
      <c r="E2563" s="114" t="str">
        <f t="shared" si="169"/>
        <v>W</v>
      </c>
      <c r="F2563" s="114" t="str">
        <f t="shared" si="169"/>
        <v>W</v>
      </c>
      <c r="G2563" s="114" t="str">
        <f t="shared" si="169"/>
        <v>W</v>
      </c>
      <c r="H2563" s="114" t="str">
        <f t="shared" si="166"/>
        <v>W</v>
      </c>
      <c r="I2563" s="99">
        <f t="shared" si="167"/>
        <v>0</v>
      </c>
      <c r="J2563" s="109">
        <f>IF(H2563="B",0,MATCH("B",H2564:$H$3985,0))</f>
        <v>2</v>
      </c>
      <c r="L2563" s="112">
        <v>49194</v>
      </c>
      <c r="M2563" s="99" t="s">
        <v>69</v>
      </c>
      <c r="O2563" s="112">
        <v>47887</v>
      </c>
      <c r="P2563" s="97" cm="1">
        <f t="array" ref="P2563">INDEX($L$11:$L$2636,MATCH(B2563+J2563,$L$11:$L$2636,0)+30)</f>
        <v>47931</v>
      </c>
      <c r="Q2563" s="124" cm="1">
        <f t="array" ref="Q2563">INDEX($L$11:$L$2636,MATCH(B2563+J2563,$L$11:$L$2636,0)+12)-1</f>
        <v>47904</v>
      </c>
    </row>
    <row r="2564" spans="2:17" ht="15" customHeight="1" x14ac:dyDescent="0.25">
      <c r="B2564" s="112">
        <v>47888</v>
      </c>
      <c r="C2564" s="113" t="str">
        <f t="shared" si="164"/>
        <v>Sunday</v>
      </c>
      <c r="D2564" s="114" t="str">
        <f t="shared" si="169"/>
        <v>W</v>
      </c>
      <c r="E2564" s="114" t="str">
        <f t="shared" si="169"/>
        <v>W</v>
      </c>
      <c r="F2564" s="114" t="str">
        <f t="shared" si="169"/>
        <v>W</v>
      </c>
      <c r="G2564" s="114" t="str">
        <f t="shared" si="169"/>
        <v>W</v>
      </c>
      <c r="H2564" s="114" t="str">
        <f t="shared" si="166"/>
        <v>W</v>
      </c>
      <c r="I2564" s="99">
        <f t="shared" si="167"/>
        <v>0</v>
      </c>
      <c r="J2564" s="109">
        <f>IF(H2564="B",0,MATCH("B",H2565:$H$3985,0))</f>
        <v>1</v>
      </c>
      <c r="L2564" s="112">
        <v>49195</v>
      </c>
      <c r="M2564" s="99" t="s">
        <v>69</v>
      </c>
      <c r="O2564" s="112">
        <v>47888</v>
      </c>
      <c r="P2564" s="97" cm="1">
        <f t="array" ref="P2564">INDEX($L$11:$L$2636,MATCH(B2564+J2564,$L$11:$L$2636,0)+30)</f>
        <v>47931</v>
      </c>
      <c r="Q2564" s="124" cm="1">
        <f t="array" ref="Q2564">INDEX($L$11:$L$2636,MATCH(B2564+J2564,$L$11:$L$2636,0)+12)-1</f>
        <v>47904</v>
      </c>
    </row>
    <row r="2565" spans="2:17" ht="15" customHeight="1" x14ac:dyDescent="0.25">
      <c r="B2565" s="112">
        <v>47889</v>
      </c>
      <c r="C2565" s="113" t="str">
        <f t="shared" si="164"/>
        <v>Monday</v>
      </c>
      <c r="D2565" s="114" t="str">
        <f t="shared" si="169"/>
        <v>B</v>
      </c>
      <c r="E2565" s="114" t="str">
        <f t="shared" si="169"/>
        <v>B</v>
      </c>
      <c r="F2565" s="114" t="str">
        <f t="shared" si="169"/>
        <v>B</v>
      </c>
      <c r="G2565" s="114" t="str">
        <f t="shared" si="169"/>
        <v>B</v>
      </c>
      <c r="H2565" s="114" t="str">
        <f t="shared" si="166"/>
        <v>B</v>
      </c>
      <c r="I2565" s="99">
        <f t="shared" si="167"/>
        <v>1</v>
      </c>
      <c r="J2565" s="109">
        <f>IF(H2565="B",0,MATCH("B",H2566:$H$3985,0))</f>
        <v>0</v>
      </c>
      <c r="L2565" s="112">
        <v>49199</v>
      </c>
      <c r="M2565" s="99" t="s">
        <v>69</v>
      </c>
      <c r="O2565" s="112">
        <v>47889</v>
      </c>
      <c r="P2565" s="97" cm="1">
        <f t="array" ref="P2565">INDEX($L$11:$L$2636,MATCH(B2565+J2565,$L$11:$L$2636,0)+30)</f>
        <v>47931</v>
      </c>
      <c r="Q2565" s="124" cm="1">
        <f t="array" ref="Q2565">INDEX($L$11:$L$2636,MATCH(B2565+J2565,$L$11:$L$2636,0)+12)-1</f>
        <v>47904</v>
      </c>
    </row>
    <row r="2566" spans="2:17" ht="15" customHeight="1" x14ac:dyDescent="0.25">
      <c r="B2566" s="112">
        <v>47890</v>
      </c>
      <c r="C2566" s="113" t="str">
        <f t="shared" si="164"/>
        <v>Tuesday</v>
      </c>
      <c r="D2566" s="114" t="str">
        <f t="shared" si="169"/>
        <v>B</v>
      </c>
      <c r="E2566" s="114" t="str">
        <f t="shared" si="169"/>
        <v>B</v>
      </c>
      <c r="F2566" s="114" t="str">
        <f t="shared" si="169"/>
        <v>B</v>
      </c>
      <c r="G2566" s="114" t="str">
        <f t="shared" si="169"/>
        <v>B</v>
      </c>
      <c r="H2566" s="114" t="str">
        <f t="shared" si="166"/>
        <v>B</v>
      </c>
      <c r="I2566" s="99">
        <f t="shared" si="167"/>
        <v>1</v>
      </c>
      <c r="J2566" s="109">
        <f>IF(H2566="B",0,MATCH("B",H2567:$H$3985,0))</f>
        <v>0</v>
      </c>
      <c r="L2566" s="112">
        <v>49200</v>
      </c>
      <c r="M2566" s="99" t="s">
        <v>69</v>
      </c>
      <c r="O2566" s="112">
        <v>47890</v>
      </c>
      <c r="P2566" s="97" cm="1">
        <f t="array" ref="P2566">INDEX($L$11:$L$2636,MATCH(B2566+J2566,$L$11:$L$2636,0)+30)</f>
        <v>47932</v>
      </c>
      <c r="Q2566" s="124" cm="1">
        <f t="array" ref="Q2566">INDEX($L$11:$L$2636,MATCH(B2566+J2566,$L$11:$L$2636,0)+12)-1</f>
        <v>47905</v>
      </c>
    </row>
    <row r="2567" spans="2:17" ht="15" customHeight="1" x14ac:dyDescent="0.25">
      <c r="B2567" s="112">
        <v>47891</v>
      </c>
      <c r="C2567" s="113" t="str">
        <f t="shared" si="164"/>
        <v>Wednesday</v>
      </c>
      <c r="D2567" s="114" t="str">
        <f t="shared" si="169"/>
        <v>B</v>
      </c>
      <c r="E2567" s="114" t="str">
        <f t="shared" si="169"/>
        <v>B</v>
      </c>
      <c r="F2567" s="114" t="str">
        <f t="shared" si="169"/>
        <v>B</v>
      </c>
      <c r="G2567" s="114" t="str">
        <f t="shared" si="169"/>
        <v>B</v>
      </c>
      <c r="H2567" s="114" t="str">
        <f t="shared" si="166"/>
        <v>B</v>
      </c>
      <c r="I2567" s="99">
        <f t="shared" si="167"/>
        <v>1</v>
      </c>
      <c r="J2567" s="109">
        <f>IF(H2567="B",0,MATCH("B",H2568:$H$3985,0))</f>
        <v>0</v>
      </c>
      <c r="L2567" s="112">
        <v>49201</v>
      </c>
      <c r="M2567" s="99" t="s">
        <v>69</v>
      </c>
      <c r="O2567" s="112">
        <v>47891</v>
      </c>
      <c r="P2567" s="97" cm="1">
        <f t="array" ref="P2567">INDEX($L$11:$L$2636,MATCH(B2567+J2567,$L$11:$L$2636,0)+30)</f>
        <v>47933</v>
      </c>
      <c r="Q2567" s="124" cm="1">
        <f t="array" ref="Q2567">INDEX($L$11:$L$2636,MATCH(B2567+J2567,$L$11:$L$2636,0)+12)-1</f>
        <v>47906</v>
      </c>
    </row>
    <row r="2568" spans="2:17" ht="15" customHeight="1" x14ac:dyDescent="0.25">
      <c r="B2568" s="112">
        <v>47892</v>
      </c>
      <c r="C2568" s="113" t="str">
        <f t="shared" si="164"/>
        <v>Thursday</v>
      </c>
      <c r="D2568" s="114" t="str">
        <f t="shared" si="169"/>
        <v>B</v>
      </c>
      <c r="E2568" s="114" t="str">
        <f t="shared" si="169"/>
        <v>B</v>
      </c>
      <c r="F2568" s="114" t="str">
        <f t="shared" si="169"/>
        <v>B</v>
      </c>
      <c r="G2568" s="114" t="str">
        <f t="shared" si="169"/>
        <v>B</v>
      </c>
      <c r="H2568" s="114" t="str">
        <f t="shared" si="166"/>
        <v>B</v>
      </c>
      <c r="I2568" s="99">
        <f t="shared" si="167"/>
        <v>1</v>
      </c>
      <c r="J2568" s="109">
        <f>IF(H2568="B",0,MATCH("B",H2569:$H$3985,0))</f>
        <v>0</v>
      </c>
      <c r="L2568" s="112">
        <v>49202</v>
      </c>
      <c r="M2568" s="99" t="s">
        <v>69</v>
      </c>
      <c r="O2568" s="112">
        <v>47892</v>
      </c>
      <c r="P2568" s="97" cm="1">
        <f t="array" ref="P2568">INDEX($L$11:$L$2636,MATCH(B2568+J2568,$L$11:$L$2636,0)+30)</f>
        <v>47934</v>
      </c>
      <c r="Q2568" s="124" cm="1">
        <f t="array" ref="Q2568">INDEX($L$11:$L$2636,MATCH(B2568+J2568,$L$11:$L$2636,0)+12)-1</f>
        <v>47909</v>
      </c>
    </row>
    <row r="2569" spans="2:17" ht="15" customHeight="1" x14ac:dyDescent="0.25">
      <c r="B2569" s="112">
        <v>47893</v>
      </c>
      <c r="C2569" s="113" t="str">
        <f t="shared" si="164"/>
        <v>Friday</v>
      </c>
      <c r="D2569" s="114" t="str">
        <f t="shared" si="169"/>
        <v>B</v>
      </c>
      <c r="E2569" s="114" t="str">
        <f t="shared" si="169"/>
        <v>B</v>
      </c>
      <c r="F2569" s="114" t="str">
        <f t="shared" si="169"/>
        <v>B</v>
      </c>
      <c r="G2569" s="114" t="str">
        <f t="shared" si="169"/>
        <v>B</v>
      </c>
      <c r="H2569" s="114" t="str">
        <f t="shared" si="166"/>
        <v>B</v>
      </c>
      <c r="I2569" s="99">
        <f t="shared" si="167"/>
        <v>1</v>
      </c>
      <c r="J2569" s="109">
        <f>IF(H2569="B",0,MATCH("B",H2570:$H$3985,0))</f>
        <v>0</v>
      </c>
      <c r="L2569" s="112">
        <v>49205</v>
      </c>
      <c r="M2569" s="99" t="s">
        <v>69</v>
      </c>
      <c r="O2569" s="112">
        <v>47893</v>
      </c>
      <c r="P2569" s="97" cm="1">
        <f t="array" ref="P2569">INDEX($L$11:$L$2636,MATCH(B2569+J2569,$L$11:$L$2636,0)+30)</f>
        <v>47935</v>
      </c>
      <c r="Q2569" s="124" cm="1">
        <f t="array" ref="Q2569">INDEX($L$11:$L$2636,MATCH(B2569+J2569,$L$11:$L$2636,0)+12)-1</f>
        <v>47910</v>
      </c>
    </row>
    <row r="2570" spans="2:17" ht="15" customHeight="1" x14ac:dyDescent="0.25">
      <c r="B2570" s="112">
        <v>47894</v>
      </c>
      <c r="C2570" s="113" t="str">
        <f t="shared" si="164"/>
        <v>Saturday</v>
      </c>
      <c r="D2570" s="114" t="str">
        <f t="shared" si="169"/>
        <v>W</v>
      </c>
      <c r="E2570" s="114" t="str">
        <f t="shared" si="169"/>
        <v>W</v>
      </c>
      <c r="F2570" s="114" t="str">
        <f t="shared" si="169"/>
        <v>W</v>
      </c>
      <c r="G2570" s="114" t="str">
        <f t="shared" si="169"/>
        <v>W</v>
      </c>
      <c r="H2570" s="114" t="str">
        <f t="shared" si="166"/>
        <v>W</v>
      </c>
      <c r="I2570" s="99">
        <f t="shared" si="167"/>
        <v>0</v>
      </c>
      <c r="J2570" s="109">
        <f>IF(H2570="B",0,MATCH("B",H2571:$H$3985,0))</f>
        <v>2</v>
      </c>
      <c r="L2570" s="112">
        <v>49206</v>
      </c>
      <c r="M2570" s="99" t="s">
        <v>69</v>
      </c>
      <c r="O2570" s="112">
        <v>47894</v>
      </c>
      <c r="P2570" s="97" cm="1">
        <f t="array" ref="P2570">INDEX($L$11:$L$2636,MATCH(B2570+J2570,$L$11:$L$2636,0)+30)</f>
        <v>47938</v>
      </c>
      <c r="Q2570" s="124" cm="1">
        <f t="array" ref="Q2570">INDEX($L$11:$L$2636,MATCH(B2570+J2570,$L$11:$L$2636,0)+12)-1</f>
        <v>47911</v>
      </c>
    </row>
    <row r="2571" spans="2:17" ht="15" customHeight="1" x14ac:dyDescent="0.25">
      <c r="B2571" s="112">
        <v>47895</v>
      </c>
      <c r="C2571" s="113" t="str">
        <f t="shared" si="164"/>
        <v>Sunday</v>
      </c>
      <c r="D2571" s="114" t="str">
        <f t="shared" si="169"/>
        <v>W</v>
      </c>
      <c r="E2571" s="114" t="str">
        <f t="shared" si="169"/>
        <v>W</v>
      </c>
      <c r="F2571" s="114" t="str">
        <f t="shared" si="169"/>
        <v>W</v>
      </c>
      <c r="G2571" s="114" t="str">
        <f t="shared" si="169"/>
        <v>W</v>
      </c>
      <c r="H2571" s="114" t="str">
        <f t="shared" si="166"/>
        <v>W</v>
      </c>
      <c r="I2571" s="99">
        <f t="shared" si="167"/>
        <v>0</v>
      </c>
      <c r="J2571" s="109">
        <f>IF(H2571="B",0,MATCH("B",H2572:$H$3985,0))</f>
        <v>1</v>
      </c>
      <c r="L2571" s="112">
        <v>49207</v>
      </c>
      <c r="M2571" s="99" t="s">
        <v>69</v>
      </c>
      <c r="O2571" s="112">
        <v>47895</v>
      </c>
      <c r="P2571" s="97" cm="1">
        <f t="array" ref="P2571">INDEX($L$11:$L$2636,MATCH(B2571+J2571,$L$11:$L$2636,0)+30)</f>
        <v>47938</v>
      </c>
      <c r="Q2571" s="124" cm="1">
        <f t="array" ref="Q2571">INDEX($L$11:$L$2636,MATCH(B2571+J2571,$L$11:$L$2636,0)+12)-1</f>
        <v>47911</v>
      </c>
    </row>
    <row r="2572" spans="2:17" ht="15" customHeight="1" x14ac:dyDescent="0.25">
      <c r="B2572" s="112">
        <v>47896</v>
      </c>
      <c r="C2572" s="113" t="str">
        <f t="shared" ref="C2572:C2635" si="170">TEXT(WEEKDAY(B2572),"dddd")</f>
        <v>Monday</v>
      </c>
      <c r="D2572" s="114" t="str">
        <f t="shared" si="169"/>
        <v>B</v>
      </c>
      <c r="E2572" s="114" t="str">
        <f t="shared" si="169"/>
        <v>B</v>
      </c>
      <c r="F2572" s="114" t="str">
        <f t="shared" si="169"/>
        <v>B</v>
      </c>
      <c r="G2572" s="114" t="str">
        <f t="shared" si="169"/>
        <v>B</v>
      </c>
      <c r="H2572" s="114" t="str">
        <f t="shared" ref="H2572:H2635" si="171">IF(OR(D2572="P",E2572="P",F2572="P",G2572="P"),"P",D2572)</f>
        <v>B</v>
      </c>
      <c r="I2572" s="99">
        <f t="shared" ref="I2572:I2635" si="172">IF(H2572="B",1,0)</f>
        <v>1</v>
      </c>
      <c r="J2572" s="109">
        <f>IF(H2572="B",0,MATCH("B",H2573:$H$3985,0))</f>
        <v>0</v>
      </c>
      <c r="L2572" s="112">
        <v>49208</v>
      </c>
      <c r="M2572" s="99" t="s">
        <v>69</v>
      </c>
      <c r="O2572" s="112">
        <v>47896</v>
      </c>
      <c r="P2572" s="97" cm="1">
        <f t="array" ref="P2572">INDEX($L$11:$L$2636,MATCH(B2572+J2572,$L$11:$L$2636,0)+30)</f>
        <v>47938</v>
      </c>
      <c r="Q2572" s="124" cm="1">
        <f t="array" ref="Q2572">INDEX($L$11:$L$2636,MATCH(B2572+J2572,$L$11:$L$2636,0)+12)-1</f>
        <v>47911</v>
      </c>
    </row>
    <row r="2573" spans="2:17" ht="15" customHeight="1" x14ac:dyDescent="0.25">
      <c r="B2573" s="112">
        <v>47897</v>
      </c>
      <c r="C2573" s="113" t="str">
        <f t="shared" si="170"/>
        <v>Tuesday</v>
      </c>
      <c r="D2573" s="114" t="str">
        <f t="shared" si="169"/>
        <v>B</v>
      </c>
      <c r="E2573" s="114" t="str">
        <f t="shared" si="169"/>
        <v>B</v>
      </c>
      <c r="F2573" s="114" t="str">
        <f t="shared" si="169"/>
        <v>B</v>
      </c>
      <c r="G2573" s="114" t="str">
        <f t="shared" si="169"/>
        <v>B</v>
      </c>
      <c r="H2573" s="114" t="str">
        <f t="shared" si="171"/>
        <v>B</v>
      </c>
      <c r="I2573" s="99">
        <f t="shared" si="172"/>
        <v>1</v>
      </c>
      <c r="J2573" s="109">
        <f>IF(H2573="B",0,MATCH("B",H2574:$H$3985,0))</f>
        <v>0</v>
      </c>
      <c r="L2573" s="112">
        <v>49209</v>
      </c>
      <c r="M2573" s="99" t="s">
        <v>69</v>
      </c>
      <c r="O2573" s="112">
        <v>47897</v>
      </c>
      <c r="P2573" s="97" cm="1">
        <f t="array" ref="P2573">INDEX($L$11:$L$2636,MATCH(B2573+J2573,$L$11:$L$2636,0)+30)</f>
        <v>47939</v>
      </c>
      <c r="Q2573" s="124" cm="1">
        <f t="array" ref="Q2573">INDEX($L$11:$L$2636,MATCH(B2573+J2573,$L$11:$L$2636,0)+12)-1</f>
        <v>47912</v>
      </c>
    </row>
    <row r="2574" spans="2:17" ht="15" customHeight="1" x14ac:dyDescent="0.25">
      <c r="B2574" s="112">
        <v>47898</v>
      </c>
      <c r="C2574" s="113" t="str">
        <f t="shared" si="170"/>
        <v>Wednesday</v>
      </c>
      <c r="D2574" s="114" t="str">
        <f t="shared" si="169"/>
        <v>B</v>
      </c>
      <c r="E2574" s="114" t="str">
        <f t="shared" si="169"/>
        <v>B</v>
      </c>
      <c r="F2574" s="114" t="str">
        <f t="shared" si="169"/>
        <v>B</v>
      </c>
      <c r="G2574" s="114" t="str">
        <f t="shared" si="169"/>
        <v>B</v>
      </c>
      <c r="H2574" s="114" t="str">
        <f t="shared" si="171"/>
        <v>B</v>
      </c>
      <c r="I2574" s="99">
        <f t="shared" si="172"/>
        <v>1</v>
      </c>
      <c r="J2574" s="109">
        <f>IF(H2574="B",0,MATCH("B",H2575:$H$3985,0))</f>
        <v>0</v>
      </c>
      <c r="L2574" s="112">
        <v>49212</v>
      </c>
      <c r="M2574" s="99" t="s">
        <v>69</v>
      </c>
      <c r="O2574" s="112">
        <v>47898</v>
      </c>
      <c r="P2574" s="97" cm="1">
        <f t="array" ref="P2574">INDEX($L$11:$L$2636,MATCH(B2574+J2574,$L$11:$L$2636,0)+30)</f>
        <v>47940</v>
      </c>
      <c r="Q2574" s="124" cm="1">
        <f t="array" ref="Q2574">INDEX($L$11:$L$2636,MATCH(B2574+J2574,$L$11:$L$2636,0)+12)-1</f>
        <v>47913</v>
      </c>
    </row>
    <row r="2575" spans="2:17" ht="15" customHeight="1" x14ac:dyDescent="0.25">
      <c r="B2575" s="112">
        <v>47899</v>
      </c>
      <c r="C2575" s="113" t="str">
        <f t="shared" si="170"/>
        <v>Thursday</v>
      </c>
      <c r="D2575" s="114" t="str">
        <f t="shared" si="169"/>
        <v>B</v>
      </c>
      <c r="E2575" s="114" t="str">
        <f t="shared" si="169"/>
        <v>B</v>
      </c>
      <c r="F2575" s="114" t="str">
        <f t="shared" si="169"/>
        <v>B</v>
      </c>
      <c r="G2575" s="114" t="str">
        <f t="shared" si="169"/>
        <v>B</v>
      </c>
      <c r="H2575" s="114" t="str">
        <f t="shared" si="171"/>
        <v>B</v>
      </c>
      <c r="I2575" s="99">
        <f t="shared" si="172"/>
        <v>1</v>
      </c>
      <c r="J2575" s="109">
        <f>IF(H2575="B",0,MATCH("B",H2576:$H$3985,0))</f>
        <v>0</v>
      </c>
      <c r="L2575" s="112">
        <v>49213</v>
      </c>
      <c r="M2575" s="99" t="s">
        <v>69</v>
      </c>
      <c r="O2575" s="112">
        <v>47899</v>
      </c>
      <c r="P2575" s="97" cm="1">
        <f t="array" ref="P2575">INDEX($L$11:$L$2636,MATCH(B2575+J2575,$L$11:$L$2636,0)+30)</f>
        <v>47941</v>
      </c>
      <c r="Q2575" s="124" cm="1">
        <f t="array" ref="Q2575">INDEX($L$11:$L$2636,MATCH(B2575+J2575,$L$11:$L$2636,0)+12)-1</f>
        <v>47916</v>
      </c>
    </row>
    <row r="2576" spans="2:17" ht="15" customHeight="1" x14ac:dyDescent="0.25">
      <c r="B2576" s="112">
        <v>47900</v>
      </c>
      <c r="C2576" s="113" t="str">
        <f t="shared" si="170"/>
        <v>Friday</v>
      </c>
      <c r="D2576" s="114" t="str">
        <f t="shared" si="169"/>
        <v>B</v>
      </c>
      <c r="E2576" s="114" t="str">
        <f t="shared" si="169"/>
        <v>B</v>
      </c>
      <c r="F2576" s="114" t="str">
        <f t="shared" si="169"/>
        <v>B</v>
      </c>
      <c r="G2576" s="114" t="str">
        <f t="shared" si="169"/>
        <v>B</v>
      </c>
      <c r="H2576" s="114" t="str">
        <f t="shared" si="171"/>
        <v>B</v>
      </c>
      <c r="I2576" s="99">
        <f t="shared" si="172"/>
        <v>1</v>
      </c>
      <c r="J2576" s="109">
        <f>IF(H2576="B",0,MATCH("B",H2577:$H$3985,0))</f>
        <v>0</v>
      </c>
      <c r="L2576" s="112">
        <v>49214</v>
      </c>
      <c r="M2576" s="99" t="s">
        <v>69</v>
      </c>
      <c r="O2576" s="112">
        <v>47900</v>
      </c>
      <c r="P2576" s="97" cm="1">
        <f t="array" ref="P2576">INDEX($L$11:$L$2636,MATCH(B2576+J2576,$L$11:$L$2636,0)+30)</f>
        <v>47942</v>
      </c>
      <c r="Q2576" s="124" cm="1">
        <f t="array" ref="Q2576">INDEX($L$11:$L$2636,MATCH(B2576+J2576,$L$11:$L$2636,0)+12)-1</f>
        <v>47917</v>
      </c>
    </row>
    <row r="2577" spans="2:17" ht="15" customHeight="1" x14ac:dyDescent="0.25">
      <c r="B2577" s="112">
        <v>47901</v>
      </c>
      <c r="C2577" s="113" t="str">
        <f t="shared" si="170"/>
        <v>Saturday</v>
      </c>
      <c r="D2577" s="114" t="str">
        <f t="shared" si="169"/>
        <v>W</v>
      </c>
      <c r="E2577" s="114" t="str">
        <f t="shared" si="169"/>
        <v>W</v>
      </c>
      <c r="F2577" s="114" t="str">
        <f t="shared" si="169"/>
        <v>W</v>
      </c>
      <c r="G2577" s="114" t="str">
        <f t="shared" si="169"/>
        <v>W</v>
      </c>
      <c r="H2577" s="114" t="str">
        <f t="shared" si="171"/>
        <v>W</v>
      </c>
      <c r="I2577" s="99">
        <f t="shared" si="172"/>
        <v>0</v>
      </c>
      <c r="J2577" s="109">
        <f>IF(H2577="B",0,MATCH("B",H2578:$H$3985,0))</f>
        <v>2</v>
      </c>
      <c r="L2577" s="112">
        <v>49215</v>
      </c>
      <c r="M2577" s="99" t="s">
        <v>69</v>
      </c>
      <c r="O2577" s="112">
        <v>47901</v>
      </c>
      <c r="P2577" s="97" cm="1">
        <f t="array" ref="P2577">INDEX($L$11:$L$2636,MATCH(B2577+J2577,$L$11:$L$2636,0)+30)</f>
        <v>47945</v>
      </c>
      <c r="Q2577" s="124" cm="1">
        <f t="array" ref="Q2577">INDEX($L$11:$L$2636,MATCH(B2577+J2577,$L$11:$L$2636,0)+12)-1</f>
        <v>47918</v>
      </c>
    </row>
    <row r="2578" spans="2:17" ht="15" customHeight="1" x14ac:dyDescent="0.25">
      <c r="B2578" s="112">
        <v>47902</v>
      </c>
      <c r="C2578" s="113" t="str">
        <f t="shared" si="170"/>
        <v>Sunday</v>
      </c>
      <c r="D2578" s="114" t="str">
        <f t="shared" si="169"/>
        <v>W</v>
      </c>
      <c r="E2578" s="114" t="str">
        <f t="shared" si="169"/>
        <v>W</v>
      </c>
      <c r="F2578" s="114" t="str">
        <f t="shared" si="169"/>
        <v>W</v>
      </c>
      <c r="G2578" s="114" t="str">
        <f t="shared" si="169"/>
        <v>W</v>
      </c>
      <c r="H2578" s="114" t="str">
        <f t="shared" si="171"/>
        <v>W</v>
      </c>
      <c r="I2578" s="99">
        <f t="shared" si="172"/>
        <v>0</v>
      </c>
      <c r="J2578" s="109">
        <f>IF(H2578="B",0,MATCH("B",H2579:$H$3985,0))</f>
        <v>1</v>
      </c>
      <c r="L2578" s="112">
        <v>49216</v>
      </c>
      <c r="M2578" s="99" t="s">
        <v>69</v>
      </c>
      <c r="O2578" s="112">
        <v>47902</v>
      </c>
      <c r="P2578" s="97" cm="1">
        <f t="array" ref="P2578">INDEX($L$11:$L$2636,MATCH(B2578+J2578,$L$11:$L$2636,0)+30)</f>
        <v>47945</v>
      </c>
      <c r="Q2578" s="124" cm="1">
        <f t="array" ref="Q2578">INDEX($L$11:$L$2636,MATCH(B2578+J2578,$L$11:$L$2636,0)+12)-1</f>
        <v>47918</v>
      </c>
    </row>
    <row r="2579" spans="2:17" ht="15" customHeight="1" x14ac:dyDescent="0.25">
      <c r="B2579" s="112">
        <v>47903</v>
      </c>
      <c r="C2579" s="113" t="str">
        <f t="shared" si="170"/>
        <v>Monday</v>
      </c>
      <c r="D2579" s="114" t="str">
        <f t="shared" si="169"/>
        <v>B</v>
      </c>
      <c r="E2579" s="114" t="str">
        <f t="shared" si="169"/>
        <v>B</v>
      </c>
      <c r="F2579" s="114" t="str">
        <f t="shared" si="169"/>
        <v>B</v>
      </c>
      <c r="G2579" s="114" t="str">
        <f t="shared" si="169"/>
        <v>B</v>
      </c>
      <c r="H2579" s="114" t="str">
        <f t="shared" si="171"/>
        <v>B</v>
      </c>
      <c r="I2579" s="99">
        <f t="shared" si="172"/>
        <v>1</v>
      </c>
      <c r="J2579" s="109">
        <f>IF(H2579="B",0,MATCH("B",H2580:$H$3985,0))</f>
        <v>0</v>
      </c>
      <c r="L2579" s="112">
        <v>49219</v>
      </c>
      <c r="M2579" s="99" t="s">
        <v>69</v>
      </c>
      <c r="O2579" s="112">
        <v>47903</v>
      </c>
      <c r="P2579" s="97" cm="1">
        <f t="array" ref="P2579">INDEX($L$11:$L$2636,MATCH(B2579+J2579,$L$11:$L$2636,0)+30)</f>
        <v>47945</v>
      </c>
      <c r="Q2579" s="124" cm="1">
        <f t="array" ref="Q2579">INDEX($L$11:$L$2636,MATCH(B2579+J2579,$L$11:$L$2636,0)+12)-1</f>
        <v>47918</v>
      </c>
    </row>
    <row r="2580" spans="2:17" ht="15" customHeight="1" x14ac:dyDescent="0.25">
      <c r="B2580" s="112">
        <v>47904</v>
      </c>
      <c r="C2580" s="113" t="str">
        <f t="shared" si="170"/>
        <v>Tuesday</v>
      </c>
      <c r="D2580" s="114" t="str">
        <f t="shared" si="169"/>
        <v>B</v>
      </c>
      <c r="E2580" s="114" t="str">
        <f t="shared" si="169"/>
        <v>B</v>
      </c>
      <c r="F2580" s="114" t="str">
        <f t="shared" si="169"/>
        <v>B</v>
      </c>
      <c r="G2580" s="114" t="str">
        <f t="shared" si="169"/>
        <v>B</v>
      </c>
      <c r="H2580" s="114" t="str">
        <f t="shared" si="171"/>
        <v>B</v>
      </c>
      <c r="I2580" s="99">
        <f t="shared" si="172"/>
        <v>1</v>
      </c>
      <c r="J2580" s="109">
        <f>IF(H2580="B",0,MATCH("B",H2581:$H$3985,0))</f>
        <v>0</v>
      </c>
      <c r="L2580" s="112">
        <v>49220</v>
      </c>
      <c r="M2580" s="99" t="s">
        <v>69</v>
      </c>
      <c r="O2580" s="112">
        <v>47904</v>
      </c>
      <c r="P2580" s="97" cm="1">
        <f t="array" ref="P2580">INDEX($L$11:$L$2636,MATCH(B2580+J2580,$L$11:$L$2636,0)+30)</f>
        <v>47946</v>
      </c>
      <c r="Q2580" s="124" cm="1">
        <f t="array" ref="Q2580">INDEX($L$11:$L$2636,MATCH(B2580+J2580,$L$11:$L$2636,0)+12)-1</f>
        <v>47919</v>
      </c>
    </row>
    <row r="2581" spans="2:17" ht="15" customHeight="1" x14ac:dyDescent="0.25">
      <c r="B2581" s="112">
        <v>47905</v>
      </c>
      <c r="C2581" s="113" t="str">
        <f t="shared" si="170"/>
        <v>Wednesday</v>
      </c>
      <c r="D2581" s="114" t="str">
        <f t="shared" si="169"/>
        <v>B</v>
      </c>
      <c r="E2581" s="114" t="str">
        <f t="shared" si="169"/>
        <v>B</v>
      </c>
      <c r="F2581" s="114" t="str">
        <f t="shared" si="169"/>
        <v>B</v>
      </c>
      <c r="G2581" s="114" t="str">
        <f t="shared" si="169"/>
        <v>B</v>
      </c>
      <c r="H2581" s="114" t="str">
        <f t="shared" si="171"/>
        <v>B</v>
      </c>
      <c r="I2581" s="99">
        <f t="shared" si="172"/>
        <v>1</v>
      </c>
      <c r="J2581" s="109">
        <f>IF(H2581="B",0,MATCH("B",H2582:$H$3985,0))</f>
        <v>0</v>
      </c>
      <c r="L2581" s="112">
        <v>49221</v>
      </c>
      <c r="M2581" s="99" t="s">
        <v>69</v>
      </c>
      <c r="O2581" s="112">
        <v>47905</v>
      </c>
      <c r="P2581" s="97" cm="1">
        <f t="array" ref="P2581">INDEX($L$11:$L$2636,MATCH(B2581+J2581,$L$11:$L$2636,0)+30)</f>
        <v>47947</v>
      </c>
      <c r="Q2581" s="124" cm="1">
        <f t="array" ref="Q2581">INDEX($L$11:$L$2636,MATCH(B2581+J2581,$L$11:$L$2636,0)+12)-1</f>
        <v>47920</v>
      </c>
    </row>
    <row r="2582" spans="2:17" ht="15" customHeight="1" x14ac:dyDescent="0.25">
      <c r="B2582" s="112">
        <v>47906</v>
      </c>
      <c r="C2582" s="113" t="str">
        <f t="shared" si="170"/>
        <v>Thursday</v>
      </c>
      <c r="D2582" s="114" t="str">
        <f t="shared" si="169"/>
        <v>B</v>
      </c>
      <c r="E2582" s="114" t="str">
        <f t="shared" si="169"/>
        <v>B</v>
      </c>
      <c r="F2582" s="114" t="str">
        <f t="shared" si="169"/>
        <v>B</v>
      </c>
      <c r="G2582" s="114" t="str">
        <f t="shared" si="169"/>
        <v>B</v>
      </c>
      <c r="H2582" s="114" t="str">
        <f t="shared" si="171"/>
        <v>B</v>
      </c>
      <c r="I2582" s="99">
        <f t="shared" si="172"/>
        <v>1</v>
      </c>
      <c r="J2582" s="109">
        <f>IF(H2582="B",0,MATCH("B",H2583:$H$3985,0))</f>
        <v>0</v>
      </c>
      <c r="L2582" s="112">
        <v>49222</v>
      </c>
      <c r="M2582" s="99" t="s">
        <v>69</v>
      </c>
      <c r="O2582" s="112">
        <v>47906</v>
      </c>
      <c r="P2582" s="97" cm="1">
        <f t="array" ref="P2582">INDEX($L$11:$L$2636,MATCH(B2582+J2582,$L$11:$L$2636,0)+30)</f>
        <v>47953</v>
      </c>
      <c r="Q2582" s="124" cm="1">
        <f t="array" ref="Q2582">INDEX($L$11:$L$2636,MATCH(B2582+J2582,$L$11:$L$2636,0)+12)-1</f>
        <v>47923</v>
      </c>
    </row>
    <row r="2583" spans="2:17" ht="15" customHeight="1" x14ac:dyDescent="0.25">
      <c r="B2583" s="112">
        <v>47907</v>
      </c>
      <c r="C2583" s="113" t="str">
        <f t="shared" si="170"/>
        <v>Friday</v>
      </c>
      <c r="D2583" s="114" t="str">
        <f t="shared" si="169"/>
        <v>B</v>
      </c>
      <c r="E2583" s="114" t="str">
        <f t="shared" si="169"/>
        <v>B</v>
      </c>
      <c r="F2583" s="114" t="str">
        <f t="shared" si="169"/>
        <v>B</v>
      </c>
      <c r="G2583" s="114" t="str">
        <f t="shared" si="169"/>
        <v>B</v>
      </c>
      <c r="H2583" s="114" t="str">
        <f t="shared" si="171"/>
        <v>B</v>
      </c>
      <c r="I2583" s="99">
        <f t="shared" si="172"/>
        <v>1</v>
      </c>
      <c r="J2583" s="109">
        <f>IF(H2583="B",0,MATCH("B",H2584:$H$3985,0))</f>
        <v>0</v>
      </c>
      <c r="L2583" s="112">
        <v>49223</v>
      </c>
      <c r="M2583" s="99" t="s">
        <v>69</v>
      </c>
      <c r="O2583" s="112">
        <v>47907</v>
      </c>
      <c r="P2583" s="97" cm="1">
        <f t="array" ref="P2583">INDEX($L$11:$L$2636,MATCH(B2583+J2583,$L$11:$L$2636,0)+30)</f>
        <v>47954</v>
      </c>
      <c r="Q2583" s="124" cm="1">
        <f t="array" ref="Q2583">INDEX($L$11:$L$2636,MATCH(B2583+J2583,$L$11:$L$2636,0)+12)-1</f>
        <v>47924</v>
      </c>
    </row>
    <row r="2584" spans="2:17" ht="15" customHeight="1" x14ac:dyDescent="0.25">
      <c r="B2584" s="112">
        <v>47908</v>
      </c>
      <c r="C2584" s="113" t="str">
        <f t="shared" si="170"/>
        <v>Saturday</v>
      </c>
      <c r="D2584" s="114" t="str">
        <f t="shared" si="169"/>
        <v>W</v>
      </c>
      <c r="E2584" s="114" t="str">
        <f t="shared" si="169"/>
        <v>W</v>
      </c>
      <c r="F2584" s="114" t="str">
        <f t="shared" si="169"/>
        <v>W</v>
      </c>
      <c r="G2584" s="114" t="str">
        <f t="shared" si="169"/>
        <v>W</v>
      </c>
      <c r="H2584" s="114" t="str">
        <f t="shared" si="171"/>
        <v>W</v>
      </c>
      <c r="I2584" s="99">
        <f t="shared" si="172"/>
        <v>0</v>
      </c>
      <c r="J2584" s="109">
        <f>IF(H2584="B",0,MATCH("B",H2585:$H$3985,0))</f>
        <v>2</v>
      </c>
      <c r="L2584" s="112">
        <v>49226</v>
      </c>
      <c r="M2584" s="99" t="s">
        <v>69</v>
      </c>
      <c r="O2584" s="112">
        <v>47908</v>
      </c>
      <c r="P2584" s="97" cm="1">
        <f t="array" ref="P2584">INDEX($L$11:$L$2636,MATCH(B2584+J2584,$L$11:$L$2636,0)+30)</f>
        <v>47955</v>
      </c>
      <c r="Q2584" s="124" cm="1">
        <f t="array" ref="Q2584">INDEX($L$11:$L$2636,MATCH(B2584+J2584,$L$11:$L$2636,0)+12)-1</f>
        <v>47925</v>
      </c>
    </row>
    <row r="2585" spans="2:17" ht="15" customHeight="1" x14ac:dyDescent="0.25">
      <c r="B2585" s="112">
        <v>47909</v>
      </c>
      <c r="C2585" s="113" t="str">
        <f t="shared" si="170"/>
        <v>Sunday</v>
      </c>
      <c r="D2585" s="114" t="str">
        <f t="shared" si="169"/>
        <v>W</v>
      </c>
      <c r="E2585" s="114" t="str">
        <f t="shared" si="169"/>
        <v>W</v>
      </c>
      <c r="F2585" s="114" t="str">
        <f t="shared" si="169"/>
        <v>W</v>
      </c>
      <c r="G2585" s="114" t="str">
        <f t="shared" si="169"/>
        <v>W</v>
      </c>
      <c r="H2585" s="114" t="str">
        <f t="shared" si="171"/>
        <v>W</v>
      </c>
      <c r="I2585" s="99">
        <f t="shared" si="172"/>
        <v>0</v>
      </c>
      <c r="J2585" s="109">
        <f>IF(H2585="B",0,MATCH("B",H2586:$H$3985,0))</f>
        <v>1</v>
      </c>
      <c r="L2585" s="112">
        <v>49227</v>
      </c>
      <c r="M2585" s="99" t="s">
        <v>69</v>
      </c>
      <c r="O2585" s="112">
        <v>47909</v>
      </c>
      <c r="P2585" s="97" cm="1">
        <f t="array" ref="P2585">INDEX($L$11:$L$2636,MATCH(B2585+J2585,$L$11:$L$2636,0)+30)</f>
        <v>47955</v>
      </c>
      <c r="Q2585" s="124" cm="1">
        <f t="array" ref="Q2585">INDEX($L$11:$L$2636,MATCH(B2585+J2585,$L$11:$L$2636,0)+12)-1</f>
        <v>47925</v>
      </c>
    </row>
    <row r="2586" spans="2:17" ht="15" customHeight="1" x14ac:dyDescent="0.25">
      <c r="B2586" s="112">
        <v>47910</v>
      </c>
      <c r="C2586" s="113" t="str">
        <f t="shared" si="170"/>
        <v>Monday</v>
      </c>
      <c r="D2586" s="114" t="str">
        <f t="shared" si="169"/>
        <v>B</v>
      </c>
      <c r="E2586" s="114" t="str">
        <f t="shared" si="169"/>
        <v>B</v>
      </c>
      <c r="F2586" s="114" t="str">
        <f t="shared" si="169"/>
        <v>B</v>
      </c>
      <c r="G2586" s="114" t="str">
        <f t="shared" si="169"/>
        <v>B</v>
      </c>
      <c r="H2586" s="114" t="str">
        <f t="shared" si="171"/>
        <v>B</v>
      </c>
      <c r="I2586" s="99">
        <f t="shared" si="172"/>
        <v>1</v>
      </c>
      <c r="J2586" s="109">
        <f>IF(H2586="B",0,MATCH("B",H2587:$H$3985,0))</f>
        <v>0</v>
      </c>
      <c r="L2586" s="112">
        <v>49228</v>
      </c>
      <c r="M2586" s="99" t="s">
        <v>69</v>
      </c>
      <c r="O2586" s="112">
        <v>47910</v>
      </c>
      <c r="P2586" s="97" cm="1">
        <f t="array" ref="P2586">INDEX($L$11:$L$2636,MATCH(B2586+J2586,$L$11:$L$2636,0)+30)</f>
        <v>47955</v>
      </c>
      <c r="Q2586" s="124" cm="1">
        <f t="array" ref="Q2586">INDEX($L$11:$L$2636,MATCH(B2586+J2586,$L$11:$L$2636,0)+12)-1</f>
        <v>47925</v>
      </c>
    </row>
    <row r="2587" spans="2:17" ht="15" customHeight="1" x14ac:dyDescent="0.25">
      <c r="B2587" s="112">
        <v>47911</v>
      </c>
      <c r="C2587" s="113" t="str">
        <f t="shared" si="170"/>
        <v>Tuesday</v>
      </c>
      <c r="D2587" s="114" t="str">
        <f t="shared" si="169"/>
        <v>B</v>
      </c>
      <c r="E2587" s="114" t="str">
        <f t="shared" si="169"/>
        <v>B</v>
      </c>
      <c r="F2587" s="114" t="str">
        <f t="shared" si="169"/>
        <v>B</v>
      </c>
      <c r="G2587" s="114" t="str">
        <f t="shared" si="169"/>
        <v>B</v>
      </c>
      <c r="H2587" s="114" t="str">
        <f t="shared" si="171"/>
        <v>B</v>
      </c>
      <c r="I2587" s="99">
        <f t="shared" si="172"/>
        <v>1</v>
      </c>
      <c r="J2587" s="109">
        <f>IF(H2587="B",0,MATCH("B",H2588:$H$3985,0))</f>
        <v>0</v>
      </c>
      <c r="L2587" s="112">
        <v>49230</v>
      </c>
      <c r="M2587" s="99" t="s">
        <v>69</v>
      </c>
      <c r="O2587" s="112">
        <v>47911</v>
      </c>
      <c r="P2587" s="97" cm="1">
        <f t="array" ref="P2587">INDEX($L$11:$L$2636,MATCH(B2587+J2587,$L$11:$L$2636,0)+30)</f>
        <v>47956</v>
      </c>
      <c r="Q2587" s="124" cm="1">
        <f t="array" ref="Q2587">INDEX($L$11:$L$2636,MATCH(B2587+J2587,$L$11:$L$2636,0)+12)-1</f>
        <v>47926</v>
      </c>
    </row>
    <row r="2588" spans="2:17" ht="15" customHeight="1" x14ac:dyDescent="0.25">
      <c r="B2588" s="112">
        <v>47912</v>
      </c>
      <c r="C2588" s="113" t="str">
        <f t="shared" si="170"/>
        <v>Wednesday</v>
      </c>
      <c r="D2588" s="114" t="str">
        <f t="shared" si="169"/>
        <v>B</v>
      </c>
      <c r="E2588" s="114" t="str">
        <f t="shared" si="169"/>
        <v>B</v>
      </c>
      <c r="F2588" s="114" t="str">
        <f t="shared" si="169"/>
        <v>B</v>
      </c>
      <c r="G2588" s="114" t="str">
        <f t="shared" si="169"/>
        <v>B</v>
      </c>
      <c r="H2588" s="114" t="str">
        <f t="shared" si="171"/>
        <v>B</v>
      </c>
      <c r="I2588" s="99">
        <f t="shared" si="172"/>
        <v>1</v>
      </c>
      <c r="J2588" s="109">
        <f>IF(H2588="B",0,MATCH("B",H2589:$H$3985,0))</f>
        <v>0</v>
      </c>
      <c r="L2588" s="112">
        <v>49233</v>
      </c>
      <c r="M2588" s="99" t="s">
        <v>69</v>
      </c>
      <c r="O2588" s="112">
        <v>47912</v>
      </c>
      <c r="P2588" s="97" cm="1">
        <f t="array" ref="P2588">INDEX($L$11:$L$2636,MATCH(B2588+J2588,$L$11:$L$2636,0)+30)</f>
        <v>47959</v>
      </c>
      <c r="Q2588" s="124" cm="1">
        <f t="array" ref="Q2588">INDEX($L$11:$L$2636,MATCH(B2588+J2588,$L$11:$L$2636,0)+12)-1</f>
        <v>47927</v>
      </c>
    </row>
    <row r="2589" spans="2:17" ht="15" customHeight="1" x14ac:dyDescent="0.25">
      <c r="B2589" s="112">
        <v>47913</v>
      </c>
      <c r="C2589" s="113" t="str">
        <f t="shared" si="170"/>
        <v>Thursday</v>
      </c>
      <c r="D2589" s="114" t="str">
        <f t="shared" si="169"/>
        <v>B</v>
      </c>
      <c r="E2589" s="114" t="str">
        <f t="shared" si="169"/>
        <v>B</v>
      </c>
      <c r="F2589" s="114" t="str">
        <f t="shared" si="169"/>
        <v>B</v>
      </c>
      <c r="G2589" s="114" t="str">
        <f t="shared" si="169"/>
        <v>B</v>
      </c>
      <c r="H2589" s="114" t="str">
        <f t="shared" si="171"/>
        <v>B</v>
      </c>
      <c r="I2589" s="99">
        <f t="shared" si="172"/>
        <v>1</v>
      </c>
      <c r="J2589" s="109">
        <f>IF(H2589="B",0,MATCH("B",H2590:$H$3985,0))</f>
        <v>0</v>
      </c>
      <c r="L2589" s="112">
        <v>49234</v>
      </c>
      <c r="M2589" s="99" t="s">
        <v>69</v>
      </c>
      <c r="O2589" s="112">
        <v>47913</v>
      </c>
      <c r="P2589" s="97" cm="1">
        <f t="array" ref="P2589">INDEX($L$11:$L$2636,MATCH(B2589+J2589,$L$11:$L$2636,0)+30)</f>
        <v>47960</v>
      </c>
      <c r="Q2589" s="124" cm="1">
        <f t="array" ref="Q2589">INDEX($L$11:$L$2636,MATCH(B2589+J2589,$L$11:$L$2636,0)+12)-1</f>
        <v>47930</v>
      </c>
    </row>
    <row r="2590" spans="2:17" ht="15" customHeight="1" x14ac:dyDescent="0.25">
      <c r="B2590" s="112">
        <v>47914</v>
      </c>
      <c r="C2590" s="113" t="str">
        <f t="shared" si="170"/>
        <v>Friday</v>
      </c>
      <c r="D2590" s="114" t="str">
        <f t="shared" ref="D2590:G2653" si="173">IF(WEEKDAY($B2590,2)&lt;6,"B","W")</f>
        <v>B</v>
      </c>
      <c r="E2590" s="114" t="str">
        <f t="shared" si="173"/>
        <v>B</v>
      </c>
      <c r="F2590" s="114" t="str">
        <f t="shared" si="173"/>
        <v>B</v>
      </c>
      <c r="G2590" s="114" t="str">
        <f t="shared" si="173"/>
        <v>B</v>
      </c>
      <c r="H2590" s="114" t="str">
        <f t="shared" si="171"/>
        <v>B</v>
      </c>
      <c r="I2590" s="99">
        <f t="shared" si="172"/>
        <v>1</v>
      </c>
      <c r="J2590" s="109">
        <f>IF(H2590="B",0,MATCH("B",H2591:$H$3985,0))</f>
        <v>0</v>
      </c>
      <c r="L2590" s="112">
        <v>49235</v>
      </c>
      <c r="M2590" s="99" t="s">
        <v>69</v>
      </c>
      <c r="O2590" s="112">
        <v>47914</v>
      </c>
      <c r="P2590" s="97" cm="1">
        <f t="array" ref="P2590">INDEX($L$11:$L$2636,MATCH(B2590+J2590,$L$11:$L$2636,0)+30)</f>
        <v>47961</v>
      </c>
      <c r="Q2590" s="124" cm="1">
        <f t="array" ref="Q2590">INDEX($L$11:$L$2636,MATCH(B2590+J2590,$L$11:$L$2636,0)+12)-1</f>
        <v>47931</v>
      </c>
    </row>
    <row r="2591" spans="2:17" ht="15" customHeight="1" x14ac:dyDescent="0.25">
      <c r="B2591" s="112">
        <v>47915</v>
      </c>
      <c r="C2591" s="113" t="str">
        <f t="shared" si="170"/>
        <v>Saturday</v>
      </c>
      <c r="D2591" s="114" t="str">
        <f t="shared" si="173"/>
        <v>W</v>
      </c>
      <c r="E2591" s="114" t="str">
        <f t="shared" si="173"/>
        <v>W</v>
      </c>
      <c r="F2591" s="114" t="str">
        <f t="shared" si="173"/>
        <v>W</v>
      </c>
      <c r="G2591" s="114" t="str">
        <f t="shared" si="173"/>
        <v>W</v>
      </c>
      <c r="H2591" s="114" t="str">
        <f t="shared" si="171"/>
        <v>W</v>
      </c>
      <c r="I2591" s="99">
        <f t="shared" si="172"/>
        <v>0</v>
      </c>
      <c r="J2591" s="109">
        <f>IF(H2591="B",0,MATCH("B",H2592:$H$3985,0))</f>
        <v>2</v>
      </c>
      <c r="L2591" s="112">
        <v>49236</v>
      </c>
      <c r="M2591" s="99" t="s">
        <v>69</v>
      </c>
      <c r="O2591" s="112">
        <v>47915</v>
      </c>
      <c r="P2591" s="97" cm="1">
        <f t="array" ref="P2591">INDEX($L$11:$L$2636,MATCH(B2591+J2591,$L$11:$L$2636,0)+30)</f>
        <v>47962</v>
      </c>
      <c r="Q2591" s="124" cm="1">
        <f t="array" ref="Q2591">INDEX($L$11:$L$2636,MATCH(B2591+J2591,$L$11:$L$2636,0)+12)-1</f>
        <v>47932</v>
      </c>
    </row>
    <row r="2592" spans="2:17" ht="15" customHeight="1" x14ac:dyDescent="0.25">
      <c r="B2592" s="112">
        <v>47916</v>
      </c>
      <c r="C2592" s="113" t="str">
        <f t="shared" si="170"/>
        <v>Sunday</v>
      </c>
      <c r="D2592" s="114" t="str">
        <f t="shared" si="173"/>
        <v>W</v>
      </c>
      <c r="E2592" s="114" t="str">
        <f t="shared" si="173"/>
        <v>W</v>
      </c>
      <c r="F2592" s="114" t="str">
        <f t="shared" si="173"/>
        <v>W</v>
      </c>
      <c r="G2592" s="114" t="str">
        <f t="shared" si="173"/>
        <v>W</v>
      </c>
      <c r="H2592" s="114" t="str">
        <f t="shared" si="171"/>
        <v>W</v>
      </c>
      <c r="I2592" s="99">
        <f t="shared" si="172"/>
        <v>0</v>
      </c>
      <c r="J2592" s="109">
        <f>IF(H2592="B",0,MATCH("B",H2593:$H$3985,0))</f>
        <v>1</v>
      </c>
      <c r="L2592" s="112">
        <v>49237</v>
      </c>
      <c r="M2592" s="99" t="s">
        <v>69</v>
      </c>
      <c r="O2592" s="112">
        <v>47916</v>
      </c>
      <c r="P2592" s="97" cm="1">
        <f t="array" ref="P2592">INDEX($L$11:$L$2636,MATCH(B2592+J2592,$L$11:$L$2636,0)+30)</f>
        <v>47962</v>
      </c>
      <c r="Q2592" s="124" cm="1">
        <f t="array" ref="Q2592">INDEX($L$11:$L$2636,MATCH(B2592+J2592,$L$11:$L$2636,0)+12)-1</f>
        <v>47932</v>
      </c>
    </row>
    <row r="2593" spans="2:17" ht="15" customHeight="1" x14ac:dyDescent="0.25">
      <c r="B2593" s="112">
        <v>47917</v>
      </c>
      <c r="C2593" s="113" t="str">
        <f t="shared" si="170"/>
        <v>Monday</v>
      </c>
      <c r="D2593" s="114" t="str">
        <f t="shared" si="173"/>
        <v>B</v>
      </c>
      <c r="E2593" s="114" t="str">
        <f t="shared" si="173"/>
        <v>B</v>
      </c>
      <c r="F2593" s="114" t="str">
        <f t="shared" si="173"/>
        <v>B</v>
      </c>
      <c r="G2593" s="114" t="str">
        <f t="shared" si="173"/>
        <v>B</v>
      </c>
      <c r="H2593" s="114" t="str">
        <f t="shared" si="171"/>
        <v>B</v>
      </c>
      <c r="I2593" s="99">
        <f t="shared" si="172"/>
        <v>1</v>
      </c>
      <c r="J2593" s="109">
        <f>IF(H2593="B",0,MATCH("B",H2594:$H$3985,0))</f>
        <v>0</v>
      </c>
      <c r="L2593" s="112">
        <v>49240</v>
      </c>
      <c r="M2593" s="99" t="s">
        <v>69</v>
      </c>
      <c r="O2593" s="112">
        <v>47917</v>
      </c>
      <c r="P2593" s="97" cm="1">
        <f t="array" ref="P2593">INDEX($L$11:$L$2636,MATCH(B2593+J2593,$L$11:$L$2636,0)+30)</f>
        <v>47962</v>
      </c>
      <c r="Q2593" s="124" cm="1">
        <f t="array" ref="Q2593">INDEX($L$11:$L$2636,MATCH(B2593+J2593,$L$11:$L$2636,0)+12)-1</f>
        <v>47932</v>
      </c>
    </row>
    <row r="2594" spans="2:17" ht="15" customHeight="1" x14ac:dyDescent="0.25">
      <c r="B2594" s="112">
        <v>47918</v>
      </c>
      <c r="C2594" s="113" t="str">
        <f t="shared" si="170"/>
        <v>Tuesday</v>
      </c>
      <c r="D2594" s="114" t="str">
        <f t="shared" si="173"/>
        <v>B</v>
      </c>
      <c r="E2594" s="114" t="str">
        <f t="shared" si="173"/>
        <v>B</v>
      </c>
      <c r="F2594" s="114" t="str">
        <f t="shared" si="173"/>
        <v>B</v>
      </c>
      <c r="G2594" s="114" t="str">
        <f t="shared" si="173"/>
        <v>B</v>
      </c>
      <c r="H2594" s="114" t="str">
        <f t="shared" si="171"/>
        <v>B</v>
      </c>
      <c r="I2594" s="99">
        <f t="shared" si="172"/>
        <v>1</v>
      </c>
      <c r="J2594" s="109">
        <f>IF(H2594="B",0,MATCH("B",H2595:$H$3985,0))</f>
        <v>0</v>
      </c>
      <c r="L2594" s="112">
        <v>49241</v>
      </c>
      <c r="M2594" s="99" t="s">
        <v>69</v>
      </c>
      <c r="O2594" s="112">
        <v>47918</v>
      </c>
      <c r="P2594" s="97" cm="1">
        <f t="array" ref="P2594">INDEX($L$11:$L$2636,MATCH(B2594+J2594,$L$11:$L$2636,0)+30)</f>
        <v>47963</v>
      </c>
      <c r="Q2594" s="124" cm="1">
        <f t="array" ref="Q2594">INDEX($L$11:$L$2636,MATCH(B2594+J2594,$L$11:$L$2636,0)+12)-1</f>
        <v>47933</v>
      </c>
    </row>
    <row r="2595" spans="2:17" ht="15" customHeight="1" x14ac:dyDescent="0.25">
      <c r="B2595" s="112">
        <v>47919</v>
      </c>
      <c r="C2595" s="113" t="str">
        <f t="shared" si="170"/>
        <v>Wednesday</v>
      </c>
      <c r="D2595" s="114" t="str">
        <f t="shared" si="173"/>
        <v>B</v>
      </c>
      <c r="E2595" s="114" t="str">
        <f t="shared" si="173"/>
        <v>B</v>
      </c>
      <c r="F2595" s="114" t="str">
        <f t="shared" si="173"/>
        <v>B</v>
      </c>
      <c r="G2595" s="114" t="str">
        <f t="shared" si="173"/>
        <v>B</v>
      </c>
      <c r="H2595" s="114" t="str">
        <f t="shared" si="171"/>
        <v>B</v>
      </c>
      <c r="I2595" s="99">
        <f t="shared" si="172"/>
        <v>1</v>
      </c>
      <c r="J2595" s="109">
        <f>IF(H2595="B",0,MATCH("B",H2596:$H$3985,0))</f>
        <v>0</v>
      </c>
      <c r="L2595" s="112">
        <v>49242</v>
      </c>
      <c r="M2595" s="99" t="s">
        <v>69</v>
      </c>
      <c r="O2595" s="112">
        <v>47919</v>
      </c>
      <c r="P2595" s="97" cm="1">
        <f t="array" ref="P2595">INDEX($L$11:$L$2636,MATCH(B2595+J2595,$L$11:$L$2636,0)+30)</f>
        <v>47966</v>
      </c>
      <c r="Q2595" s="124" cm="1">
        <f t="array" ref="Q2595">INDEX($L$11:$L$2636,MATCH(B2595+J2595,$L$11:$L$2636,0)+12)-1</f>
        <v>47934</v>
      </c>
    </row>
    <row r="2596" spans="2:17" ht="15" customHeight="1" x14ac:dyDescent="0.25">
      <c r="B2596" s="112">
        <v>47920</v>
      </c>
      <c r="C2596" s="113" t="str">
        <f t="shared" si="170"/>
        <v>Thursday</v>
      </c>
      <c r="D2596" s="114" t="str">
        <f t="shared" si="173"/>
        <v>B</v>
      </c>
      <c r="E2596" s="114" t="str">
        <f t="shared" si="173"/>
        <v>B</v>
      </c>
      <c r="F2596" s="114" t="str">
        <f t="shared" si="173"/>
        <v>B</v>
      </c>
      <c r="G2596" s="114" t="str">
        <f t="shared" si="173"/>
        <v>B</v>
      </c>
      <c r="H2596" s="114" t="str">
        <f t="shared" si="171"/>
        <v>B</v>
      </c>
      <c r="I2596" s="99">
        <f t="shared" si="172"/>
        <v>1</v>
      </c>
      <c r="J2596" s="109">
        <f>IF(H2596="B",0,MATCH("B",H2597:$H$3985,0))</f>
        <v>0</v>
      </c>
      <c r="L2596" s="112">
        <v>49243</v>
      </c>
      <c r="M2596" s="99" t="s">
        <v>69</v>
      </c>
      <c r="O2596" s="112">
        <v>47920</v>
      </c>
      <c r="P2596" s="97" cm="1">
        <f t="array" ref="P2596">INDEX($L$11:$L$2636,MATCH(B2596+J2596,$L$11:$L$2636,0)+30)</f>
        <v>47967</v>
      </c>
      <c r="Q2596" s="124" cm="1">
        <f t="array" ref="Q2596">INDEX($L$11:$L$2636,MATCH(B2596+J2596,$L$11:$L$2636,0)+12)-1</f>
        <v>47937</v>
      </c>
    </row>
    <row r="2597" spans="2:17" ht="15" customHeight="1" x14ac:dyDescent="0.25">
      <c r="B2597" s="112">
        <v>47921</v>
      </c>
      <c r="C2597" s="113" t="str">
        <f t="shared" si="170"/>
        <v>Friday</v>
      </c>
      <c r="D2597" s="114" t="str">
        <f t="shared" si="173"/>
        <v>B</v>
      </c>
      <c r="E2597" s="114" t="str">
        <f t="shared" si="173"/>
        <v>B</v>
      </c>
      <c r="F2597" s="114" t="str">
        <f t="shared" si="173"/>
        <v>B</v>
      </c>
      <c r="G2597" s="114" t="str">
        <f t="shared" si="173"/>
        <v>B</v>
      </c>
      <c r="H2597" s="114" t="str">
        <f t="shared" si="171"/>
        <v>B</v>
      </c>
      <c r="I2597" s="99">
        <f t="shared" si="172"/>
        <v>1</v>
      </c>
      <c r="J2597" s="109">
        <f>IF(H2597="B",0,MATCH("B",H2598:$H$3985,0))</f>
        <v>0</v>
      </c>
      <c r="L2597" s="112">
        <v>49244</v>
      </c>
      <c r="M2597" s="99" t="s">
        <v>69</v>
      </c>
      <c r="O2597" s="112">
        <v>47921</v>
      </c>
      <c r="P2597" s="97" cm="1">
        <f t="array" ref="P2597">INDEX($L$11:$L$2636,MATCH(B2597+J2597,$L$11:$L$2636,0)+30)</f>
        <v>47968</v>
      </c>
      <c r="Q2597" s="124" cm="1">
        <f t="array" ref="Q2597">INDEX($L$11:$L$2636,MATCH(B2597+J2597,$L$11:$L$2636,0)+12)-1</f>
        <v>47938</v>
      </c>
    </row>
    <row r="2598" spans="2:17" ht="15" customHeight="1" x14ac:dyDescent="0.25">
      <c r="B2598" s="112">
        <v>47922</v>
      </c>
      <c r="C2598" s="113" t="str">
        <f t="shared" si="170"/>
        <v>Saturday</v>
      </c>
      <c r="D2598" s="114" t="str">
        <f t="shared" si="173"/>
        <v>W</v>
      </c>
      <c r="E2598" s="114" t="str">
        <f t="shared" si="173"/>
        <v>W</v>
      </c>
      <c r="F2598" s="114" t="str">
        <f t="shared" si="173"/>
        <v>W</v>
      </c>
      <c r="G2598" s="114" t="str">
        <f t="shared" si="173"/>
        <v>W</v>
      </c>
      <c r="H2598" s="114" t="str">
        <f t="shared" si="171"/>
        <v>W</v>
      </c>
      <c r="I2598" s="99">
        <f t="shared" si="172"/>
        <v>0</v>
      </c>
      <c r="J2598" s="109">
        <f>IF(H2598="B",0,MATCH("B",H2599:$H$3985,0))</f>
        <v>2</v>
      </c>
      <c r="L2598" s="112">
        <v>49247</v>
      </c>
      <c r="M2598" s="99" t="s">
        <v>69</v>
      </c>
      <c r="O2598" s="112">
        <v>47922</v>
      </c>
      <c r="P2598" s="97" cm="1">
        <f t="array" ref="P2598">INDEX($L$11:$L$2636,MATCH(B2598+J2598,$L$11:$L$2636,0)+30)</f>
        <v>47974</v>
      </c>
      <c r="Q2598" s="124" cm="1">
        <f t="array" ref="Q2598">INDEX($L$11:$L$2636,MATCH(B2598+J2598,$L$11:$L$2636,0)+12)-1</f>
        <v>47939</v>
      </c>
    </row>
    <row r="2599" spans="2:17" ht="15" customHeight="1" x14ac:dyDescent="0.25">
      <c r="B2599" s="112">
        <v>47923</v>
      </c>
      <c r="C2599" s="113" t="str">
        <f t="shared" si="170"/>
        <v>Sunday</v>
      </c>
      <c r="D2599" s="114" t="str">
        <f t="shared" si="173"/>
        <v>W</v>
      </c>
      <c r="E2599" s="114" t="str">
        <f t="shared" si="173"/>
        <v>W</v>
      </c>
      <c r="F2599" s="114" t="str">
        <f t="shared" si="173"/>
        <v>W</v>
      </c>
      <c r="G2599" s="114" t="str">
        <f t="shared" si="173"/>
        <v>W</v>
      </c>
      <c r="H2599" s="114" t="str">
        <f t="shared" si="171"/>
        <v>W</v>
      </c>
      <c r="I2599" s="99">
        <f t="shared" si="172"/>
        <v>0</v>
      </c>
      <c r="J2599" s="109">
        <f>IF(H2599="B",0,MATCH("B",H2600:$H$3985,0))</f>
        <v>1</v>
      </c>
      <c r="L2599" s="112">
        <v>49248</v>
      </c>
      <c r="M2599" s="99" t="s">
        <v>69</v>
      </c>
      <c r="O2599" s="112">
        <v>47923</v>
      </c>
      <c r="P2599" s="97" cm="1">
        <f t="array" ref="P2599">INDEX($L$11:$L$2636,MATCH(B2599+J2599,$L$11:$L$2636,0)+30)</f>
        <v>47974</v>
      </c>
      <c r="Q2599" s="124" cm="1">
        <f t="array" ref="Q2599">INDEX($L$11:$L$2636,MATCH(B2599+J2599,$L$11:$L$2636,0)+12)-1</f>
        <v>47939</v>
      </c>
    </row>
    <row r="2600" spans="2:17" ht="15" customHeight="1" x14ac:dyDescent="0.25">
      <c r="B2600" s="112">
        <v>47924</v>
      </c>
      <c r="C2600" s="113" t="str">
        <f t="shared" si="170"/>
        <v>Monday</v>
      </c>
      <c r="D2600" s="114" t="str">
        <f t="shared" si="173"/>
        <v>B</v>
      </c>
      <c r="E2600" s="114" t="str">
        <f t="shared" si="173"/>
        <v>B</v>
      </c>
      <c r="F2600" s="114" t="str">
        <f t="shared" si="173"/>
        <v>B</v>
      </c>
      <c r="G2600" s="114" t="str">
        <f t="shared" si="173"/>
        <v>B</v>
      </c>
      <c r="H2600" s="114" t="str">
        <f t="shared" si="171"/>
        <v>B</v>
      </c>
      <c r="I2600" s="99">
        <f t="shared" si="172"/>
        <v>1</v>
      </c>
      <c r="J2600" s="109">
        <f>IF(H2600="B",0,MATCH("B",H2601:$H$3985,0))</f>
        <v>0</v>
      </c>
      <c r="L2600" s="112">
        <v>49250</v>
      </c>
      <c r="M2600" s="99" t="s">
        <v>69</v>
      </c>
      <c r="O2600" s="112">
        <v>47924</v>
      </c>
      <c r="P2600" s="97" cm="1">
        <f t="array" ref="P2600">INDEX($L$11:$L$2636,MATCH(B2600+J2600,$L$11:$L$2636,0)+30)</f>
        <v>47974</v>
      </c>
      <c r="Q2600" s="124" cm="1">
        <f t="array" ref="Q2600">INDEX($L$11:$L$2636,MATCH(B2600+J2600,$L$11:$L$2636,0)+12)-1</f>
        <v>47939</v>
      </c>
    </row>
    <row r="2601" spans="2:17" ht="15" customHeight="1" x14ac:dyDescent="0.25">
      <c r="B2601" s="112">
        <v>47925</v>
      </c>
      <c r="C2601" s="113" t="str">
        <f t="shared" si="170"/>
        <v>Tuesday</v>
      </c>
      <c r="D2601" s="114" t="str">
        <f t="shared" si="173"/>
        <v>B</v>
      </c>
      <c r="E2601" s="114" t="str">
        <f t="shared" si="173"/>
        <v>B</v>
      </c>
      <c r="F2601" s="114" t="str">
        <f t="shared" si="173"/>
        <v>B</v>
      </c>
      <c r="G2601" s="114" t="str">
        <f t="shared" si="173"/>
        <v>B</v>
      </c>
      <c r="H2601" s="114" t="str">
        <f t="shared" si="171"/>
        <v>B</v>
      </c>
      <c r="I2601" s="99">
        <f t="shared" si="172"/>
        <v>1</v>
      </c>
      <c r="J2601" s="109">
        <f>IF(H2601="B",0,MATCH("B",H2602:$H$3985,0))</f>
        <v>0</v>
      </c>
      <c r="L2601" s="112">
        <v>49251</v>
      </c>
      <c r="M2601" s="99" t="s">
        <v>69</v>
      </c>
      <c r="O2601" s="112">
        <v>47925</v>
      </c>
      <c r="P2601" s="97" cm="1">
        <f t="array" ref="P2601">INDEX($L$11:$L$2636,MATCH(B2601+J2601,$L$11:$L$2636,0)+30)</f>
        <v>47975</v>
      </c>
      <c r="Q2601" s="124" cm="1">
        <f t="array" ref="Q2601">INDEX($L$11:$L$2636,MATCH(B2601+J2601,$L$11:$L$2636,0)+12)-1</f>
        <v>47940</v>
      </c>
    </row>
    <row r="2602" spans="2:17" ht="15" customHeight="1" x14ac:dyDescent="0.25">
      <c r="B2602" s="112">
        <v>47926</v>
      </c>
      <c r="C2602" s="113" t="str">
        <f t="shared" si="170"/>
        <v>Wednesday</v>
      </c>
      <c r="D2602" s="114" t="str">
        <f t="shared" si="173"/>
        <v>B</v>
      </c>
      <c r="E2602" s="114" t="str">
        <f t="shared" si="173"/>
        <v>B</v>
      </c>
      <c r="F2602" s="114" t="str">
        <f t="shared" si="173"/>
        <v>B</v>
      </c>
      <c r="G2602" s="114" t="str">
        <f t="shared" si="173"/>
        <v>B</v>
      </c>
      <c r="H2602" s="114" t="str">
        <f t="shared" si="171"/>
        <v>B</v>
      </c>
      <c r="I2602" s="99">
        <f t="shared" si="172"/>
        <v>1</v>
      </c>
      <c r="J2602" s="109">
        <f>IF(H2602="B",0,MATCH("B",H2603:$H$3985,0))</f>
        <v>0</v>
      </c>
      <c r="L2602" s="112">
        <v>49254</v>
      </c>
      <c r="M2602" s="99" t="s">
        <v>69</v>
      </c>
      <c r="O2602" s="112">
        <v>47926</v>
      </c>
      <c r="P2602" s="97" cm="1">
        <f t="array" ref="P2602">INDEX($L$11:$L$2636,MATCH(B2602+J2602,$L$11:$L$2636,0)+30)</f>
        <v>47976</v>
      </c>
      <c r="Q2602" s="124" cm="1">
        <f t="array" ref="Q2602">INDEX($L$11:$L$2636,MATCH(B2602+J2602,$L$11:$L$2636,0)+12)-1</f>
        <v>47941</v>
      </c>
    </row>
    <row r="2603" spans="2:17" ht="15" customHeight="1" x14ac:dyDescent="0.25">
      <c r="B2603" s="112">
        <v>47927</v>
      </c>
      <c r="C2603" s="113" t="str">
        <f t="shared" si="170"/>
        <v>Thursday</v>
      </c>
      <c r="D2603" s="114" t="str">
        <f t="shared" si="173"/>
        <v>B</v>
      </c>
      <c r="E2603" s="114" t="str">
        <f t="shared" si="173"/>
        <v>B</v>
      </c>
      <c r="F2603" s="114" t="str">
        <f t="shared" si="173"/>
        <v>B</v>
      </c>
      <c r="G2603" s="114" t="str">
        <f t="shared" si="173"/>
        <v>B</v>
      </c>
      <c r="H2603" s="114" t="str">
        <f t="shared" si="171"/>
        <v>B</v>
      </c>
      <c r="I2603" s="99">
        <f t="shared" si="172"/>
        <v>1</v>
      </c>
      <c r="J2603" s="109">
        <f>IF(H2603="B",0,MATCH("B",H2604:$H$3985,0))</f>
        <v>0</v>
      </c>
      <c r="L2603" s="112">
        <v>49255</v>
      </c>
      <c r="M2603" s="99" t="s">
        <v>69</v>
      </c>
      <c r="O2603" s="112">
        <v>47927</v>
      </c>
      <c r="P2603" s="97" cm="1">
        <f t="array" ref="P2603">INDEX($L$11:$L$2636,MATCH(B2603+J2603,$L$11:$L$2636,0)+30)</f>
        <v>47977</v>
      </c>
      <c r="Q2603" s="124" cm="1">
        <f t="array" ref="Q2603">INDEX($L$11:$L$2636,MATCH(B2603+J2603,$L$11:$L$2636,0)+12)-1</f>
        <v>47944</v>
      </c>
    </row>
    <row r="2604" spans="2:17" ht="15" customHeight="1" x14ac:dyDescent="0.25">
      <c r="B2604" s="112">
        <v>47928</v>
      </c>
      <c r="C2604" s="113" t="str">
        <f t="shared" si="170"/>
        <v>Friday</v>
      </c>
      <c r="D2604" s="114" t="str">
        <f t="shared" si="173"/>
        <v>B</v>
      </c>
      <c r="E2604" s="114" t="str">
        <f t="shared" si="173"/>
        <v>B</v>
      </c>
      <c r="F2604" s="114" t="str">
        <f t="shared" si="173"/>
        <v>B</v>
      </c>
      <c r="G2604" s="114" t="str">
        <f t="shared" si="173"/>
        <v>B</v>
      </c>
      <c r="H2604" s="114" t="str">
        <f t="shared" si="171"/>
        <v>B</v>
      </c>
      <c r="I2604" s="99">
        <f t="shared" si="172"/>
        <v>1</v>
      </c>
      <c r="J2604" s="109">
        <f>IF(H2604="B",0,MATCH("B",H2605:$H$3985,0))</f>
        <v>0</v>
      </c>
      <c r="L2604" s="112">
        <v>49256</v>
      </c>
      <c r="M2604" s="99" t="s">
        <v>69</v>
      </c>
      <c r="O2604" s="112">
        <v>47928</v>
      </c>
      <c r="P2604" s="97" cm="1">
        <f t="array" ref="P2604">INDEX($L$11:$L$2636,MATCH(B2604+J2604,$L$11:$L$2636,0)+30)</f>
        <v>47980</v>
      </c>
      <c r="Q2604" s="124" cm="1">
        <f t="array" ref="Q2604">INDEX($L$11:$L$2636,MATCH(B2604+J2604,$L$11:$L$2636,0)+12)-1</f>
        <v>47945</v>
      </c>
    </row>
    <row r="2605" spans="2:17" ht="15" customHeight="1" x14ac:dyDescent="0.25">
      <c r="B2605" s="112">
        <v>47929</v>
      </c>
      <c r="C2605" s="113" t="str">
        <f t="shared" si="170"/>
        <v>Saturday</v>
      </c>
      <c r="D2605" s="114" t="str">
        <f t="shared" si="173"/>
        <v>W</v>
      </c>
      <c r="E2605" s="114" t="str">
        <f t="shared" si="173"/>
        <v>W</v>
      </c>
      <c r="F2605" s="114" t="str">
        <f t="shared" si="173"/>
        <v>W</v>
      </c>
      <c r="G2605" s="114" t="str">
        <f t="shared" si="173"/>
        <v>W</v>
      </c>
      <c r="H2605" s="114" t="str">
        <f t="shared" si="171"/>
        <v>W</v>
      </c>
      <c r="I2605" s="99">
        <f t="shared" si="172"/>
        <v>0</v>
      </c>
      <c r="J2605" s="109">
        <f>IF(H2605="B",0,MATCH("B",H2606:$H$3985,0))</f>
        <v>2</v>
      </c>
      <c r="L2605" s="112">
        <v>49258</v>
      </c>
      <c r="M2605" s="99" t="s">
        <v>69</v>
      </c>
      <c r="O2605" s="112">
        <v>47929</v>
      </c>
      <c r="P2605" s="97" cm="1">
        <f t="array" ref="P2605">INDEX($L$11:$L$2636,MATCH(B2605+J2605,$L$11:$L$2636,0)+30)</f>
        <v>47981</v>
      </c>
      <c r="Q2605" s="124" cm="1">
        <f t="array" ref="Q2605">INDEX($L$11:$L$2636,MATCH(B2605+J2605,$L$11:$L$2636,0)+12)-1</f>
        <v>47946</v>
      </c>
    </row>
    <row r="2606" spans="2:17" ht="15" customHeight="1" x14ac:dyDescent="0.25">
      <c r="B2606" s="112">
        <v>47930</v>
      </c>
      <c r="C2606" s="113" t="str">
        <f t="shared" si="170"/>
        <v>Sunday</v>
      </c>
      <c r="D2606" s="114" t="str">
        <f t="shared" si="173"/>
        <v>W</v>
      </c>
      <c r="E2606" s="114" t="str">
        <f t="shared" si="173"/>
        <v>W</v>
      </c>
      <c r="F2606" s="114" t="str">
        <f t="shared" si="173"/>
        <v>W</v>
      </c>
      <c r="G2606" s="114" t="str">
        <f t="shared" si="173"/>
        <v>W</v>
      </c>
      <c r="H2606" s="114" t="str">
        <f t="shared" si="171"/>
        <v>W</v>
      </c>
      <c r="I2606" s="99">
        <f t="shared" si="172"/>
        <v>0</v>
      </c>
      <c r="J2606" s="109">
        <f>IF(H2606="B",0,MATCH("B",H2607:$H$3985,0))</f>
        <v>1</v>
      </c>
      <c r="L2606" s="112">
        <v>49261</v>
      </c>
      <c r="M2606" s="99" t="s">
        <v>69</v>
      </c>
      <c r="O2606" s="112">
        <v>47930</v>
      </c>
      <c r="P2606" s="97" cm="1">
        <f t="array" ref="P2606">INDEX($L$11:$L$2636,MATCH(B2606+J2606,$L$11:$L$2636,0)+30)</f>
        <v>47981</v>
      </c>
      <c r="Q2606" s="124" cm="1">
        <f t="array" ref="Q2606">INDEX($L$11:$L$2636,MATCH(B2606+J2606,$L$11:$L$2636,0)+12)-1</f>
        <v>47946</v>
      </c>
    </row>
    <row r="2607" spans="2:17" ht="15" customHeight="1" x14ac:dyDescent="0.25">
      <c r="B2607" s="112">
        <v>47931</v>
      </c>
      <c r="C2607" s="113" t="str">
        <f t="shared" si="170"/>
        <v>Monday</v>
      </c>
      <c r="D2607" s="114" t="str">
        <f t="shared" si="173"/>
        <v>B</v>
      </c>
      <c r="E2607" s="114" t="str">
        <f t="shared" si="173"/>
        <v>B</v>
      </c>
      <c r="F2607" s="114" t="str">
        <f t="shared" si="173"/>
        <v>B</v>
      </c>
      <c r="G2607" s="114" t="str">
        <f t="shared" si="173"/>
        <v>B</v>
      </c>
      <c r="H2607" s="114" t="str">
        <f t="shared" si="171"/>
        <v>B</v>
      </c>
      <c r="I2607" s="99">
        <f t="shared" si="172"/>
        <v>1</v>
      </c>
      <c r="J2607" s="109">
        <f>IF(H2607="B",0,MATCH("B",H2608:$H$3985,0))</f>
        <v>0</v>
      </c>
      <c r="L2607" s="112">
        <v>49262</v>
      </c>
      <c r="M2607" s="99" t="s">
        <v>69</v>
      </c>
      <c r="O2607" s="112">
        <v>47931</v>
      </c>
      <c r="P2607" s="97" cm="1">
        <f t="array" ref="P2607">INDEX($L$11:$L$2636,MATCH(B2607+J2607,$L$11:$L$2636,0)+30)</f>
        <v>47981</v>
      </c>
      <c r="Q2607" s="124" cm="1">
        <f t="array" ref="Q2607">INDEX($L$11:$L$2636,MATCH(B2607+J2607,$L$11:$L$2636,0)+12)-1</f>
        <v>47946</v>
      </c>
    </row>
    <row r="2608" spans="2:17" ht="15" customHeight="1" x14ac:dyDescent="0.25">
      <c r="B2608" s="112">
        <v>47932</v>
      </c>
      <c r="C2608" s="113" t="str">
        <f t="shared" si="170"/>
        <v>Tuesday</v>
      </c>
      <c r="D2608" s="114" t="str">
        <f t="shared" si="173"/>
        <v>B</v>
      </c>
      <c r="E2608" s="114" t="str">
        <f t="shared" si="173"/>
        <v>B</v>
      </c>
      <c r="F2608" s="114" t="str">
        <f t="shared" si="173"/>
        <v>B</v>
      </c>
      <c r="G2608" s="114" t="str">
        <f t="shared" si="173"/>
        <v>B</v>
      </c>
      <c r="H2608" s="114" t="str">
        <f t="shared" si="171"/>
        <v>B</v>
      </c>
      <c r="I2608" s="99">
        <f t="shared" si="172"/>
        <v>1</v>
      </c>
      <c r="J2608" s="109">
        <f>IF(H2608="B",0,MATCH("B",H2609:$H$3985,0))</f>
        <v>0</v>
      </c>
      <c r="L2608" s="112">
        <v>49263</v>
      </c>
      <c r="M2608" s="99" t="s">
        <v>69</v>
      </c>
      <c r="O2608" s="112">
        <v>47932</v>
      </c>
      <c r="P2608" s="97" cm="1">
        <f t="array" ref="P2608">INDEX($L$11:$L$2636,MATCH(B2608+J2608,$L$11:$L$2636,0)+30)</f>
        <v>47982</v>
      </c>
      <c r="Q2608" s="124" cm="1">
        <f t="array" ref="Q2608">INDEX($L$11:$L$2636,MATCH(B2608+J2608,$L$11:$L$2636,0)+12)-1</f>
        <v>47952</v>
      </c>
    </row>
    <row r="2609" spans="2:17" ht="15" customHeight="1" x14ac:dyDescent="0.25">
      <c r="B2609" s="112">
        <v>47933</v>
      </c>
      <c r="C2609" s="113" t="str">
        <f t="shared" si="170"/>
        <v>Wednesday</v>
      </c>
      <c r="D2609" s="114" t="str">
        <f t="shared" si="173"/>
        <v>B</v>
      </c>
      <c r="E2609" s="114" t="str">
        <f t="shared" si="173"/>
        <v>B</v>
      </c>
      <c r="F2609" s="114" t="str">
        <f t="shared" si="173"/>
        <v>B</v>
      </c>
      <c r="G2609" s="114" t="str">
        <f t="shared" si="173"/>
        <v>B</v>
      </c>
      <c r="H2609" s="114" t="str">
        <f t="shared" si="171"/>
        <v>B</v>
      </c>
      <c r="I2609" s="99">
        <f t="shared" si="172"/>
        <v>1</v>
      </c>
      <c r="J2609" s="109">
        <f>IF(H2609="B",0,MATCH("B",H2610:$H$3985,0))</f>
        <v>0</v>
      </c>
      <c r="L2609" s="112">
        <v>49264</v>
      </c>
      <c r="M2609" s="99" t="s">
        <v>69</v>
      </c>
      <c r="O2609" s="112">
        <v>47933</v>
      </c>
      <c r="P2609" s="97" cm="1">
        <f t="array" ref="P2609">INDEX($L$11:$L$2636,MATCH(B2609+J2609,$L$11:$L$2636,0)+30)</f>
        <v>47984</v>
      </c>
      <c r="Q2609" s="124" cm="1">
        <f t="array" ref="Q2609">INDEX($L$11:$L$2636,MATCH(B2609+J2609,$L$11:$L$2636,0)+12)-1</f>
        <v>47953</v>
      </c>
    </row>
    <row r="2610" spans="2:17" ht="15" customHeight="1" x14ac:dyDescent="0.25">
      <c r="B2610" s="112">
        <v>47934</v>
      </c>
      <c r="C2610" s="113" t="str">
        <f t="shared" si="170"/>
        <v>Thursday</v>
      </c>
      <c r="D2610" s="114" t="str">
        <f t="shared" si="173"/>
        <v>B</v>
      </c>
      <c r="E2610" s="114" t="str">
        <f t="shared" si="173"/>
        <v>B</v>
      </c>
      <c r="F2610" s="114" t="str">
        <f t="shared" si="173"/>
        <v>B</v>
      </c>
      <c r="G2610" s="114" t="str">
        <f t="shared" si="173"/>
        <v>B</v>
      </c>
      <c r="H2610" s="114" t="str">
        <f t="shared" si="171"/>
        <v>B</v>
      </c>
      <c r="I2610" s="99">
        <f t="shared" si="172"/>
        <v>1</v>
      </c>
      <c r="J2610" s="109">
        <f>IF(H2610="B",0,MATCH("B",H2611:$H$3985,0))</f>
        <v>0</v>
      </c>
      <c r="L2610" s="112">
        <v>49265</v>
      </c>
      <c r="M2610" s="99" t="s">
        <v>69</v>
      </c>
      <c r="O2610" s="112">
        <v>47934</v>
      </c>
      <c r="P2610" s="97" cm="1">
        <f t="array" ref="P2610">INDEX($L$11:$L$2636,MATCH(B2610+J2610,$L$11:$L$2636,0)+30)</f>
        <v>47987</v>
      </c>
      <c r="Q2610" s="124" cm="1">
        <f t="array" ref="Q2610">INDEX($L$11:$L$2636,MATCH(B2610+J2610,$L$11:$L$2636,0)+12)-1</f>
        <v>47954</v>
      </c>
    </row>
    <row r="2611" spans="2:17" ht="15" customHeight="1" x14ac:dyDescent="0.25">
      <c r="B2611" s="112">
        <v>47935</v>
      </c>
      <c r="C2611" s="113" t="str">
        <f t="shared" si="170"/>
        <v>Friday</v>
      </c>
      <c r="D2611" s="114" t="str">
        <f t="shared" si="173"/>
        <v>B</v>
      </c>
      <c r="E2611" s="114" t="str">
        <f t="shared" si="173"/>
        <v>B</v>
      </c>
      <c r="F2611" s="114" t="str">
        <f t="shared" si="173"/>
        <v>B</v>
      </c>
      <c r="G2611" s="114" t="str">
        <f t="shared" si="173"/>
        <v>B</v>
      </c>
      <c r="H2611" s="114" t="str">
        <f t="shared" si="171"/>
        <v>B</v>
      </c>
      <c r="I2611" s="99">
        <f t="shared" si="172"/>
        <v>1</v>
      </c>
      <c r="J2611" s="109">
        <f>IF(H2611="B",0,MATCH("B",H2612:$H$3985,0))</f>
        <v>0</v>
      </c>
      <c r="L2611" s="112">
        <v>49268</v>
      </c>
      <c r="M2611" s="99" t="s">
        <v>69</v>
      </c>
      <c r="O2611" s="112">
        <v>47935</v>
      </c>
      <c r="P2611" s="97" cm="1">
        <f t="array" ref="P2611">INDEX($L$11:$L$2636,MATCH(B2611+J2611,$L$11:$L$2636,0)+30)</f>
        <v>47988</v>
      </c>
      <c r="Q2611" s="124" cm="1">
        <f t="array" ref="Q2611">INDEX($L$11:$L$2636,MATCH(B2611+J2611,$L$11:$L$2636,0)+12)-1</f>
        <v>47955</v>
      </c>
    </row>
    <row r="2612" spans="2:17" ht="15" customHeight="1" x14ac:dyDescent="0.25">
      <c r="B2612" s="112">
        <v>47936</v>
      </c>
      <c r="C2612" s="113" t="str">
        <f t="shared" si="170"/>
        <v>Saturday</v>
      </c>
      <c r="D2612" s="114" t="str">
        <f t="shared" si="173"/>
        <v>W</v>
      </c>
      <c r="E2612" s="114" t="str">
        <f t="shared" si="173"/>
        <v>W</v>
      </c>
      <c r="F2612" s="114" t="str">
        <f t="shared" si="173"/>
        <v>W</v>
      </c>
      <c r="G2612" s="114" t="str">
        <f t="shared" si="173"/>
        <v>W</v>
      </c>
      <c r="H2612" s="114" t="str">
        <f t="shared" si="171"/>
        <v>W</v>
      </c>
      <c r="I2612" s="99">
        <f t="shared" si="172"/>
        <v>0</v>
      </c>
      <c r="J2612" s="109">
        <f>IF(H2612="B",0,MATCH("B",H2613:$H$3985,0))</f>
        <v>2</v>
      </c>
      <c r="L2612" s="112">
        <v>49269</v>
      </c>
      <c r="M2612" s="99" t="s">
        <v>69</v>
      </c>
      <c r="O2612" s="112">
        <v>47936</v>
      </c>
      <c r="P2612" s="97" cm="1">
        <f t="array" ref="P2612">INDEX($L$11:$L$2636,MATCH(B2612+J2612,$L$11:$L$2636,0)+30)</f>
        <v>47989</v>
      </c>
      <c r="Q2612" s="124" cm="1">
        <f t="array" ref="Q2612">INDEX($L$11:$L$2636,MATCH(B2612+J2612,$L$11:$L$2636,0)+12)-1</f>
        <v>47958</v>
      </c>
    </row>
    <row r="2613" spans="2:17" ht="15" customHeight="1" x14ac:dyDescent="0.25">
      <c r="B2613" s="112">
        <v>47937</v>
      </c>
      <c r="C2613" s="113" t="str">
        <f t="shared" si="170"/>
        <v>Sunday</v>
      </c>
      <c r="D2613" s="114" t="str">
        <f t="shared" si="173"/>
        <v>W</v>
      </c>
      <c r="E2613" s="114" t="str">
        <f t="shared" si="173"/>
        <v>W</v>
      </c>
      <c r="F2613" s="114" t="str">
        <f t="shared" si="173"/>
        <v>W</v>
      </c>
      <c r="G2613" s="114" t="str">
        <f t="shared" si="173"/>
        <v>W</v>
      </c>
      <c r="H2613" s="114" t="str">
        <f t="shared" si="171"/>
        <v>W</v>
      </c>
      <c r="I2613" s="99">
        <f t="shared" si="172"/>
        <v>0</v>
      </c>
      <c r="J2613" s="109">
        <f>IF(H2613="B",0,MATCH("B",H2614:$H$3985,0))</f>
        <v>1</v>
      </c>
      <c r="L2613" s="112">
        <v>49270</v>
      </c>
      <c r="M2613" s="99" t="s">
        <v>69</v>
      </c>
      <c r="O2613" s="112">
        <v>47937</v>
      </c>
      <c r="P2613" s="97" cm="1">
        <f t="array" ref="P2613">INDEX($L$11:$L$2636,MATCH(B2613+J2613,$L$11:$L$2636,0)+30)</f>
        <v>47989</v>
      </c>
      <c r="Q2613" s="124" cm="1">
        <f t="array" ref="Q2613">INDEX($L$11:$L$2636,MATCH(B2613+J2613,$L$11:$L$2636,0)+12)-1</f>
        <v>47958</v>
      </c>
    </row>
    <row r="2614" spans="2:17" ht="15" customHeight="1" x14ac:dyDescent="0.25">
      <c r="B2614" s="112">
        <v>47938</v>
      </c>
      <c r="C2614" s="113" t="str">
        <f t="shared" si="170"/>
        <v>Monday</v>
      </c>
      <c r="D2614" s="114" t="str">
        <f t="shared" si="173"/>
        <v>B</v>
      </c>
      <c r="E2614" s="114" t="str">
        <f t="shared" si="173"/>
        <v>B</v>
      </c>
      <c r="F2614" s="114" t="str">
        <f t="shared" si="173"/>
        <v>B</v>
      </c>
      <c r="G2614" s="114" t="str">
        <f t="shared" si="173"/>
        <v>B</v>
      </c>
      <c r="H2614" s="114" t="str">
        <f t="shared" si="171"/>
        <v>B</v>
      </c>
      <c r="I2614" s="99">
        <f t="shared" si="172"/>
        <v>1</v>
      </c>
      <c r="J2614" s="109">
        <f>IF(H2614="B",0,MATCH("B",H2615:$H$3985,0))</f>
        <v>0</v>
      </c>
      <c r="L2614" s="112">
        <v>49271</v>
      </c>
      <c r="M2614" s="99" t="s">
        <v>69</v>
      </c>
      <c r="O2614" s="112">
        <v>47938</v>
      </c>
      <c r="P2614" s="97" cm="1">
        <f t="array" ref="P2614">INDEX($L$11:$L$2636,MATCH(B2614+J2614,$L$11:$L$2636,0)+30)</f>
        <v>47989</v>
      </c>
      <c r="Q2614" s="124" cm="1">
        <f t="array" ref="Q2614">INDEX($L$11:$L$2636,MATCH(B2614+J2614,$L$11:$L$2636,0)+12)-1</f>
        <v>47958</v>
      </c>
    </row>
    <row r="2615" spans="2:17" ht="15" customHeight="1" x14ac:dyDescent="0.25">
      <c r="B2615" s="112">
        <v>47939</v>
      </c>
      <c r="C2615" s="113" t="str">
        <f t="shared" si="170"/>
        <v>Tuesday</v>
      </c>
      <c r="D2615" s="114" t="str">
        <f t="shared" si="173"/>
        <v>B</v>
      </c>
      <c r="E2615" s="114" t="str">
        <f t="shared" si="173"/>
        <v>B</v>
      </c>
      <c r="F2615" s="114" t="str">
        <f t="shared" si="173"/>
        <v>B</v>
      </c>
      <c r="G2615" s="114" t="str">
        <f t="shared" si="173"/>
        <v>B</v>
      </c>
      <c r="H2615" s="114" t="str">
        <f t="shared" si="171"/>
        <v>B</v>
      </c>
      <c r="I2615" s="99">
        <f t="shared" si="172"/>
        <v>1</v>
      </c>
      <c r="J2615" s="109">
        <f>IF(H2615="B",0,MATCH("B",H2616:$H$3985,0))</f>
        <v>0</v>
      </c>
      <c r="L2615" s="112">
        <v>49272</v>
      </c>
      <c r="M2615" s="99" t="s">
        <v>69</v>
      </c>
      <c r="O2615" s="112">
        <v>47939</v>
      </c>
      <c r="P2615" s="97" cm="1">
        <f t="array" ref="P2615">INDEX($L$11:$L$2636,MATCH(B2615+J2615,$L$11:$L$2636,0)+30)</f>
        <v>47990</v>
      </c>
      <c r="Q2615" s="124" cm="1">
        <f t="array" ref="Q2615">INDEX($L$11:$L$2636,MATCH(B2615+J2615,$L$11:$L$2636,0)+12)-1</f>
        <v>47959</v>
      </c>
    </row>
    <row r="2616" spans="2:17" ht="15" customHeight="1" x14ac:dyDescent="0.25">
      <c r="B2616" s="112">
        <v>47940</v>
      </c>
      <c r="C2616" s="113" t="str">
        <f t="shared" si="170"/>
        <v>Wednesday</v>
      </c>
      <c r="D2616" s="114" t="str">
        <f t="shared" si="173"/>
        <v>B</v>
      </c>
      <c r="E2616" s="114" t="str">
        <f t="shared" si="173"/>
        <v>B</v>
      </c>
      <c r="F2616" s="114" t="str">
        <f t="shared" si="173"/>
        <v>B</v>
      </c>
      <c r="G2616" s="114" t="str">
        <f t="shared" si="173"/>
        <v>B</v>
      </c>
      <c r="H2616" s="114" t="str">
        <f t="shared" si="171"/>
        <v>B</v>
      </c>
      <c r="I2616" s="99">
        <f t="shared" si="172"/>
        <v>1</v>
      </c>
      <c r="J2616" s="109">
        <f>IF(H2616="B",0,MATCH("B",H2617:$H$3985,0))</f>
        <v>0</v>
      </c>
      <c r="L2616" s="112">
        <v>49275</v>
      </c>
      <c r="M2616" s="99" t="s">
        <v>69</v>
      </c>
      <c r="O2616" s="112">
        <v>47940</v>
      </c>
      <c r="P2616" s="97" cm="1">
        <f t="array" ref="P2616">INDEX($L$11:$L$2636,MATCH(B2616+J2616,$L$11:$L$2636,0)+30)</f>
        <v>47991</v>
      </c>
      <c r="Q2616" s="124" cm="1">
        <f t="array" ref="Q2616">INDEX($L$11:$L$2636,MATCH(B2616+J2616,$L$11:$L$2636,0)+12)-1</f>
        <v>47960</v>
      </c>
    </row>
    <row r="2617" spans="2:17" ht="15" customHeight="1" x14ac:dyDescent="0.25">
      <c r="B2617" s="112">
        <v>47941</v>
      </c>
      <c r="C2617" s="113" t="str">
        <f t="shared" si="170"/>
        <v>Thursday</v>
      </c>
      <c r="D2617" s="114" t="str">
        <f t="shared" si="173"/>
        <v>B</v>
      </c>
      <c r="E2617" s="114" t="str">
        <f t="shared" si="173"/>
        <v>B</v>
      </c>
      <c r="F2617" s="114" t="str">
        <f t="shared" si="173"/>
        <v>B</v>
      </c>
      <c r="G2617" s="114" t="str">
        <f t="shared" si="173"/>
        <v>B</v>
      </c>
      <c r="H2617" s="114" t="str">
        <f t="shared" si="171"/>
        <v>B</v>
      </c>
      <c r="I2617" s="99">
        <f t="shared" si="172"/>
        <v>1</v>
      </c>
      <c r="J2617" s="109">
        <f>IF(H2617="B",0,MATCH("B",H2618:$H$3985,0))</f>
        <v>0</v>
      </c>
      <c r="L2617" s="112">
        <v>49276</v>
      </c>
      <c r="M2617" s="99" t="s">
        <v>69</v>
      </c>
      <c r="O2617" s="112">
        <v>47941</v>
      </c>
      <c r="P2617" s="97" cm="1">
        <f t="array" ref="P2617">INDEX($L$11:$L$2636,MATCH(B2617+J2617,$L$11:$L$2636,0)+30)</f>
        <v>47995</v>
      </c>
      <c r="Q2617" s="124" cm="1">
        <f t="array" ref="Q2617">INDEX($L$11:$L$2636,MATCH(B2617+J2617,$L$11:$L$2636,0)+12)-1</f>
        <v>47961</v>
      </c>
    </row>
    <row r="2618" spans="2:17" ht="15" customHeight="1" x14ac:dyDescent="0.25">
      <c r="B2618" s="112">
        <v>47942</v>
      </c>
      <c r="C2618" s="113" t="str">
        <f t="shared" si="170"/>
        <v>Friday</v>
      </c>
      <c r="D2618" s="114" t="str">
        <f t="shared" si="173"/>
        <v>B</v>
      </c>
      <c r="E2618" s="114" t="str">
        <f t="shared" si="173"/>
        <v>B</v>
      </c>
      <c r="F2618" s="114" t="str">
        <f t="shared" si="173"/>
        <v>B</v>
      </c>
      <c r="G2618" s="114" t="str">
        <f t="shared" si="173"/>
        <v>B</v>
      </c>
      <c r="H2618" s="114" t="str">
        <f t="shared" si="171"/>
        <v>B</v>
      </c>
      <c r="I2618" s="99">
        <f t="shared" si="172"/>
        <v>1</v>
      </c>
      <c r="J2618" s="109">
        <f>IF(H2618="B",0,MATCH("B",H2619:$H$3985,0))</f>
        <v>0</v>
      </c>
      <c r="L2618" s="112">
        <v>49277</v>
      </c>
      <c r="M2618" s="99" t="s">
        <v>69</v>
      </c>
      <c r="O2618" s="112">
        <v>47942</v>
      </c>
      <c r="P2618" s="97" cm="1">
        <f t="array" ref="P2618">INDEX($L$11:$L$2636,MATCH(B2618+J2618,$L$11:$L$2636,0)+30)</f>
        <v>47996</v>
      </c>
      <c r="Q2618" s="124" cm="1">
        <f t="array" ref="Q2618">INDEX($L$11:$L$2636,MATCH(B2618+J2618,$L$11:$L$2636,0)+12)-1</f>
        <v>47962</v>
      </c>
    </row>
    <row r="2619" spans="2:17" ht="15" customHeight="1" x14ac:dyDescent="0.25">
      <c r="B2619" s="112">
        <v>47943</v>
      </c>
      <c r="C2619" s="113" t="str">
        <f t="shared" si="170"/>
        <v>Saturday</v>
      </c>
      <c r="D2619" s="114" t="str">
        <f t="shared" si="173"/>
        <v>W</v>
      </c>
      <c r="E2619" s="114" t="str">
        <f t="shared" si="173"/>
        <v>W</v>
      </c>
      <c r="F2619" s="114" t="str">
        <f t="shared" si="173"/>
        <v>W</v>
      </c>
      <c r="G2619" s="114" t="str">
        <f t="shared" si="173"/>
        <v>W</v>
      </c>
      <c r="H2619" s="114" t="str">
        <f t="shared" si="171"/>
        <v>W</v>
      </c>
      <c r="I2619" s="99">
        <f t="shared" si="172"/>
        <v>0</v>
      </c>
      <c r="J2619" s="109">
        <f>IF(H2619="B",0,MATCH("B",H2620:$H$3985,0))</f>
        <v>2</v>
      </c>
      <c r="L2619" s="112">
        <v>49278</v>
      </c>
      <c r="M2619" s="99" t="s">
        <v>69</v>
      </c>
      <c r="O2619" s="112">
        <v>47943</v>
      </c>
      <c r="P2619" s="97" cm="1">
        <f t="array" ref="P2619">INDEX($L$11:$L$2636,MATCH(B2619+J2619,$L$11:$L$2636,0)+30)</f>
        <v>47997</v>
      </c>
      <c r="Q2619" s="124" cm="1">
        <f t="array" ref="Q2619">INDEX($L$11:$L$2636,MATCH(B2619+J2619,$L$11:$L$2636,0)+12)-1</f>
        <v>47965</v>
      </c>
    </row>
    <row r="2620" spans="2:17" ht="15" customHeight="1" x14ac:dyDescent="0.25">
      <c r="B2620" s="112">
        <v>47944</v>
      </c>
      <c r="C2620" s="113" t="str">
        <f t="shared" si="170"/>
        <v>Sunday</v>
      </c>
      <c r="D2620" s="114" t="str">
        <f t="shared" si="173"/>
        <v>W</v>
      </c>
      <c r="E2620" s="114" t="str">
        <f t="shared" si="173"/>
        <v>W</v>
      </c>
      <c r="F2620" s="114" t="str">
        <f t="shared" si="173"/>
        <v>W</v>
      </c>
      <c r="G2620" s="114" t="str">
        <f t="shared" si="173"/>
        <v>W</v>
      </c>
      <c r="H2620" s="114" t="str">
        <f t="shared" si="171"/>
        <v>W</v>
      </c>
      <c r="I2620" s="99">
        <f t="shared" si="172"/>
        <v>0</v>
      </c>
      <c r="J2620" s="109">
        <f>IF(H2620="B",0,MATCH("B",H2621:$H$3985,0))</f>
        <v>1</v>
      </c>
      <c r="L2620" s="112">
        <v>49279</v>
      </c>
      <c r="M2620" s="99" t="s">
        <v>69</v>
      </c>
      <c r="O2620" s="112">
        <v>47944</v>
      </c>
      <c r="P2620" s="97" cm="1">
        <f t="array" ref="P2620">INDEX($L$11:$L$2636,MATCH(B2620+J2620,$L$11:$L$2636,0)+30)</f>
        <v>47997</v>
      </c>
      <c r="Q2620" s="124" cm="1">
        <f t="array" ref="Q2620">INDEX($L$11:$L$2636,MATCH(B2620+J2620,$L$11:$L$2636,0)+12)-1</f>
        <v>47965</v>
      </c>
    </row>
    <row r="2621" spans="2:17" ht="15" customHeight="1" x14ac:dyDescent="0.25">
      <c r="B2621" s="112">
        <v>47945</v>
      </c>
      <c r="C2621" s="113" t="str">
        <f t="shared" si="170"/>
        <v>Monday</v>
      </c>
      <c r="D2621" s="114" t="str">
        <f t="shared" si="173"/>
        <v>B</v>
      </c>
      <c r="E2621" s="114" t="str">
        <f t="shared" si="173"/>
        <v>B</v>
      </c>
      <c r="F2621" s="114" t="str">
        <f t="shared" si="173"/>
        <v>B</v>
      </c>
      <c r="G2621" s="114" t="str">
        <f t="shared" si="173"/>
        <v>B</v>
      </c>
      <c r="H2621" s="114" t="str">
        <f t="shared" si="171"/>
        <v>B</v>
      </c>
      <c r="I2621" s="99">
        <f t="shared" si="172"/>
        <v>1</v>
      </c>
      <c r="J2621" s="109">
        <f>IF(H2621="B",0,MATCH("B",H2622:$H$3985,0))</f>
        <v>0</v>
      </c>
      <c r="L2621" s="112">
        <v>49282</v>
      </c>
      <c r="M2621" s="99" t="s">
        <v>69</v>
      </c>
      <c r="O2621" s="112">
        <v>47945</v>
      </c>
      <c r="P2621" s="97" cm="1">
        <f t="array" ref="P2621">INDEX($L$11:$L$2636,MATCH(B2621+J2621,$L$11:$L$2636,0)+30)</f>
        <v>47997</v>
      </c>
      <c r="Q2621" s="124" cm="1">
        <f t="array" ref="Q2621">INDEX($L$11:$L$2636,MATCH(B2621+J2621,$L$11:$L$2636,0)+12)-1</f>
        <v>47965</v>
      </c>
    </row>
    <row r="2622" spans="2:17" ht="15" customHeight="1" x14ac:dyDescent="0.25">
      <c r="B2622" s="112">
        <v>47946</v>
      </c>
      <c r="C2622" s="113" t="str">
        <f t="shared" si="170"/>
        <v>Tuesday</v>
      </c>
      <c r="D2622" s="114" t="str">
        <f t="shared" si="173"/>
        <v>B</v>
      </c>
      <c r="E2622" s="114" t="str">
        <f t="shared" si="173"/>
        <v>B</v>
      </c>
      <c r="F2622" s="114" t="str">
        <f t="shared" si="173"/>
        <v>B</v>
      </c>
      <c r="G2622" s="114" t="str">
        <f t="shared" si="173"/>
        <v>B</v>
      </c>
      <c r="H2622" s="114" t="str">
        <f t="shared" si="171"/>
        <v>B</v>
      </c>
      <c r="I2622" s="99">
        <f t="shared" si="172"/>
        <v>1</v>
      </c>
      <c r="J2622" s="109">
        <f>IF(H2622="B",0,MATCH("B",H2623:$H$3985,0))</f>
        <v>0</v>
      </c>
      <c r="L2622" s="112">
        <v>49283</v>
      </c>
      <c r="M2622" s="99" t="s">
        <v>69</v>
      </c>
      <c r="O2622" s="112">
        <v>47946</v>
      </c>
      <c r="P2622" s="97" cm="1">
        <f t="array" ref="P2622">INDEX($L$11:$L$2636,MATCH(B2622+J2622,$L$11:$L$2636,0)+30)</f>
        <v>47998</v>
      </c>
      <c r="Q2622" s="124" cm="1">
        <f t="array" ref="Q2622">INDEX($L$11:$L$2636,MATCH(B2622+J2622,$L$11:$L$2636,0)+12)-1</f>
        <v>47966</v>
      </c>
    </row>
    <row r="2623" spans="2:17" ht="15" customHeight="1" x14ac:dyDescent="0.25">
      <c r="B2623" s="112">
        <v>47947</v>
      </c>
      <c r="C2623" s="113" t="str">
        <f t="shared" si="170"/>
        <v>Wednesday</v>
      </c>
      <c r="D2623" s="114" t="str">
        <f t="shared" si="173"/>
        <v>B</v>
      </c>
      <c r="E2623" s="114" t="str">
        <f t="shared" si="173"/>
        <v>B</v>
      </c>
      <c r="F2623" s="114" t="str">
        <f t="shared" si="173"/>
        <v>B</v>
      </c>
      <c r="G2623" s="114" t="str">
        <f t="shared" si="173"/>
        <v>B</v>
      </c>
      <c r="H2623" s="114" t="str">
        <f t="shared" si="171"/>
        <v>B</v>
      </c>
      <c r="I2623" s="99">
        <f t="shared" si="172"/>
        <v>1</v>
      </c>
      <c r="J2623" s="109">
        <f>IF(H2623="B",0,MATCH("B",H2624:$H$3985,0))</f>
        <v>0</v>
      </c>
      <c r="L2623" s="112">
        <v>49285</v>
      </c>
      <c r="M2623" s="99" t="s">
        <v>69</v>
      </c>
      <c r="O2623" s="112">
        <v>47947</v>
      </c>
      <c r="P2623" s="97" cm="1">
        <f t="array" ref="P2623">INDEX($L$11:$L$2636,MATCH(B2623+J2623,$L$11:$L$2636,0)+30)</f>
        <v>48002</v>
      </c>
      <c r="Q2623" s="124" cm="1">
        <f t="array" ref="Q2623">INDEX($L$11:$L$2636,MATCH(B2623+J2623,$L$11:$L$2636,0)+12)-1</f>
        <v>47967</v>
      </c>
    </row>
    <row r="2624" spans="2:17" ht="15" customHeight="1" x14ac:dyDescent="0.25">
      <c r="B2624" s="112">
        <v>47948</v>
      </c>
      <c r="C2624" s="113" t="str">
        <f t="shared" si="170"/>
        <v>Thursday</v>
      </c>
      <c r="D2624" s="114" t="str">
        <f t="shared" si="173"/>
        <v>B</v>
      </c>
      <c r="E2624" s="114" t="str">
        <f t="shared" si="173"/>
        <v>B</v>
      </c>
      <c r="F2624" s="114" t="s">
        <v>71</v>
      </c>
      <c r="G2624" s="114" t="str">
        <f t="shared" si="173"/>
        <v>B</v>
      </c>
      <c r="H2624" s="114" t="str">
        <f t="shared" si="171"/>
        <v>P</v>
      </c>
      <c r="I2624" s="99">
        <f t="shared" si="172"/>
        <v>0</v>
      </c>
      <c r="J2624" s="109">
        <f>IF(H2624="B",0,MATCH("B",H2625:$H$3985,0))</f>
        <v>5</v>
      </c>
      <c r="L2624" s="112">
        <v>49289</v>
      </c>
      <c r="M2624" s="99" t="s">
        <v>69</v>
      </c>
      <c r="O2624" s="112">
        <v>47948</v>
      </c>
      <c r="P2624" s="97" cm="1">
        <f t="array" ref="P2624">INDEX($L$11:$L$2636,MATCH(B2624+J2624,$L$11:$L$2636,0)+30)</f>
        <v>48003</v>
      </c>
      <c r="Q2624" s="124" cm="1">
        <f t="array" ref="Q2624">INDEX($L$11:$L$2636,MATCH(B2624+J2624,$L$11:$L$2636,0)+12)-1</f>
        <v>47973</v>
      </c>
    </row>
    <row r="2625" spans="2:17" ht="15" customHeight="1" x14ac:dyDescent="0.25">
      <c r="B2625" s="112">
        <v>47949</v>
      </c>
      <c r="C2625" s="113" t="str">
        <f t="shared" si="170"/>
        <v>Friday</v>
      </c>
      <c r="D2625" s="114" t="s">
        <v>71</v>
      </c>
      <c r="E2625" s="114" t="s">
        <v>71</v>
      </c>
      <c r="F2625" s="114" t="s">
        <v>71</v>
      </c>
      <c r="G2625" s="114" t="str">
        <f t="shared" si="173"/>
        <v>B</v>
      </c>
      <c r="H2625" s="114" t="str">
        <f t="shared" si="171"/>
        <v>P</v>
      </c>
      <c r="I2625" s="99">
        <f t="shared" si="172"/>
        <v>0</v>
      </c>
      <c r="J2625" s="109">
        <f>IF(H2625="B",0,MATCH("B",H2626:$H$3985,0))</f>
        <v>4</v>
      </c>
      <c r="L2625" s="112">
        <v>49290</v>
      </c>
      <c r="M2625" s="99" t="s">
        <v>69</v>
      </c>
      <c r="O2625" s="112">
        <v>47949</v>
      </c>
      <c r="P2625" s="97" cm="1">
        <f t="array" ref="P2625">INDEX($L$11:$L$2636,MATCH(B2625+J2625,$L$11:$L$2636,0)+30)</f>
        <v>48003</v>
      </c>
      <c r="Q2625" s="124" cm="1">
        <f t="array" ref="Q2625">INDEX($L$11:$L$2636,MATCH(B2625+J2625,$L$11:$L$2636,0)+12)-1</f>
        <v>47973</v>
      </c>
    </row>
    <row r="2626" spans="2:17" ht="15" customHeight="1" x14ac:dyDescent="0.25">
      <c r="B2626" s="112">
        <v>47950</v>
      </c>
      <c r="C2626" s="113" t="str">
        <f t="shared" si="170"/>
        <v>Saturday</v>
      </c>
      <c r="D2626" s="114" t="str">
        <f t="shared" si="173"/>
        <v>W</v>
      </c>
      <c r="E2626" s="114" t="str">
        <f t="shared" si="173"/>
        <v>W</v>
      </c>
      <c r="F2626" s="114" t="str">
        <f t="shared" si="173"/>
        <v>W</v>
      </c>
      <c r="G2626" s="114" t="str">
        <f t="shared" si="173"/>
        <v>W</v>
      </c>
      <c r="H2626" s="114" t="str">
        <f t="shared" si="171"/>
        <v>W</v>
      </c>
      <c r="I2626" s="99">
        <f t="shared" si="172"/>
        <v>0</v>
      </c>
      <c r="J2626" s="109">
        <f>IF(H2626="B",0,MATCH("B",H2627:$H$3985,0))</f>
        <v>3</v>
      </c>
      <c r="L2626" s="112">
        <v>49291</v>
      </c>
      <c r="M2626" s="99" t="s">
        <v>69</v>
      </c>
      <c r="O2626" s="112">
        <v>47950</v>
      </c>
      <c r="P2626" s="97" cm="1">
        <f t="array" ref="P2626">INDEX($L$11:$L$2636,MATCH(B2626+J2626,$L$11:$L$2636,0)+30)</f>
        <v>48003</v>
      </c>
      <c r="Q2626" s="124" cm="1">
        <f t="array" ref="Q2626">INDEX($L$11:$L$2636,MATCH(B2626+J2626,$L$11:$L$2636,0)+12)-1</f>
        <v>47973</v>
      </c>
    </row>
    <row r="2627" spans="2:17" ht="15" customHeight="1" x14ac:dyDescent="0.25">
      <c r="B2627" s="112">
        <v>47951</v>
      </c>
      <c r="C2627" s="113" t="str">
        <f t="shared" si="170"/>
        <v>Sunday</v>
      </c>
      <c r="D2627" s="114" t="str">
        <f t="shared" si="173"/>
        <v>W</v>
      </c>
      <c r="E2627" s="114" t="str">
        <f t="shared" si="173"/>
        <v>W</v>
      </c>
      <c r="F2627" s="114" t="str">
        <f t="shared" si="173"/>
        <v>W</v>
      </c>
      <c r="G2627" s="114" t="str">
        <f t="shared" si="173"/>
        <v>W</v>
      </c>
      <c r="H2627" s="114" t="str">
        <f t="shared" si="171"/>
        <v>W</v>
      </c>
      <c r="I2627" s="99">
        <f t="shared" si="172"/>
        <v>0</v>
      </c>
      <c r="J2627" s="109">
        <f>IF(H2627="B",0,MATCH("B",H2628:$H$3985,0))</f>
        <v>2</v>
      </c>
      <c r="L2627" s="112">
        <v>49292</v>
      </c>
      <c r="M2627" s="99" t="s">
        <v>69</v>
      </c>
      <c r="O2627" s="112">
        <v>47951</v>
      </c>
      <c r="P2627" s="97" cm="1">
        <f t="array" ref="P2627">INDEX($L$11:$L$2636,MATCH(B2627+J2627,$L$11:$L$2636,0)+30)</f>
        <v>48003</v>
      </c>
      <c r="Q2627" s="124" cm="1">
        <f t="array" ref="Q2627">INDEX($L$11:$L$2636,MATCH(B2627+J2627,$L$11:$L$2636,0)+12)-1</f>
        <v>47973</v>
      </c>
    </row>
    <row r="2628" spans="2:17" ht="15" customHeight="1" x14ac:dyDescent="0.25">
      <c r="B2628" s="112">
        <v>47952</v>
      </c>
      <c r="C2628" s="113" t="str">
        <f t="shared" si="170"/>
        <v>Monday</v>
      </c>
      <c r="D2628" s="114" t="s">
        <v>71</v>
      </c>
      <c r="E2628" s="114" t="s">
        <v>71</v>
      </c>
      <c r="F2628" s="114" t="str">
        <f t="shared" si="173"/>
        <v>B</v>
      </c>
      <c r="G2628" s="114" t="str">
        <f t="shared" si="173"/>
        <v>B</v>
      </c>
      <c r="H2628" s="114" t="str">
        <f t="shared" si="171"/>
        <v>P</v>
      </c>
      <c r="I2628" s="99">
        <f t="shared" si="172"/>
        <v>0</v>
      </c>
      <c r="J2628" s="109">
        <f>IF(H2628="B",0,MATCH("B",H2629:$H$3985,0))</f>
        <v>1</v>
      </c>
      <c r="L2628" s="112">
        <v>49293</v>
      </c>
      <c r="M2628" s="99" t="s">
        <v>69</v>
      </c>
      <c r="O2628" s="112">
        <v>47952</v>
      </c>
      <c r="P2628" s="97" cm="1">
        <f t="array" ref="P2628">INDEX($L$11:$L$2636,MATCH(B2628+J2628,$L$11:$L$2636,0)+30)</f>
        <v>48003</v>
      </c>
      <c r="Q2628" s="124" cm="1">
        <f t="array" ref="Q2628">INDEX($L$11:$L$2636,MATCH(B2628+J2628,$L$11:$L$2636,0)+12)-1</f>
        <v>47973</v>
      </c>
    </row>
    <row r="2629" spans="2:17" ht="15" customHeight="1" x14ac:dyDescent="0.25">
      <c r="B2629" s="112">
        <v>47953</v>
      </c>
      <c r="C2629" s="113" t="str">
        <f t="shared" si="170"/>
        <v>Tuesday</v>
      </c>
      <c r="D2629" s="114" t="str">
        <f t="shared" si="173"/>
        <v>B</v>
      </c>
      <c r="E2629" s="114" t="str">
        <f t="shared" si="173"/>
        <v>B</v>
      </c>
      <c r="F2629" s="114" t="str">
        <f t="shared" si="173"/>
        <v>B</v>
      </c>
      <c r="G2629" s="114" t="str">
        <f t="shared" si="173"/>
        <v>B</v>
      </c>
      <c r="H2629" s="114" t="str">
        <f t="shared" si="171"/>
        <v>B</v>
      </c>
      <c r="I2629" s="99">
        <f t="shared" si="172"/>
        <v>1</v>
      </c>
      <c r="J2629" s="109">
        <f>IF(H2629="B",0,MATCH("B",H2630:$H$3985,0))</f>
        <v>0</v>
      </c>
      <c r="L2629" s="112">
        <v>49296</v>
      </c>
      <c r="M2629" s="99" t="s">
        <v>69</v>
      </c>
      <c r="O2629" s="112">
        <v>47953</v>
      </c>
      <c r="P2629" s="97" cm="1">
        <f t="array" ref="P2629">INDEX($L$11:$L$2636,MATCH(B2629+J2629,$L$11:$L$2636,0)+30)</f>
        <v>48003</v>
      </c>
      <c r="Q2629" s="124" cm="1">
        <f t="array" ref="Q2629">INDEX($L$11:$L$2636,MATCH(B2629+J2629,$L$11:$L$2636,0)+12)-1</f>
        <v>47973</v>
      </c>
    </row>
    <row r="2630" spans="2:17" ht="15" customHeight="1" x14ac:dyDescent="0.25">
      <c r="B2630" s="112">
        <v>47954</v>
      </c>
      <c r="C2630" s="113" t="str">
        <f t="shared" si="170"/>
        <v>Wednesday</v>
      </c>
      <c r="D2630" s="114" t="str">
        <f t="shared" si="173"/>
        <v>B</v>
      </c>
      <c r="E2630" s="114" t="str">
        <f t="shared" si="173"/>
        <v>B</v>
      </c>
      <c r="F2630" s="114" t="str">
        <f t="shared" si="173"/>
        <v>B</v>
      </c>
      <c r="G2630" s="114" t="str">
        <f t="shared" si="173"/>
        <v>B</v>
      </c>
      <c r="H2630" s="114" t="str">
        <f t="shared" si="171"/>
        <v>B</v>
      </c>
      <c r="I2630" s="99">
        <f t="shared" si="172"/>
        <v>1</v>
      </c>
      <c r="J2630" s="109">
        <f>IF(H2630="B",0,MATCH("B",H2631:$H$3985,0))</f>
        <v>0</v>
      </c>
      <c r="L2630" s="112">
        <v>49297</v>
      </c>
      <c r="M2630" s="99" t="s">
        <v>69</v>
      </c>
      <c r="O2630" s="112">
        <v>47954</v>
      </c>
      <c r="P2630" s="97" cm="1">
        <f t="array" ref="P2630">INDEX($L$11:$L$2636,MATCH(B2630+J2630,$L$11:$L$2636,0)+30)</f>
        <v>48004</v>
      </c>
      <c r="Q2630" s="124" cm="1">
        <f t="array" ref="Q2630">INDEX($L$11:$L$2636,MATCH(B2630+J2630,$L$11:$L$2636,0)+12)-1</f>
        <v>47974</v>
      </c>
    </row>
    <row r="2631" spans="2:17" ht="15" customHeight="1" x14ac:dyDescent="0.25">
      <c r="B2631" s="112">
        <v>47955</v>
      </c>
      <c r="C2631" s="113" t="str">
        <f t="shared" si="170"/>
        <v>Thursday</v>
      </c>
      <c r="D2631" s="114" t="str">
        <f t="shared" si="173"/>
        <v>B</v>
      </c>
      <c r="E2631" s="114" t="str">
        <f t="shared" si="173"/>
        <v>B</v>
      </c>
      <c r="F2631" s="114" t="str">
        <f t="shared" si="173"/>
        <v>B</v>
      </c>
      <c r="G2631" s="114" t="str">
        <f t="shared" si="173"/>
        <v>B</v>
      </c>
      <c r="H2631" s="114" t="str">
        <f t="shared" si="171"/>
        <v>B</v>
      </c>
      <c r="I2631" s="99">
        <f t="shared" si="172"/>
        <v>1</v>
      </c>
      <c r="J2631" s="109">
        <f>IF(H2631="B",0,MATCH("B",H2632:$H$3985,0))</f>
        <v>0</v>
      </c>
      <c r="L2631" s="112">
        <v>49298</v>
      </c>
      <c r="M2631" s="99" t="s">
        <v>69</v>
      </c>
      <c r="O2631" s="112">
        <v>47955</v>
      </c>
      <c r="P2631" s="97" cm="1">
        <f t="array" ref="P2631">INDEX($L$11:$L$2636,MATCH(B2631+J2631,$L$11:$L$2636,0)+30)</f>
        <v>48005</v>
      </c>
      <c r="Q2631" s="124" cm="1">
        <f t="array" ref="Q2631">INDEX($L$11:$L$2636,MATCH(B2631+J2631,$L$11:$L$2636,0)+12)-1</f>
        <v>47975</v>
      </c>
    </row>
    <row r="2632" spans="2:17" ht="15" customHeight="1" x14ac:dyDescent="0.25">
      <c r="B2632" s="112">
        <v>47956</v>
      </c>
      <c r="C2632" s="113" t="str">
        <f t="shared" si="170"/>
        <v>Friday</v>
      </c>
      <c r="D2632" s="114" t="str">
        <f t="shared" si="173"/>
        <v>B</v>
      </c>
      <c r="E2632" s="114" t="str">
        <f t="shared" si="173"/>
        <v>B</v>
      </c>
      <c r="F2632" s="114" t="str">
        <f t="shared" si="173"/>
        <v>B</v>
      </c>
      <c r="G2632" s="114" t="str">
        <f t="shared" si="173"/>
        <v>B</v>
      </c>
      <c r="H2632" s="114" t="str">
        <f t="shared" si="171"/>
        <v>B</v>
      </c>
      <c r="I2632" s="99">
        <f t="shared" si="172"/>
        <v>1</v>
      </c>
      <c r="J2632" s="109">
        <f>IF(H2632="B",0,MATCH("B",H2633:$H$3985,0))</f>
        <v>0</v>
      </c>
      <c r="L2632" s="112">
        <v>49299</v>
      </c>
      <c r="M2632" s="99" t="s">
        <v>69</v>
      </c>
      <c r="O2632" s="112">
        <v>47956</v>
      </c>
      <c r="P2632" s="97" cm="1">
        <f t="array" ref="P2632">INDEX($L$11:$L$2636,MATCH(B2632+J2632,$L$11:$L$2636,0)+30)</f>
        <v>48008</v>
      </c>
      <c r="Q2632" s="124" cm="1">
        <f t="array" ref="Q2632">INDEX($L$11:$L$2636,MATCH(B2632+J2632,$L$11:$L$2636,0)+12)-1</f>
        <v>47976</v>
      </c>
    </row>
    <row r="2633" spans="2:17" ht="15" customHeight="1" x14ac:dyDescent="0.25">
      <c r="B2633" s="112">
        <v>47957</v>
      </c>
      <c r="C2633" s="113" t="str">
        <f t="shared" si="170"/>
        <v>Saturday</v>
      </c>
      <c r="D2633" s="114" t="str">
        <f t="shared" si="173"/>
        <v>W</v>
      </c>
      <c r="E2633" s="114" t="str">
        <f t="shared" si="173"/>
        <v>W</v>
      </c>
      <c r="F2633" s="114" t="str">
        <f t="shared" si="173"/>
        <v>W</v>
      </c>
      <c r="G2633" s="114" t="str">
        <f t="shared" si="173"/>
        <v>W</v>
      </c>
      <c r="H2633" s="114" t="str">
        <f t="shared" si="171"/>
        <v>W</v>
      </c>
      <c r="I2633" s="99">
        <f t="shared" si="172"/>
        <v>0</v>
      </c>
      <c r="J2633" s="109">
        <f>IF(H2633="B",0,MATCH("B",H2634:$H$3985,0))</f>
        <v>2</v>
      </c>
      <c r="L2633" s="112">
        <v>49300</v>
      </c>
      <c r="M2633" s="99" t="s">
        <v>69</v>
      </c>
      <c r="O2633" s="112">
        <v>47957</v>
      </c>
      <c r="P2633" s="97" cm="1">
        <f t="array" ref="P2633">INDEX($L$11:$L$2636,MATCH(B2633+J2633,$L$11:$L$2636,0)+30)</f>
        <v>48009</v>
      </c>
      <c r="Q2633" s="124" cm="1">
        <f t="array" ref="Q2633">INDEX($L$11:$L$2636,MATCH(B2633+J2633,$L$11:$L$2636,0)+12)-1</f>
        <v>47979</v>
      </c>
    </row>
    <row r="2634" spans="2:17" ht="15" customHeight="1" x14ac:dyDescent="0.25">
      <c r="B2634" s="112">
        <v>47958</v>
      </c>
      <c r="C2634" s="113" t="str">
        <f t="shared" si="170"/>
        <v>Sunday</v>
      </c>
      <c r="D2634" s="114" t="str">
        <f t="shared" si="173"/>
        <v>W</v>
      </c>
      <c r="E2634" s="114" t="str">
        <f t="shared" si="173"/>
        <v>W</v>
      </c>
      <c r="F2634" s="114" t="str">
        <f t="shared" si="173"/>
        <v>W</v>
      </c>
      <c r="G2634" s="114" t="str">
        <f t="shared" si="173"/>
        <v>W</v>
      </c>
      <c r="H2634" s="114" t="str">
        <f t="shared" si="171"/>
        <v>W</v>
      </c>
      <c r="I2634" s="99">
        <f t="shared" si="172"/>
        <v>0</v>
      </c>
      <c r="J2634" s="109">
        <f>IF(H2634="B",0,MATCH("B",H2635:$H$3985,0))</f>
        <v>1</v>
      </c>
      <c r="L2634" s="112">
        <v>49305</v>
      </c>
      <c r="M2634" s="99" t="s">
        <v>69</v>
      </c>
      <c r="O2634" s="112">
        <v>47958</v>
      </c>
      <c r="P2634" s="97" cm="1">
        <f t="array" ref="P2634">INDEX($L$11:$L$2636,MATCH(B2634+J2634,$L$11:$L$2636,0)+30)</f>
        <v>48009</v>
      </c>
      <c r="Q2634" s="124" cm="1">
        <f t="array" ref="Q2634">INDEX($L$11:$L$2636,MATCH(B2634+J2634,$L$11:$L$2636,0)+12)-1</f>
        <v>47979</v>
      </c>
    </row>
    <row r="2635" spans="2:17" ht="15" customHeight="1" x14ac:dyDescent="0.25">
      <c r="B2635" s="112">
        <v>47959</v>
      </c>
      <c r="C2635" s="113" t="str">
        <f t="shared" si="170"/>
        <v>Monday</v>
      </c>
      <c r="D2635" s="114" t="str">
        <f t="shared" si="173"/>
        <v>B</v>
      </c>
      <c r="E2635" s="114" t="str">
        <f t="shared" si="173"/>
        <v>B</v>
      </c>
      <c r="F2635" s="114" t="str">
        <f t="shared" si="173"/>
        <v>B</v>
      </c>
      <c r="G2635" s="114" t="str">
        <f t="shared" si="173"/>
        <v>B</v>
      </c>
      <c r="H2635" s="114" t="str">
        <f t="shared" si="171"/>
        <v>B</v>
      </c>
      <c r="I2635" s="99">
        <f t="shared" si="172"/>
        <v>1</v>
      </c>
      <c r="J2635" s="109">
        <f>IF(H2635="B",0,MATCH("B",H2636:$H$3985,0))</f>
        <v>0</v>
      </c>
      <c r="L2635" s="112">
        <v>49306</v>
      </c>
      <c r="M2635" s="99" t="s">
        <v>69</v>
      </c>
      <c r="O2635" s="112">
        <v>47959</v>
      </c>
      <c r="P2635" s="97" cm="1">
        <f t="array" ref="P2635">INDEX($L$11:$L$2636,MATCH(B2635+J2635,$L$11:$L$2636,0)+30)</f>
        <v>48009</v>
      </c>
      <c r="Q2635" s="124" cm="1">
        <f t="array" ref="Q2635">INDEX($L$11:$L$2636,MATCH(B2635+J2635,$L$11:$L$2636,0)+12)-1</f>
        <v>47979</v>
      </c>
    </row>
    <row r="2636" spans="2:17" ht="15" customHeight="1" x14ac:dyDescent="0.25">
      <c r="B2636" s="112">
        <v>47960</v>
      </c>
      <c r="C2636" s="113" t="str">
        <f t="shared" ref="C2636:C2699" si="174">TEXT(WEEKDAY(B2636),"dddd")</f>
        <v>Tuesday</v>
      </c>
      <c r="D2636" s="114" t="str">
        <f t="shared" si="173"/>
        <v>B</v>
      </c>
      <c r="E2636" s="114" t="str">
        <f t="shared" si="173"/>
        <v>B</v>
      </c>
      <c r="F2636" s="114" t="str">
        <f t="shared" si="173"/>
        <v>B</v>
      </c>
      <c r="G2636" s="114" t="str">
        <f t="shared" si="173"/>
        <v>B</v>
      </c>
      <c r="H2636" s="114" t="str">
        <f t="shared" ref="H2636:H2699" si="175">IF(OR(D2636="P",E2636="P",F2636="P",G2636="P"),"P",D2636)</f>
        <v>B</v>
      </c>
      <c r="I2636" s="99">
        <f t="shared" ref="I2636:I2699" si="176">IF(H2636="B",1,0)</f>
        <v>1</v>
      </c>
      <c r="J2636" s="109">
        <f>IF(H2636="B",0,MATCH("B",H2637:$H$3985,0))</f>
        <v>0</v>
      </c>
      <c r="L2636" s="112">
        <v>49307</v>
      </c>
      <c r="M2636" s="99" t="s">
        <v>69</v>
      </c>
      <c r="O2636" s="112">
        <v>47960</v>
      </c>
      <c r="P2636" s="97" cm="1">
        <f t="array" ref="P2636">INDEX($L$11:$L$2636,MATCH(B2636+J2636,$L$11:$L$2636,0)+30)</f>
        <v>48010</v>
      </c>
      <c r="Q2636" s="124" cm="1">
        <f t="array" ref="Q2636">INDEX($L$11:$L$2636,MATCH(B2636+J2636,$L$11:$L$2636,0)+12)-1</f>
        <v>47980</v>
      </c>
    </row>
    <row r="2637" spans="2:17" ht="15" customHeight="1" x14ac:dyDescent="0.25">
      <c r="B2637" s="112">
        <v>47961</v>
      </c>
      <c r="C2637" s="113" t="str">
        <f t="shared" si="174"/>
        <v>Wednesday</v>
      </c>
      <c r="D2637" s="114" t="str">
        <f t="shared" si="173"/>
        <v>B</v>
      </c>
      <c r="E2637" s="114" t="str">
        <f t="shared" si="173"/>
        <v>B</v>
      </c>
      <c r="F2637" s="114" t="str">
        <f t="shared" si="173"/>
        <v>B</v>
      </c>
      <c r="G2637" s="114" t="str">
        <f t="shared" si="173"/>
        <v>B</v>
      </c>
      <c r="H2637" s="114" t="str">
        <f t="shared" si="175"/>
        <v>B</v>
      </c>
      <c r="I2637" s="99">
        <f t="shared" si="176"/>
        <v>1</v>
      </c>
      <c r="J2637" s="109">
        <f>IF(H2637="B",0,MATCH("B",H2638:$H$3985,0))</f>
        <v>0</v>
      </c>
      <c r="O2637" s="112">
        <v>47961</v>
      </c>
      <c r="P2637" s="97" cm="1">
        <f t="array" ref="P2637">INDEX($L$11:$L$2636,MATCH(B2637+J2637,$L$11:$L$2636,0)+30)</f>
        <v>48011</v>
      </c>
      <c r="Q2637" s="124" cm="1">
        <f t="array" ref="Q2637">INDEX($L$11:$L$2636,MATCH(B2637+J2637,$L$11:$L$2636,0)+12)-1</f>
        <v>47981</v>
      </c>
    </row>
    <row r="2638" spans="2:17" ht="15" customHeight="1" x14ac:dyDescent="0.25">
      <c r="B2638" s="112">
        <v>47962</v>
      </c>
      <c r="C2638" s="113" t="str">
        <f t="shared" si="174"/>
        <v>Thursday</v>
      </c>
      <c r="D2638" s="114" t="str">
        <f t="shared" si="173"/>
        <v>B</v>
      </c>
      <c r="E2638" s="114" t="str">
        <f t="shared" si="173"/>
        <v>B</v>
      </c>
      <c r="F2638" s="114" t="str">
        <f t="shared" si="173"/>
        <v>B</v>
      </c>
      <c r="G2638" s="114" t="str">
        <f t="shared" si="173"/>
        <v>B</v>
      </c>
      <c r="H2638" s="114" t="str">
        <f t="shared" si="175"/>
        <v>B</v>
      </c>
      <c r="I2638" s="99">
        <f t="shared" si="176"/>
        <v>1</v>
      </c>
      <c r="J2638" s="109">
        <f>IF(H2638="B",0,MATCH("B",H2639:$H$3985,0))</f>
        <v>0</v>
      </c>
      <c r="O2638" s="112">
        <v>47962</v>
      </c>
      <c r="P2638" s="97" cm="1">
        <f t="array" ref="P2638">INDEX($L$11:$L$2636,MATCH(B2638+J2638,$L$11:$L$2636,0)+30)</f>
        <v>48012</v>
      </c>
      <c r="Q2638" s="124" cm="1">
        <f t="array" ref="Q2638">INDEX($L$11:$L$2636,MATCH(B2638+J2638,$L$11:$L$2636,0)+12)-1</f>
        <v>47983</v>
      </c>
    </row>
    <row r="2639" spans="2:17" ht="15" customHeight="1" x14ac:dyDescent="0.25">
      <c r="B2639" s="112">
        <v>47963</v>
      </c>
      <c r="C2639" s="113" t="str">
        <f t="shared" si="174"/>
        <v>Friday</v>
      </c>
      <c r="D2639" s="114" t="str">
        <f t="shared" si="173"/>
        <v>B</v>
      </c>
      <c r="E2639" s="114" t="str">
        <f t="shared" si="173"/>
        <v>B</v>
      </c>
      <c r="F2639" s="114" t="str">
        <f t="shared" si="173"/>
        <v>B</v>
      </c>
      <c r="G2639" s="114" t="str">
        <f t="shared" si="173"/>
        <v>B</v>
      </c>
      <c r="H2639" s="114" t="str">
        <f t="shared" si="175"/>
        <v>B</v>
      </c>
      <c r="I2639" s="99">
        <f t="shared" si="176"/>
        <v>1</v>
      </c>
      <c r="J2639" s="109">
        <f>IF(H2639="B",0,MATCH("B",H2640:$H$3985,0))</f>
        <v>0</v>
      </c>
      <c r="O2639" s="112">
        <v>47963</v>
      </c>
      <c r="P2639" s="97" cm="1">
        <f t="array" ref="P2639">INDEX($L$11:$L$2636,MATCH(B2639+J2639,$L$11:$L$2636,0)+30)</f>
        <v>48015</v>
      </c>
      <c r="Q2639" s="124" cm="1">
        <f t="array" ref="Q2639">INDEX($L$11:$L$2636,MATCH(B2639+J2639,$L$11:$L$2636,0)+12)-1</f>
        <v>47986</v>
      </c>
    </row>
    <row r="2640" spans="2:17" ht="15" customHeight="1" x14ac:dyDescent="0.25">
      <c r="B2640" s="112">
        <v>47964</v>
      </c>
      <c r="C2640" s="113" t="str">
        <f t="shared" si="174"/>
        <v>Saturday</v>
      </c>
      <c r="D2640" s="114" t="str">
        <f t="shared" si="173"/>
        <v>W</v>
      </c>
      <c r="E2640" s="114" t="str">
        <f t="shared" si="173"/>
        <v>W</v>
      </c>
      <c r="F2640" s="114" t="str">
        <f t="shared" si="173"/>
        <v>W</v>
      </c>
      <c r="G2640" s="114" t="str">
        <f t="shared" si="173"/>
        <v>W</v>
      </c>
      <c r="H2640" s="114" t="str">
        <f t="shared" si="175"/>
        <v>W</v>
      </c>
      <c r="I2640" s="99">
        <f t="shared" si="176"/>
        <v>0</v>
      </c>
      <c r="J2640" s="109">
        <f>IF(H2640="B",0,MATCH("B",H2641:$H$3985,0))</f>
        <v>2</v>
      </c>
      <c r="O2640" s="112">
        <v>47964</v>
      </c>
      <c r="P2640" s="97" cm="1">
        <f t="array" ref="P2640">INDEX($L$11:$L$2636,MATCH(B2640+J2640,$L$11:$L$2636,0)+30)</f>
        <v>48016</v>
      </c>
      <c r="Q2640" s="124" cm="1">
        <f t="array" ref="Q2640">INDEX($L$11:$L$2636,MATCH(B2640+J2640,$L$11:$L$2636,0)+12)-1</f>
        <v>47987</v>
      </c>
    </row>
    <row r="2641" spans="2:17" ht="15" customHeight="1" x14ac:dyDescent="0.25">
      <c r="B2641" s="112">
        <v>47965</v>
      </c>
      <c r="C2641" s="113" t="str">
        <f t="shared" si="174"/>
        <v>Sunday</v>
      </c>
      <c r="D2641" s="114" t="str">
        <f t="shared" si="173"/>
        <v>W</v>
      </c>
      <c r="E2641" s="114" t="str">
        <f t="shared" si="173"/>
        <v>W</v>
      </c>
      <c r="F2641" s="114" t="str">
        <f t="shared" si="173"/>
        <v>W</v>
      </c>
      <c r="G2641" s="114" t="str">
        <f t="shared" si="173"/>
        <v>W</v>
      </c>
      <c r="H2641" s="114" t="str">
        <f t="shared" si="175"/>
        <v>W</v>
      </c>
      <c r="I2641" s="99">
        <f t="shared" si="176"/>
        <v>0</v>
      </c>
      <c r="J2641" s="109">
        <f>IF(H2641="B",0,MATCH("B",H2642:$H$3985,0))</f>
        <v>1</v>
      </c>
      <c r="O2641" s="112">
        <v>47965</v>
      </c>
      <c r="P2641" s="97" cm="1">
        <f t="array" ref="P2641">INDEX($L$11:$L$2636,MATCH(B2641+J2641,$L$11:$L$2636,0)+30)</f>
        <v>48016</v>
      </c>
      <c r="Q2641" s="124" cm="1">
        <f t="array" ref="Q2641">INDEX($L$11:$L$2636,MATCH(B2641+J2641,$L$11:$L$2636,0)+12)-1</f>
        <v>47987</v>
      </c>
    </row>
    <row r="2642" spans="2:17" ht="15" customHeight="1" x14ac:dyDescent="0.25">
      <c r="B2642" s="112">
        <v>47966</v>
      </c>
      <c r="C2642" s="113" t="str">
        <f t="shared" si="174"/>
        <v>Monday</v>
      </c>
      <c r="D2642" s="114" t="str">
        <f t="shared" si="173"/>
        <v>B</v>
      </c>
      <c r="E2642" s="114" t="str">
        <f t="shared" si="173"/>
        <v>B</v>
      </c>
      <c r="F2642" s="114" t="str">
        <f t="shared" si="173"/>
        <v>B</v>
      </c>
      <c r="G2642" s="114" t="str">
        <f t="shared" si="173"/>
        <v>B</v>
      </c>
      <c r="H2642" s="114" t="str">
        <f t="shared" si="175"/>
        <v>B</v>
      </c>
      <c r="I2642" s="99">
        <f t="shared" si="176"/>
        <v>1</v>
      </c>
      <c r="J2642" s="109">
        <f>IF(H2642="B",0,MATCH("B",H2643:$H$3985,0))</f>
        <v>0</v>
      </c>
      <c r="O2642" s="112">
        <v>47966</v>
      </c>
      <c r="P2642" s="97" cm="1">
        <f t="array" ref="P2642">INDEX($L$11:$L$2636,MATCH(B2642+J2642,$L$11:$L$2636,0)+30)</f>
        <v>48016</v>
      </c>
      <c r="Q2642" s="124" cm="1">
        <f t="array" ref="Q2642">INDEX($L$11:$L$2636,MATCH(B2642+J2642,$L$11:$L$2636,0)+12)-1</f>
        <v>47987</v>
      </c>
    </row>
    <row r="2643" spans="2:17" ht="15" customHeight="1" x14ac:dyDescent="0.25">
      <c r="B2643" s="112">
        <v>47967</v>
      </c>
      <c r="C2643" s="113" t="str">
        <f t="shared" si="174"/>
        <v>Tuesday</v>
      </c>
      <c r="D2643" s="114" t="str">
        <f t="shared" si="173"/>
        <v>B</v>
      </c>
      <c r="E2643" s="114" t="str">
        <f t="shared" si="173"/>
        <v>B</v>
      </c>
      <c r="F2643" s="114" t="str">
        <f t="shared" si="173"/>
        <v>B</v>
      </c>
      <c r="G2643" s="114" t="str">
        <f t="shared" si="173"/>
        <v>B</v>
      </c>
      <c r="H2643" s="114" t="str">
        <f t="shared" si="175"/>
        <v>B</v>
      </c>
      <c r="I2643" s="99">
        <f t="shared" si="176"/>
        <v>1</v>
      </c>
      <c r="J2643" s="109">
        <f>IF(H2643="B",0,MATCH("B",H2644:$H$3985,0))</f>
        <v>0</v>
      </c>
      <c r="O2643" s="112">
        <v>47967</v>
      </c>
      <c r="P2643" s="97" cm="1">
        <f t="array" ref="P2643">INDEX($L$11:$L$2636,MATCH(B2643+J2643,$L$11:$L$2636,0)+30)</f>
        <v>48017</v>
      </c>
      <c r="Q2643" s="124" cm="1">
        <f t="array" ref="Q2643">INDEX($L$11:$L$2636,MATCH(B2643+J2643,$L$11:$L$2636,0)+12)-1</f>
        <v>47988</v>
      </c>
    </row>
    <row r="2644" spans="2:17" ht="15" customHeight="1" x14ac:dyDescent="0.25">
      <c r="B2644" s="112">
        <v>47968</v>
      </c>
      <c r="C2644" s="113" t="str">
        <f t="shared" si="174"/>
        <v>Wednesday</v>
      </c>
      <c r="D2644" s="114" t="str">
        <f t="shared" si="173"/>
        <v>B</v>
      </c>
      <c r="E2644" s="114" t="str">
        <f t="shared" si="173"/>
        <v>B</v>
      </c>
      <c r="F2644" s="114" t="str">
        <f t="shared" si="173"/>
        <v>B</v>
      </c>
      <c r="G2644" s="114" t="str">
        <f t="shared" si="173"/>
        <v>B</v>
      </c>
      <c r="H2644" s="114" t="str">
        <f t="shared" si="175"/>
        <v>B</v>
      </c>
      <c r="I2644" s="99">
        <f t="shared" si="176"/>
        <v>1</v>
      </c>
      <c r="J2644" s="109">
        <f>IF(H2644="B",0,MATCH("B",H2645:$H$3985,0))</f>
        <v>0</v>
      </c>
      <c r="O2644" s="112">
        <v>47968</v>
      </c>
      <c r="P2644" s="97" cm="1">
        <f t="array" ref="P2644">INDEX($L$11:$L$2636,MATCH(B2644+J2644,$L$11:$L$2636,0)+30)</f>
        <v>48018</v>
      </c>
      <c r="Q2644" s="124" cm="1">
        <f t="array" ref="Q2644">INDEX($L$11:$L$2636,MATCH(B2644+J2644,$L$11:$L$2636,0)+12)-1</f>
        <v>47989</v>
      </c>
    </row>
    <row r="2645" spans="2:17" ht="15" customHeight="1" x14ac:dyDescent="0.25">
      <c r="B2645" s="112">
        <v>47969</v>
      </c>
      <c r="C2645" s="113" t="str">
        <f t="shared" si="174"/>
        <v>Thursday</v>
      </c>
      <c r="D2645" s="114" t="str">
        <f t="shared" si="173"/>
        <v>B</v>
      </c>
      <c r="E2645" s="114" t="s">
        <v>71</v>
      </c>
      <c r="F2645" s="114" t="s">
        <v>71</v>
      </c>
      <c r="G2645" s="114" t="str">
        <f t="shared" si="173"/>
        <v>B</v>
      </c>
      <c r="H2645" s="114" t="str">
        <f t="shared" si="175"/>
        <v>P</v>
      </c>
      <c r="I2645" s="99">
        <f t="shared" si="176"/>
        <v>0</v>
      </c>
      <c r="J2645" s="109">
        <f>IF(H2645="B",0,MATCH("B",H2646:$H$3985,0))</f>
        <v>5</v>
      </c>
      <c r="O2645" s="112">
        <v>47969</v>
      </c>
      <c r="P2645" s="97" cm="1">
        <f t="array" ref="P2645">INDEX($L$11:$L$2636,MATCH(B2645+J2645,$L$11:$L$2636,0)+30)</f>
        <v>48019</v>
      </c>
      <c r="Q2645" s="124" cm="1">
        <f t="array" ref="Q2645">INDEX($L$11:$L$2636,MATCH(B2645+J2645,$L$11:$L$2636,0)+12)-1</f>
        <v>47990</v>
      </c>
    </row>
    <row r="2646" spans="2:17" ht="15" customHeight="1" x14ac:dyDescent="0.25">
      <c r="B2646" s="112">
        <v>47970</v>
      </c>
      <c r="C2646" s="113" t="str">
        <f t="shared" si="174"/>
        <v>Friday</v>
      </c>
      <c r="D2646" s="114" t="str">
        <f t="shared" si="173"/>
        <v>B</v>
      </c>
      <c r="E2646" s="114" t="str">
        <f t="shared" si="173"/>
        <v>B</v>
      </c>
      <c r="F2646" s="114" t="s">
        <v>71</v>
      </c>
      <c r="G2646" s="114" t="str">
        <f t="shared" si="173"/>
        <v>B</v>
      </c>
      <c r="H2646" s="114" t="str">
        <f t="shared" si="175"/>
        <v>P</v>
      </c>
      <c r="I2646" s="99">
        <f t="shared" si="176"/>
        <v>0</v>
      </c>
      <c r="J2646" s="109">
        <f>IF(H2646="B",0,MATCH("B",H2647:$H$3985,0))</f>
        <v>4</v>
      </c>
      <c r="O2646" s="112">
        <v>47970</v>
      </c>
      <c r="P2646" s="97" cm="1">
        <f t="array" ref="P2646">INDEX($L$11:$L$2636,MATCH(B2646+J2646,$L$11:$L$2636,0)+30)</f>
        <v>48019</v>
      </c>
      <c r="Q2646" s="124" cm="1">
        <f t="array" ref="Q2646">INDEX($L$11:$L$2636,MATCH(B2646+J2646,$L$11:$L$2636,0)+12)-1</f>
        <v>47990</v>
      </c>
    </row>
    <row r="2647" spans="2:17" ht="15" customHeight="1" x14ac:dyDescent="0.25">
      <c r="B2647" s="112">
        <v>47971</v>
      </c>
      <c r="C2647" s="113" t="str">
        <f t="shared" si="174"/>
        <v>Saturday</v>
      </c>
      <c r="D2647" s="114" t="str">
        <f t="shared" si="173"/>
        <v>W</v>
      </c>
      <c r="E2647" s="114" t="str">
        <f t="shared" si="173"/>
        <v>W</v>
      </c>
      <c r="F2647" s="114" t="str">
        <f t="shared" si="173"/>
        <v>W</v>
      </c>
      <c r="G2647" s="114" t="str">
        <f t="shared" si="173"/>
        <v>W</v>
      </c>
      <c r="H2647" s="114" t="str">
        <f t="shared" si="175"/>
        <v>W</v>
      </c>
      <c r="I2647" s="99">
        <f t="shared" si="176"/>
        <v>0</v>
      </c>
      <c r="J2647" s="109">
        <f>IF(H2647="B",0,MATCH("B",H2648:$H$3985,0))</f>
        <v>3</v>
      </c>
      <c r="O2647" s="112">
        <v>47971</v>
      </c>
      <c r="P2647" s="97" cm="1">
        <f t="array" ref="P2647">INDEX($L$11:$L$2636,MATCH(B2647+J2647,$L$11:$L$2636,0)+30)</f>
        <v>48019</v>
      </c>
      <c r="Q2647" s="124" cm="1">
        <f t="array" ref="Q2647">INDEX($L$11:$L$2636,MATCH(B2647+J2647,$L$11:$L$2636,0)+12)-1</f>
        <v>47990</v>
      </c>
    </row>
    <row r="2648" spans="2:17" ht="15" customHeight="1" x14ac:dyDescent="0.25">
      <c r="B2648" s="112">
        <v>47972</v>
      </c>
      <c r="C2648" s="113" t="str">
        <f t="shared" si="174"/>
        <v>Sunday</v>
      </c>
      <c r="D2648" s="114" t="str">
        <f t="shared" si="173"/>
        <v>W</v>
      </c>
      <c r="E2648" s="114" t="str">
        <f t="shared" si="173"/>
        <v>W</v>
      </c>
      <c r="F2648" s="114" t="str">
        <f t="shared" si="173"/>
        <v>W</v>
      </c>
      <c r="G2648" s="114" t="str">
        <f t="shared" si="173"/>
        <v>W</v>
      </c>
      <c r="H2648" s="114" t="str">
        <f t="shared" si="175"/>
        <v>W</v>
      </c>
      <c r="I2648" s="99">
        <f t="shared" si="176"/>
        <v>0</v>
      </c>
      <c r="J2648" s="109">
        <f>IF(H2648="B",0,MATCH("B",H2649:$H$3985,0))</f>
        <v>2</v>
      </c>
      <c r="O2648" s="112">
        <v>47972</v>
      </c>
      <c r="P2648" s="97" cm="1">
        <f t="array" ref="P2648">INDEX($L$11:$L$2636,MATCH(B2648+J2648,$L$11:$L$2636,0)+30)</f>
        <v>48019</v>
      </c>
      <c r="Q2648" s="124" cm="1">
        <f t="array" ref="Q2648">INDEX($L$11:$L$2636,MATCH(B2648+J2648,$L$11:$L$2636,0)+12)-1</f>
        <v>47990</v>
      </c>
    </row>
    <row r="2649" spans="2:17" ht="15" customHeight="1" x14ac:dyDescent="0.25">
      <c r="B2649" s="112">
        <v>47973</v>
      </c>
      <c r="C2649" s="113" t="str">
        <f t="shared" si="174"/>
        <v>Monday</v>
      </c>
      <c r="D2649" s="114" t="s">
        <v>71</v>
      </c>
      <c r="E2649" s="114" t="str">
        <f t="shared" si="173"/>
        <v>B</v>
      </c>
      <c r="F2649" s="114" t="str">
        <f t="shared" si="173"/>
        <v>B</v>
      </c>
      <c r="G2649" s="114" t="str">
        <f t="shared" si="173"/>
        <v>B</v>
      </c>
      <c r="H2649" s="114" t="str">
        <f t="shared" si="175"/>
        <v>P</v>
      </c>
      <c r="I2649" s="99">
        <f t="shared" si="176"/>
        <v>0</v>
      </c>
      <c r="J2649" s="109">
        <f>IF(H2649="B",0,MATCH("B",H2650:$H$3985,0))</f>
        <v>1</v>
      </c>
      <c r="O2649" s="112">
        <v>47973</v>
      </c>
      <c r="P2649" s="97" cm="1">
        <f t="array" ref="P2649">INDEX($L$11:$L$2636,MATCH(B2649+J2649,$L$11:$L$2636,0)+30)</f>
        <v>48019</v>
      </c>
      <c r="Q2649" s="124" cm="1">
        <f t="array" ref="Q2649">INDEX($L$11:$L$2636,MATCH(B2649+J2649,$L$11:$L$2636,0)+12)-1</f>
        <v>47990</v>
      </c>
    </row>
    <row r="2650" spans="2:17" ht="15" customHeight="1" x14ac:dyDescent="0.25">
      <c r="B2650" s="112">
        <v>47974</v>
      </c>
      <c r="C2650" s="113" t="str">
        <f t="shared" si="174"/>
        <v>Tuesday</v>
      </c>
      <c r="D2650" s="114" t="str">
        <f t="shared" si="173"/>
        <v>B</v>
      </c>
      <c r="E2650" s="114" t="str">
        <f t="shared" si="173"/>
        <v>B</v>
      </c>
      <c r="F2650" s="114" t="str">
        <f t="shared" si="173"/>
        <v>B</v>
      </c>
      <c r="G2650" s="114" t="str">
        <f t="shared" si="173"/>
        <v>B</v>
      </c>
      <c r="H2650" s="114" t="str">
        <f t="shared" si="175"/>
        <v>B</v>
      </c>
      <c r="I2650" s="99">
        <f t="shared" si="176"/>
        <v>1</v>
      </c>
      <c r="J2650" s="109">
        <f>IF(H2650="B",0,MATCH("B",H2651:$H$3985,0))</f>
        <v>0</v>
      </c>
      <c r="O2650" s="112">
        <v>47974</v>
      </c>
      <c r="P2650" s="97" cm="1">
        <f t="array" ref="P2650">INDEX($L$11:$L$2636,MATCH(B2650+J2650,$L$11:$L$2636,0)+30)</f>
        <v>48019</v>
      </c>
      <c r="Q2650" s="124" cm="1">
        <f t="array" ref="Q2650">INDEX($L$11:$L$2636,MATCH(B2650+J2650,$L$11:$L$2636,0)+12)-1</f>
        <v>47990</v>
      </c>
    </row>
    <row r="2651" spans="2:17" ht="15" customHeight="1" x14ac:dyDescent="0.25">
      <c r="B2651" s="112">
        <v>47975</v>
      </c>
      <c r="C2651" s="113" t="str">
        <f t="shared" si="174"/>
        <v>Wednesday</v>
      </c>
      <c r="D2651" s="114" t="str">
        <f t="shared" si="173"/>
        <v>B</v>
      </c>
      <c r="E2651" s="114" t="str">
        <f t="shared" si="173"/>
        <v>B</v>
      </c>
      <c r="F2651" s="114" t="str">
        <f t="shared" si="173"/>
        <v>B</v>
      </c>
      <c r="G2651" s="114" t="str">
        <f t="shared" si="173"/>
        <v>B</v>
      </c>
      <c r="H2651" s="114" t="str">
        <f t="shared" si="175"/>
        <v>B</v>
      </c>
      <c r="I2651" s="99">
        <f t="shared" si="176"/>
        <v>1</v>
      </c>
      <c r="J2651" s="109">
        <f>IF(H2651="B",0,MATCH("B",H2652:$H$3985,0))</f>
        <v>0</v>
      </c>
      <c r="O2651" s="112">
        <v>47975</v>
      </c>
      <c r="P2651" s="97" cm="1">
        <f t="array" ref="P2651">INDEX($L$11:$L$2636,MATCH(B2651+J2651,$L$11:$L$2636,0)+30)</f>
        <v>48022</v>
      </c>
      <c r="Q2651" s="124" cm="1">
        <f t="array" ref="Q2651">INDEX($L$11:$L$2636,MATCH(B2651+J2651,$L$11:$L$2636,0)+12)-1</f>
        <v>47994</v>
      </c>
    </row>
    <row r="2652" spans="2:17" ht="15" customHeight="1" x14ac:dyDescent="0.25">
      <c r="B2652" s="112">
        <v>47976</v>
      </c>
      <c r="C2652" s="113" t="str">
        <f t="shared" si="174"/>
        <v>Thursday</v>
      </c>
      <c r="D2652" s="114" t="str">
        <f t="shared" si="173"/>
        <v>B</v>
      </c>
      <c r="E2652" s="114" t="str">
        <f t="shared" si="173"/>
        <v>B</v>
      </c>
      <c r="F2652" s="114" t="str">
        <f t="shared" si="173"/>
        <v>B</v>
      </c>
      <c r="G2652" s="114" t="str">
        <f t="shared" si="173"/>
        <v>B</v>
      </c>
      <c r="H2652" s="114" t="str">
        <f t="shared" si="175"/>
        <v>B</v>
      </c>
      <c r="I2652" s="99">
        <f t="shared" si="176"/>
        <v>1</v>
      </c>
      <c r="J2652" s="109">
        <f>IF(H2652="B",0,MATCH("B",H2653:$H$3985,0))</f>
        <v>0</v>
      </c>
      <c r="O2652" s="112">
        <v>47976</v>
      </c>
      <c r="P2652" s="97" cm="1">
        <f t="array" ref="P2652">INDEX($L$11:$L$2636,MATCH(B2652+J2652,$L$11:$L$2636,0)+30)</f>
        <v>48024</v>
      </c>
      <c r="Q2652" s="124" cm="1">
        <f t="array" ref="Q2652">INDEX($L$11:$L$2636,MATCH(B2652+J2652,$L$11:$L$2636,0)+12)-1</f>
        <v>47995</v>
      </c>
    </row>
    <row r="2653" spans="2:17" ht="15" customHeight="1" x14ac:dyDescent="0.25">
      <c r="B2653" s="112">
        <v>47977</v>
      </c>
      <c r="C2653" s="113" t="str">
        <f t="shared" si="174"/>
        <v>Friday</v>
      </c>
      <c r="D2653" s="114" t="str">
        <f t="shared" si="173"/>
        <v>B</v>
      </c>
      <c r="E2653" s="114" t="str">
        <f t="shared" si="173"/>
        <v>B</v>
      </c>
      <c r="F2653" s="114" t="str">
        <f t="shared" si="173"/>
        <v>B</v>
      </c>
      <c r="G2653" s="114" t="str">
        <f t="shared" si="173"/>
        <v>B</v>
      </c>
      <c r="H2653" s="114" t="str">
        <f t="shared" si="175"/>
        <v>B</v>
      </c>
      <c r="I2653" s="99">
        <f t="shared" si="176"/>
        <v>1</v>
      </c>
      <c r="J2653" s="109">
        <f>IF(H2653="B",0,MATCH("B",H2654:$H$3985,0))</f>
        <v>0</v>
      </c>
      <c r="O2653" s="112">
        <v>47977</v>
      </c>
      <c r="P2653" s="97" cm="1">
        <f t="array" ref="P2653">INDEX($L$11:$L$2636,MATCH(B2653+J2653,$L$11:$L$2636,0)+30)</f>
        <v>48025</v>
      </c>
      <c r="Q2653" s="124" cm="1">
        <f t="array" ref="Q2653">INDEX($L$11:$L$2636,MATCH(B2653+J2653,$L$11:$L$2636,0)+12)-1</f>
        <v>47996</v>
      </c>
    </row>
    <row r="2654" spans="2:17" ht="15" customHeight="1" x14ac:dyDescent="0.25">
      <c r="B2654" s="112">
        <v>47978</v>
      </c>
      <c r="C2654" s="113" t="str">
        <f t="shared" si="174"/>
        <v>Saturday</v>
      </c>
      <c r="D2654" s="114" t="str">
        <f t="shared" ref="D2654:G2717" si="177">IF(WEEKDAY($B2654,2)&lt;6,"B","W")</f>
        <v>W</v>
      </c>
      <c r="E2654" s="114" t="str">
        <f t="shared" si="177"/>
        <v>W</v>
      </c>
      <c r="F2654" s="114" t="str">
        <f t="shared" si="177"/>
        <v>W</v>
      </c>
      <c r="G2654" s="114" t="str">
        <f t="shared" si="177"/>
        <v>W</v>
      </c>
      <c r="H2654" s="114" t="str">
        <f t="shared" si="175"/>
        <v>W</v>
      </c>
      <c r="I2654" s="99">
        <f t="shared" si="176"/>
        <v>0</v>
      </c>
      <c r="J2654" s="109">
        <f>IF(H2654="B",0,MATCH("B",H2655:$H$3985,0))</f>
        <v>2</v>
      </c>
      <c r="O2654" s="112">
        <v>47978</v>
      </c>
      <c r="P2654" s="97" cm="1">
        <f t="array" ref="P2654">INDEX($L$11:$L$2636,MATCH(B2654+J2654,$L$11:$L$2636,0)+30)</f>
        <v>48026</v>
      </c>
      <c r="Q2654" s="124" cm="1">
        <f t="array" ref="Q2654">INDEX($L$11:$L$2636,MATCH(B2654+J2654,$L$11:$L$2636,0)+12)-1</f>
        <v>47997</v>
      </c>
    </row>
    <row r="2655" spans="2:17" ht="15" customHeight="1" x14ac:dyDescent="0.25">
      <c r="B2655" s="112">
        <v>47979</v>
      </c>
      <c r="C2655" s="113" t="str">
        <f t="shared" si="174"/>
        <v>Sunday</v>
      </c>
      <c r="D2655" s="114" t="str">
        <f t="shared" si="177"/>
        <v>W</v>
      </c>
      <c r="E2655" s="114" t="str">
        <f t="shared" si="177"/>
        <v>W</v>
      </c>
      <c r="F2655" s="114" t="str">
        <f t="shared" si="177"/>
        <v>W</v>
      </c>
      <c r="G2655" s="114" t="str">
        <f t="shared" si="177"/>
        <v>W</v>
      </c>
      <c r="H2655" s="114" t="str">
        <f t="shared" si="175"/>
        <v>W</v>
      </c>
      <c r="I2655" s="99">
        <f t="shared" si="176"/>
        <v>0</v>
      </c>
      <c r="J2655" s="109">
        <f>IF(H2655="B",0,MATCH("B",H2656:$H$3985,0))</f>
        <v>1</v>
      </c>
      <c r="O2655" s="112">
        <v>47979</v>
      </c>
      <c r="P2655" s="97" cm="1">
        <f t="array" ref="P2655">INDEX($L$11:$L$2636,MATCH(B2655+J2655,$L$11:$L$2636,0)+30)</f>
        <v>48026</v>
      </c>
      <c r="Q2655" s="124" cm="1">
        <f t="array" ref="Q2655">INDEX($L$11:$L$2636,MATCH(B2655+J2655,$L$11:$L$2636,0)+12)-1</f>
        <v>47997</v>
      </c>
    </row>
    <row r="2656" spans="2:17" ht="15" customHeight="1" x14ac:dyDescent="0.25">
      <c r="B2656" s="112">
        <v>47980</v>
      </c>
      <c r="C2656" s="113" t="str">
        <f t="shared" si="174"/>
        <v>Monday</v>
      </c>
      <c r="D2656" s="114" t="str">
        <f t="shared" si="177"/>
        <v>B</v>
      </c>
      <c r="E2656" s="114" t="str">
        <f t="shared" si="177"/>
        <v>B</v>
      </c>
      <c r="F2656" s="114" t="str">
        <f t="shared" si="177"/>
        <v>B</v>
      </c>
      <c r="G2656" s="114" t="str">
        <f t="shared" si="177"/>
        <v>B</v>
      </c>
      <c r="H2656" s="114" t="str">
        <f t="shared" si="175"/>
        <v>B</v>
      </c>
      <c r="I2656" s="99">
        <f t="shared" si="176"/>
        <v>1</v>
      </c>
      <c r="J2656" s="109">
        <f>IF(H2656="B",0,MATCH("B",H2657:$H$3985,0))</f>
        <v>0</v>
      </c>
      <c r="O2656" s="112">
        <v>47980</v>
      </c>
      <c r="P2656" s="97" cm="1">
        <f t="array" ref="P2656">INDEX($L$11:$L$2636,MATCH(B2656+J2656,$L$11:$L$2636,0)+30)</f>
        <v>48026</v>
      </c>
      <c r="Q2656" s="124" cm="1">
        <f t="array" ref="Q2656">INDEX($L$11:$L$2636,MATCH(B2656+J2656,$L$11:$L$2636,0)+12)-1</f>
        <v>47997</v>
      </c>
    </row>
    <row r="2657" spans="2:17" ht="15" customHeight="1" x14ac:dyDescent="0.25">
      <c r="B2657" s="112">
        <v>47981</v>
      </c>
      <c r="C2657" s="113" t="str">
        <f t="shared" si="174"/>
        <v>Tuesday</v>
      </c>
      <c r="D2657" s="114" t="str">
        <f t="shared" si="177"/>
        <v>B</v>
      </c>
      <c r="E2657" s="114" t="str">
        <f t="shared" si="177"/>
        <v>B</v>
      </c>
      <c r="F2657" s="114" t="str">
        <f t="shared" si="177"/>
        <v>B</v>
      </c>
      <c r="G2657" s="114" t="str">
        <f t="shared" si="177"/>
        <v>B</v>
      </c>
      <c r="H2657" s="114" t="str">
        <f t="shared" si="175"/>
        <v>B</v>
      </c>
      <c r="I2657" s="99">
        <f t="shared" si="176"/>
        <v>1</v>
      </c>
      <c r="J2657" s="109">
        <f>IF(H2657="B",0,MATCH("B",H2658:$H$3985,0))</f>
        <v>0</v>
      </c>
      <c r="O2657" s="112">
        <v>47981</v>
      </c>
      <c r="P2657" s="97" cm="1">
        <f t="array" ref="P2657">INDEX($L$11:$L$2636,MATCH(B2657+J2657,$L$11:$L$2636,0)+30)</f>
        <v>48029</v>
      </c>
      <c r="Q2657" s="124" cm="1">
        <f t="array" ref="Q2657">INDEX($L$11:$L$2636,MATCH(B2657+J2657,$L$11:$L$2636,0)+12)-1</f>
        <v>48001</v>
      </c>
    </row>
    <row r="2658" spans="2:17" ht="15" customHeight="1" x14ac:dyDescent="0.25">
      <c r="B2658" s="112">
        <v>47982</v>
      </c>
      <c r="C2658" s="113" t="str">
        <f t="shared" si="174"/>
        <v>Wednesday</v>
      </c>
      <c r="D2658" s="114" t="str">
        <f t="shared" si="177"/>
        <v>B</v>
      </c>
      <c r="E2658" s="114" t="str">
        <f t="shared" si="177"/>
        <v>B</v>
      </c>
      <c r="F2658" s="114" t="str">
        <f t="shared" si="177"/>
        <v>B</v>
      </c>
      <c r="G2658" s="114" t="str">
        <f t="shared" si="177"/>
        <v>B</v>
      </c>
      <c r="H2658" s="114" t="str">
        <f t="shared" si="175"/>
        <v>B</v>
      </c>
      <c r="I2658" s="99">
        <f t="shared" si="176"/>
        <v>1</v>
      </c>
      <c r="J2658" s="109">
        <f>IF(H2658="B",0,MATCH("B",H2659:$H$3985,0))</f>
        <v>0</v>
      </c>
      <c r="O2658" s="112">
        <v>47982</v>
      </c>
      <c r="P2658" s="97" cm="1">
        <f t="array" ref="P2658">INDEX($L$11:$L$2636,MATCH(B2658+J2658,$L$11:$L$2636,0)+30)</f>
        <v>48030</v>
      </c>
      <c r="Q2658" s="124" cm="1">
        <f t="array" ref="Q2658">INDEX($L$11:$L$2636,MATCH(B2658+J2658,$L$11:$L$2636,0)+12)-1</f>
        <v>48002</v>
      </c>
    </row>
    <row r="2659" spans="2:17" ht="15" customHeight="1" x14ac:dyDescent="0.25">
      <c r="B2659" s="112">
        <v>47983</v>
      </c>
      <c r="C2659" s="113" t="str">
        <f t="shared" si="174"/>
        <v>Thursday</v>
      </c>
      <c r="D2659" s="114" t="str">
        <f t="shared" si="177"/>
        <v>B</v>
      </c>
      <c r="E2659" s="114" t="str">
        <f t="shared" si="177"/>
        <v>B</v>
      </c>
      <c r="F2659" s="114" t="s">
        <v>71</v>
      </c>
      <c r="G2659" s="114" t="str">
        <f t="shared" si="177"/>
        <v>B</v>
      </c>
      <c r="H2659" s="114" t="str">
        <f t="shared" si="175"/>
        <v>P</v>
      </c>
      <c r="I2659" s="99">
        <f t="shared" si="176"/>
        <v>0</v>
      </c>
      <c r="J2659" s="109">
        <f>IF(H2659="B",0,MATCH("B",H2660:$H$3985,0))</f>
        <v>1</v>
      </c>
      <c r="O2659" s="112">
        <v>47983</v>
      </c>
      <c r="P2659" s="97" cm="1">
        <f t="array" ref="P2659">INDEX($L$11:$L$2636,MATCH(B2659+J2659,$L$11:$L$2636,0)+30)</f>
        <v>48031</v>
      </c>
      <c r="Q2659" s="124" cm="1">
        <f t="array" ref="Q2659">INDEX($L$11:$L$2636,MATCH(B2659+J2659,$L$11:$L$2636,0)+12)-1</f>
        <v>48003</v>
      </c>
    </row>
    <row r="2660" spans="2:17" ht="15" customHeight="1" x14ac:dyDescent="0.25">
      <c r="B2660" s="112">
        <v>47984</v>
      </c>
      <c r="C2660" s="113" t="str">
        <f t="shared" si="174"/>
        <v>Friday</v>
      </c>
      <c r="D2660" s="114" t="str">
        <f t="shared" si="177"/>
        <v>B</v>
      </c>
      <c r="E2660" s="114" t="str">
        <f t="shared" si="177"/>
        <v>B</v>
      </c>
      <c r="F2660" s="114" t="str">
        <f t="shared" si="177"/>
        <v>B</v>
      </c>
      <c r="G2660" s="114" t="str">
        <f t="shared" si="177"/>
        <v>B</v>
      </c>
      <c r="H2660" s="114" t="str">
        <f t="shared" si="175"/>
        <v>B</v>
      </c>
      <c r="I2660" s="99">
        <f t="shared" si="176"/>
        <v>1</v>
      </c>
      <c r="J2660" s="109">
        <f>IF(H2660="B",0,MATCH("B",H2661:$H$3985,0))</f>
        <v>0</v>
      </c>
      <c r="O2660" s="112">
        <v>47984</v>
      </c>
      <c r="P2660" s="97" cm="1">
        <f t="array" ref="P2660">INDEX($L$11:$L$2636,MATCH(B2660+J2660,$L$11:$L$2636,0)+30)</f>
        <v>48031</v>
      </c>
      <c r="Q2660" s="124" cm="1">
        <f t="array" ref="Q2660">INDEX($L$11:$L$2636,MATCH(B2660+J2660,$L$11:$L$2636,0)+12)-1</f>
        <v>48003</v>
      </c>
    </row>
    <row r="2661" spans="2:17" ht="15" customHeight="1" x14ac:dyDescent="0.25">
      <c r="B2661" s="112">
        <v>47985</v>
      </c>
      <c r="C2661" s="113" t="str">
        <f t="shared" si="174"/>
        <v>Saturday</v>
      </c>
      <c r="D2661" s="114" t="str">
        <f t="shared" si="177"/>
        <v>W</v>
      </c>
      <c r="E2661" s="114" t="str">
        <f t="shared" si="177"/>
        <v>W</v>
      </c>
      <c r="F2661" s="114" t="str">
        <f t="shared" si="177"/>
        <v>W</v>
      </c>
      <c r="G2661" s="114" t="str">
        <f t="shared" si="177"/>
        <v>W</v>
      </c>
      <c r="H2661" s="114" t="str">
        <f t="shared" si="175"/>
        <v>W</v>
      </c>
      <c r="I2661" s="99">
        <f t="shared" si="176"/>
        <v>0</v>
      </c>
      <c r="J2661" s="109">
        <f>IF(H2661="B",0,MATCH("B",H2662:$H$3985,0))</f>
        <v>2</v>
      </c>
      <c r="O2661" s="112">
        <v>47985</v>
      </c>
      <c r="P2661" s="97" cm="1">
        <f t="array" ref="P2661">INDEX($L$11:$L$2636,MATCH(B2661+J2661,$L$11:$L$2636,0)+30)</f>
        <v>48032</v>
      </c>
      <c r="Q2661" s="124" cm="1">
        <f t="array" ref="Q2661">INDEX($L$11:$L$2636,MATCH(B2661+J2661,$L$11:$L$2636,0)+12)-1</f>
        <v>48004</v>
      </c>
    </row>
    <row r="2662" spans="2:17" ht="15" customHeight="1" x14ac:dyDescent="0.25">
      <c r="B2662" s="112">
        <v>47986</v>
      </c>
      <c r="C2662" s="113" t="str">
        <f t="shared" si="174"/>
        <v>Sunday</v>
      </c>
      <c r="D2662" s="114" t="str">
        <f t="shared" si="177"/>
        <v>W</v>
      </c>
      <c r="E2662" s="114" t="str">
        <f t="shared" si="177"/>
        <v>W</v>
      </c>
      <c r="F2662" s="114" t="str">
        <f t="shared" si="177"/>
        <v>W</v>
      </c>
      <c r="G2662" s="114" t="str">
        <f t="shared" si="177"/>
        <v>W</v>
      </c>
      <c r="H2662" s="114" t="str">
        <f t="shared" si="175"/>
        <v>W</v>
      </c>
      <c r="I2662" s="99">
        <f t="shared" si="176"/>
        <v>0</v>
      </c>
      <c r="J2662" s="109">
        <f>IF(H2662="B",0,MATCH("B",H2663:$H$3985,0))</f>
        <v>1</v>
      </c>
      <c r="O2662" s="112">
        <v>47986</v>
      </c>
      <c r="P2662" s="97" cm="1">
        <f t="array" ref="P2662">INDEX($L$11:$L$2636,MATCH(B2662+J2662,$L$11:$L$2636,0)+30)</f>
        <v>48032</v>
      </c>
      <c r="Q2662" s="124" cm="1">
        <f t="array" ref="Q2662">INDEX($L$11:$L$2636,MATCH(B2662+J2662,$L$11:$L$2636,0)+12)-1</f>
        <v>48004</v>
      </c>
    </row>
    <row r="2663" spans="2:17" ht="15" customHeight="1" x14ac:dyDescent="0.25">
      <c r="B2663" s="112">
        <v>47987</v>
      </c>
      <c r="C2663" s="113" t="str">
        <f t="shared" si="174"/>
        <v>Monday</v>
      </c>
      <c r="D2663" s="114" t="str">
        <f t="shared" si="177"/>
        <v>B</v>
      </c>
      <c r="E2663" s="114" t="str">
        <f t="shared" si="177"/>
        <v>B</v>
      </c>
      <c r="F2663" s="114" t="str">
        <f t="shared" si="177"/>
        <v>B</v>
      </c>
      <c r="G2663" s="114" t="str">
        <f t="shared" si="177"/>
        <v>B</v>
      </c>
      <c r="H2663" s="114" t="str">
        <f t="shared" si="175"/>
        <v>B</v>
      </c>
      <c r="I2663" s="99">
        <f t="shared" si="176"/>
        <v>1</v>
      </c>
      <c r="J2663" s="109">
        <f>IF(H2663="B",0,MATCH("B",H2664:$H$3985,0))</f>
        <v>0</v>
      </c>
      <c r="O2663" s="112">
        <v>47987</v>
      </c>
      <c r="P2663" s="97" cm="1">
        <f t="array" ref="P2663">INDEX($L$11:$L$2636,MATCH(B2663+J2663,$L$11:$L$2636,0)+30)</f>
        <v>48032</v>
      </c>
      <c r="Q2663" s="124" cm="1">
        <f t="array" ref="Q2663">INDEX($L$11:$L$2636,MATCH(B2663+J2663,$L$11:$L$2636,0)+12)-1</f>
        <v>48004</v>
      </c>
    </row>
    <row r="2664" spans="2:17" ht="15" customHeight="1" x14ac:dyDescent="0.25">
      <c r="B2664" s="112">
        <v>47988</v>
      </c>
      <c r="C2664" s="113" t="str">
        <f t="shared" si="174"/>
        <v>Tuesday</v>
      </c>
      <c r="D2664" s="114" t="str">
        <f t="shared" si="177"/>
        <v>B</v>
      </c>
      <c r="E2664" s="114" t="str">
        <f t="shared" si="177"/>
        <v>B</v>
      </c>
      <c r="F2664" s="114" t="str">
        <f t="shared" si="177"/>
        <v>B</v>
      </c>
      <c r="G2664" s="114" t="str">
        <f t="shared" si="177"/>
        <v>B</v>
      </c>
      <c r="H2664" s="114" t="str">
        <f t="shared" si="175"/>
        <v>B</v>
      </c>
      <c r="I2664" s="99">
        <f t="shared" si="176"/>
        <v>1</v>
      </c>
      <c r="J2664" s="109">
        <f>IF(H2664="B",0,MATCH("B",H2665:$H$3985,0))</f>
        <v>0</v>
      </c>
      <c r="O2664" s="112">
        <v>47988</v>
      </c>
      <c r="P2664" s="97" cm="1">
        <f t="array" ref="P2664">INDEX($L$11:$L$2636,MATCH(B2664+J2664,$L$11:$L$2636,0)+30)</f>
        <v>48033</v>
      </c>
      <c r="Q2664" s="124" cm="1">
        <f t="array" ref="Q2664">INDEX($L$11:$L$2636,MATCH(B2664+J2664,$L$11:$L$2636,0)+12)-1</f>
        <v>48007</v>
      </c>
    </row>
    <row r="2665" spans="2:17" ht="15" customHeight="1" x14ac:dyDescent="0.25">
      <c r="B2665" s="112">
        <v>47989</v>
      </c>
      <c r="C2665" s="113" t="str">
        <f t="shared" si="174"/>
        <v>Wednesday</v>
      </c>
      <c r="D2665" s="114" t="str">
        <f t="shared" si="177"/>
        <v>B</v>
      </c>
      <c r="E2665" s="114" t="str">
        <f t="shared" si="177"/>
        <v>B</v>
      </c>
      <c r="F2665" s="114" t="str">
        <f t="shared" si="177"/>
        <v>B</v>
      </c>
      <c r="G2665" s="114" t="str">
        <f t="shared" si="177"/>
        <v>B</v>
      </c>
      <c r="H2665" s="114" t="str">
        <f t="shared" si="175"/>
        <v>B</v>
      </c>
      <c r="I2665" s="99">
        <f t="shared" si="176"/>
        <v>1</v>
      </c>
      <c r="J2665" s="109">
        <f>IF(H2665="B",0,MATCH("B",H2666:$H$3985,0))</f>
        <v>0</v>
      </c>
      <c r="O2665" s="112">
        <v>47989</v>
      </c>
      <c r="P2665" s="97" cm="1">
        <f t="array" ref="P2665">INDEX($L$11:$L$2636,MATCH(B2665+J2665,$L$11:$L$2636,0)+30)</f>
        <v>48036</v>
      </c>
      <c r="Q2665" s="124" cm="1">
        <f t="array" ref="Q2665">INDEX($L$11:$L$2636,MATCH(B2665+J2665,$L$11:$L$2636,0)+12)-1</f>
        <v>48008</v>
      </c>
    </row>
    <row r="2666" spans="2:17" ht="15" customHeight="1" x14ac:dyDescent="0.25">
      <c r="B2666" s="112">
        <v>47990</v>
      </c>
      <c r="C2666" s="113" t="str">
        <f t="shared" si="174"/>
        <v>Thursday</v>
      </c>
      <c r="D2666" s="114" t="str">
        <f t="shared" si="177"/>
        <v>B</v>
      </c>
      <c r="E2666" s="114" t="str">
        <f t="shared" si="177"/>
        <v>B</v>
      </c>
      <c r="F2666" s="114" t="str">
        <f t="shared" si="177"/>
        <v>B</v>
      </c>
      <c r="G2666" s="114" t="str">
        <f t="shared" si="177"/>
        <v>B</v>
      </c>
      <c r="H2666" s="114" t="str">
        <f t="shared" si="175"/>
        <v>B</v>
      </c>
      <c r="I2666" s="99">
        <f t="shared" si="176"/>
        <v>1</v>
      </c>
      <c r="J2666" s="109">
        <f>IF(H2666="B",0,MATCH("B",H2667:$H$3985,0))</f>
        <v>0</v>
      </c>
      <c r="O2666" s="112">
        <v>47990</v>
      </c>
      <c r="P2666" s="97" cm="1">
        <f t="array" ref="P2666">INDEX($L$11:$L$2636,MATCH(B2666+J2666,$L$11:$L$2636,0)+30)</f>
        <v>48037</v>
      </c>
      <c r="Q2666" s="124" cm="1">
        <f t="array" ref="Q2666">INDEX($L$11:$L$2636,MATCH(B2666+J2666,$L$11:$L$2636,0)+12)-1</f>
        <v>48009</v>
      </c>
    </row>
    <row r="2667" spans="2:17" ht="15" customHeight="1" x14ac:dyDescent="0.25">
      <c r="B2667" s="112">
        <v>47991</v>
      </c>
      <c r="C2667" s="113" t="str">
        <f t="shared" si="174"/>
        <v>Friday</v>
      </c>
      <c r="D2667" s="114" t="str">
        <f t="shared" si="177"/>
        <v>B</v>
      </c>
      <c r="E2667" s="114" t="str">
        <f t="shared" si="177"/>
        <v>B</v>
      </c>
      <c r="F2667" s="114" t="str">
        <f t="shared" si="177"/>
        <v>B</v>
      </c>
      <c r="G2667" s="114" t="str">
        <f t="shared" si="177"/>
        <v>B</v>
      </c>
      <c r="H2667" s="114" t="str">
        <f t="shared" si="175"/>
        <v>B</v>
      </c>
      <c r="I2667" s="99">
        <f t="shared" si="176"/>
        <v>1</v>
      </c>
      <c r="J2667" s="109">
        <f>IF(H2667="B",0,MATCH("B",H2668:$H$3985,0))</f>
        <v>0</v>
      </c>
      <c r="O2667" s="112">
        <v>47991</v>
      </c>
      <c r="P2667" s="97" cm="1">
        <f t="array" ref="P2667">INDEX($L$11:$L$2636,MATCH(B2667+J2667,$L$11:$L$2636,0)+30)</f>
        <v>48038</v>
      </c>
      <c r="Q2667" s="124" cm="1">
        <f t="array" ref="Q2667">INDEX($L$11:$L$2636,MATCH(B2667+J2667,$L$11:$L$2636,0)+12)-1</f>
        <v>48010</v>
      </c>
    </row>
    <row r="2668" spans="2:17" ht="15" customHeight="1" x14ac:dyDescent="0.25">
      <c r="B2668" s="112">
        <v>47992</v>
      </c>
      <c r="C2668" s="113" t="str">
        <f t="shared" si="174"/>
        <v>Saturday</v>
      </c>
      <c r="D2668" s="114" t="str">
        <f t="shared" si="177"/>
        <v>W</v>
      </c>
      <c r="E2668" s="114" t="str">
        <f t="shared" si="177"/>
        <v>W</v>
      </c>
      <c r="F2668" s="114" t="str">
        <f t="shared" si="177"/>
        <v>W</v>
      </c>
      <c r="G2668" s="114" t="str">
        <f t="shared" si="177"/>
        <v>W</v>
      </c>
      <c r="H2668" s="114" t="str">
        <f t="shared" si="175"/>
        <v>W</v>
      </c>
      <c r="I2668" s="99">
        <f t="shared" si="176"/>
        <v>0</v>
      </c>
      <c r="J2668" s="109">
        <f>IF(H2668="B",0,MATCH("B",H2669:$H$3985,0))</f>
        <v>3</v>
      </c>
      <c r="O2668" s="112">
        <v>47992</v>
      </c>
      <c r="P2668" s="97" cm="1">
        <f t="array" ref="P2668">INDEX($L$11:$L$2636,MATCH(B2668+J2668,$L$11:$L$2636,0)+30)</f>
        <v>48039</v>
      </c>
      <c r="Q2668" s="124" cm="1">
        <f t="array" ref="Q2668">INDEX($L$11:$L$2636,MATCH(B2668+J2668,$L$11:$L$2636,0)+12)-1</f>
        <v>48011</v>
      </c>
    </row>
    <row r="2669" spans="2:17" ht="15" customHeight="1" x14ac:dyDescent="0.25">
      <c r="B2669" s="112">
        <v>47993</v>
      </c>
      <c r="C2669" s="113" t="str">
        <f t="shared" si="174"/>
        <v>Sunday</v>
      </c>
      <c r="D2669" s="114" t="str">
        <f t="shared" si="177"/>
        <v>W</v>
      </c>
      <c r="E2669" s="114" t="str">
        <f t="shared" si="177"/>
        <v>W</v>
      </c>
      <c r="F2669" s="114" t="str">
        <f t="shared" si="177"/>
        <v>W</v>
      </c>
      <c r="G2669" s="114" t="str">
        <f t="shared" si="177"/>
        <v>W</v>
      </c>
      <c r="H2669" s="114" t="str">
        <f t="shared" si="175"/>
        <v>W</v>
      </c>
      <c r="I2669" s="99">
        <f t="shared" si="176"/>
        <v>0</v>
      </c>
      <c r="J2669" s="109">
        <f>IF(H2669="B",0,MATCH("B",H2670:$H$3985,0))</f>
        <v>2</v>
      </c>
      <c r="O2669" s="112">
        <v>47993</v>
      </c>
      <c r="P2669" s="97" cm="1">
        <f t="array" ref="P2669">INDEX($L$11:$L$2636,MATCH(B2669+J2669,$L$11:$L$2636,0)+30)</f>
        <v>48039</v>
      </c>
      <c r="Q2669" s="124" cm="1">
        <f t="array" ref="Q2669">INDEX($L$11:$L$2636,MATCH(B2669+J2669,$L$11:$L$2636,0)+12)-1</f>
        <v>48011</v>
      </c>
    </row>
    <row r="2670" spans="2:17" ht="15" customHeight="1" x14ac:dyDescent="0.25">
      <c r="B2670" s="112">
        <v>47994</v>
      </c>
      <c r="C2670" s="113" t="str">
        <f t="shared" si="174"/>
        <v>Monday</v>
      </c>
      <c r="D2670" s="114" t="s">
        <v>71</v>
      </c>
      <c r="E2670" s="114" t="str">
        <f t="shared" si="177"/>
        <v>B</v>
      </c>
      <c r="F2670" s="114" t="str">
        <f t="shared" si="177"/>
        <v>B</v>
      </c>
      <c r="G2670" s="114" t="str">
        <f t="shared" si="177"/>
        <v>B</v>
      </c>
      <c r="H2670" s="114" t="str">
        <f t="shared" si="175"/>
        <v>P</v>
      </c>
      <c r="I2670" s="99">
        <f t="shared" si="176"/>
        <v>0</v>
      </c>
      <c r="J2670" s="109">
        <f>IF(H2670="B",0,MATCH("B",H2671:$H$3985,0))</f>
        <v>1</v>
      </c>
      <c r="O2670" s="112">
        <v>47994</v>
      </c>
      <c r="P2670" s="97" cm="1">
        <f t="array" ref="P2670">INDEX($L$11:$L$2636,MATCH(B2670+J2670,$L$11:$L$2636,0)+30)</f>
        <v>48039</v>
      </c>
      <c r="Q2670" s="124" cm="1">
        <f t="array" ref="Q2670">INDEX($L$11:$L$2636,MATCH(B2670+J2670,$L$11:$L$2636,0)+12)-1</f>
        <v>48011</v>
      </c>
    </row>
    <row r="2671" spans="2:17" ht="15" customHeight="1" x14ac:dyDescent="0.25">
      <c r="B2671" s="112">
        <v>47995</v>
      </c>
      <c r="C2671" s="113" t="str">
        <f t="shared" si="174"/>
        <v>Tuesday</v>
      </c>
      <c r="D2671" s="114" t="str">
        <f t="shared" si="177"/>
        <v>B</v>
      </c>
      <c r="E2671" s="114" t="str">
        <f t="shared" si="177"/>
        <v>B</v>
      </c>
      <c r="F2671" s="114" t="str">
        <f t="shared" si="177"/>
        <v>B</v>
      </c>
      <c r="G2671" s="114" t="str">
        <f t="shared" si="177"/>
        <v>B</v>
      </c>
      <c r="H2671" s="114" t="str">
        <f t="shared" si="175"/>
        <v>B</v>
      </c>
      <c r="I2671" s="99">
        <f t="shared" si="176"/>
        <v>1</v>
      </c>
      <c r="J2671" s="109">
        <f>IF(H2671="B",0,MATCH("B",H2672:$H$3985,0))</f>
        <v>0</v>
      </c>
      <c r="O2671" s="112">
        <v>47995</v>
      </c>
      <c r="P2671" s="97" cm="1">
        <f t="array" ref="P2671">INDEX($L$11:$L$2636,MATCH(B2671+J2671,$L$11:$L$2636,0)+30)</f>
        <v>48039</v>
      </c>
      <c r="Q2671" s="124" cm="1">
        <f t="array" ref="Q2671">INDEX($L$11:$L$2636,MATCH(B2671+J2671,$L$11:$L$2636,0)+12)-1</f>
        <v>48011</v>
      </c>
    </row>
    <row r="2672" spans="2:17" ht="15" customHeight="1" x14ac:dyDescent="0.25">
      <c r="B2672" s="112">
        <v>47996</v>
      </c>
      <c r="C2672" s="113" t="str">
        <f t="shared" si="174"/>
        <v>Wednesday</v>
      </c>
      <c r="D2672" s="114" t="str">
        <f t="shared" si="177"/>
        <v>B</v>
      </c>
      <c r="E2672" s="114" t="str">
        <f t="shared" si="177"/>
        <v>B</v>
      </c>
      <c r="F2672" s="114" t="str">
        <f t="shared" si="177"/>
        <v>B</v>
      </c>
      <c r="G2672" s="114" t="str">
        <f t="shared" si="177"/>
        <v>B</v>
      </c>
      <c r="H2672" s="114" t="str">
        <f t="shared" si="175"/>
        <v>B</v>
      </c>
      <c r="I2672" s="99">
        <f t="shared" si="176"/>
        <v>1</v>
      </c>
      <c r="J2672" s="109">
        <f>IF(H2672="B",0,MATCH("B",H2673:$H$3985,0))</f>
        <v>0</v>
      </c>
      <c r="O2672" s="112">
        <v>47996</v>
      </c>
      <c r="P2672" s="97" cm="1">
        <f t="array" ref="P2672">INDEX($L$11:$L$2636,MATCH(B2672+J2672,$L$11:$L$2636,0)+30)</f>
        <v>48040</v>
      </c>
      <c r="Q2672" s="124" cm="1">
        <f t="array" ref="Q2672">INDEX($L$11:$L$2636,MATCH(B2672+J2672,$L$11:$L$2636,0)+12)-1</f>
        <v>48014</v>
      </c>
    </row>
    <row r="2673" spans="2:17" ht="15" customHeight="1" x14ac:dyDescent="0.25">
      <c r="B2673" s="112">
        <v>47997</v>
      </c>
      <c r="C2673" s="113" t="str">
        <f t="shared" si="174"/>
        <v>Thursday</v>
      </c>
      <c r="D2673" s="114" t="str">
        <f t="shared" si="177"/>
        <v>B</v>
      </c>
      <c r="E2673" s="114" t="str">
        <f t="shared" si="177"/>
        <v>B</v>
      </c>
      <c r="F2673" s="114" t="str">
        <f t="shared" si="177"/>
        <v>B</v>
      </c>
      <c r="G2673" s="114" t="str">
        <f t="shared" si="177"/>
        <v>B</v>
      </c>
      <c r="H2673" s="114" t="str">
        <f t="shared" si="175"/>
        <v>B</v>
      </c>
      <c r="I2673" s="99">
        <f t="shared" si="176"/>
        <v>1</v>
      </c>
      <c r="J2673" s="109">
        <f>IF(H2673="B",0,MATCH("B",H2674:$H$3985,0))</f>
        <v>0</v>
      </c>
      <c r="O2673" s="112">
        <v>47997</v>
      </c>
      <c r="P2673" s="97" cm="1">
        <f t="array" ref="P2673">INDEX($L$11:$L$2636,MATCH(B2673+J2673,$L$11:$L$2636,0)+30)</f>
        <v>48043</v>
      </c>
      <c r="Q2673" s="124" cm="1">
        <f t="array" ref="Q2673">INDEX($L$11:$L$2636,MATCH(B2673+J2673,$L$11:$L$2636,0)+12)-1</f>
        <v>48015</v>
      </c>
    </row>
    <row r="2674" spans="2:17" ht="15" customHeight="1" x14ac:dyDescent="0.25">
      <c r="B2674" s="112">
        <v>47998</v>
      </c>
      <c r="C2674" s="113" t="str">
        <f t="shared" si="174"/>
        <v>Friday</v>
      </c>
      <c r="D2674" s="114" t="str">
        <f t="shared" si="177"/>
        <v>B</v>
      </c>
      <c r="E2674" s="114" t="str">
        <f t="shared" si="177"/>
        <v>B</v>
      </c>
      <c r="F2674" s="114" t="str">
        <f t="shared" si="177"/>
        <v>B</v>
      </c>
      <c r="G2674" s="114" t="str">
        <f t="shared" si="177"/>
        <v>B</v>
      </c>
      <c r="H2674" s="114" t="str">
        <f t="shared" si="175"/>
        <v>B</v>
      </c>
      <c r="I2674" s="99">
        <f t="shared" si="176"/>
        <v>1</v>
      </c>
      <c r="J2674" s="109">
        <f>IF(H2674="B",0,MATCH("B",H2675:$H$3985,0))</f>
        <v>0</v>
      </c>
      <c r="O2674" s="112">
        <v>47998</v>
      </c>
      <c r="P2674" s="97" cm="1">
        <f t="array" ref="P2674">INDEX($L$11:$L$2636,MATCH(B2674+J2674,$L$11:$L$2636,0)+30)</f>
        <v>48044</v>
      </c>
      <c r="Q2674" s="124" cm="1">
        <f t="array" ref="Q2674">INDEX($L$11:$L$2636,MATCH(B2674+J2674,$L$11:$L$2636,0)+12)-1</f>
        <v>48016</v>
      </c>
    </row>
    <row r="2675" spans="2:17" ht="15" customHeight="1" x14ac:dyDescent="0.25">
      <c r="B2675" s="112">
        <v>47999</v>
      </c>
      <c r="C2675" s="113" t="str">
        <f t="shared" si="174"/>
        <v>Saturday</v>
      </c>
      <c r="D2675" s="114" t="str">
        <f t="shared" si="177"/>
        <v>W</v>
      </c>
      <c r="E2675" s="114" t="str">
        <f t="shared" si="177"/>
        <v>W</v>
      </c>
      <c r="F2675" s="114" t="str">
        <f t="shared" si="177"/>
        <v>W</v>
      </c>
      <c r="G2675" s="114" t="str">
        <f t="shared" si="177"/>
        <v>W</v>
      </c>
      <c r="H2675" s="114" t="str">
        <f t="shared" si="175"/>
        <v>W</v>
      </c>
      <c r="I2675" s="99">
        <f t="shared" si="176"/>
        <v>0</v>
      </c>
      <c r="J2675" s="109">
        <f>IF(H2675="B",0,MATCH("B",H2676:$H$3985,0))</f>
        <v>3</v>
      </c>
      <c r="O2675" s="112">
        <v>47999</v>
      </c>
      <c r="P2675" s="97" cm="1">
        <f t="array" ref="P2675">INDEX($L$11:$L$2636,MATCH(B2675+J2675,$L$11:$L$2636,0)+30)</f>
        <v>48045</v>
      </c>
      <c r="Q2675" s="124" cm="1">
        <f t="array" ref="Q2675">INDEX($L$11:$L$2636,MATCH(B2675+J2675,$L$11:$L$2636,0)+12)-1</f>
        <v>48017</v>
      </c>
    </row>
    <row r="2676" spans="2:17" ht="15" customHeight="1" x14ac:dyDescent="0.25">
      <c r="B2676" s="112">
        <v>48000</v>
      </c>
      <c r="C2676" s="113" t="str">
        <f t="shared" si="174"/>
        <v>Sunday</v>
      </c>
      <c r="D2676" s="114" t="str">
        <f t="shared" si="177"/>
        <v>W</v>
      </c>
      <c r="E2676" s="114" t="str">
        <f t="shared" si="177"/>
        <v>W</v>
      </c>
      <c r="F2676" s="114" t="str">
        <f t="shared" si="177"/>
        <v>W</v>
      </c>
      <c r="G2676" s="114" t="str">
        <f t="shared" si="177"/>
        <v>W</v>
      </c>
      <c r="H2676" s="114" t="str">
        <f t="shared" si="175"/>
        <v>W</v>
      </c>
      <c r="I2676" s="99">
        <f t="shared" si="176"/>
        <v>0</v>
      </c>
      <c r="J2676" s="109">
        <f>IF(H2676="B",0,MATCH("B",H2677:$H$3985,0))</f>
        <v>2</v>
      </c>
      <c r="O2676" s="112">
        <v>48000</v>
      </c>
      <c r="P2676" s="97" cm="1">
        <f t="array" ref="P2676">INDEX($L$11:$L$2636,MATCH(B2676+J2676,$L$11:$L$2636,0)+30)</f>
        <v>48045</v>
      </c>
      <c r="Q2676" s="124" cm="1">
        <f t="array" ref="Q2676">INDEX($L$11:$L$2636,MATCH(B2676+J2676,$L$11:$L$2636,0)+12)-1</f>
        <v>48017</v>
      </c>
    </row>
    <row r="2677" spans="2:17" ht="15" customHeight="1" x14ac:dyDescent="0.25">
      <c r="B2677" s="112">
        <v>48001</v>
      </c>
      <c r="C2677" s="113" t="str">
        <f t="shared" si="174"/>
        <v>Monday</v>
      </c>
      <c r="D2677" s="114" t="str">
        <f t="shared" si="177"/>
        <v>B</v>
      </c>
      <c r="E2677" s="114" t="s">
        <v>71</v>
      </c>
      <c r="F2677" s="114" t="str">
        <f t="shared" si="177"/>
        <v>B</v>
      </c>
      <c r="G2677" s="114" t="str">
        <f t="shared" si="177"/>
        <v>B</v>
      </c>
      <c r="H2677" s="114" t="str">
        <f t="shared" si="175"/>
        <v>P</v>
      </c>
      <c r="I2677" s="99">
        <f t="shared" si="176"/>
        <v>0</v>
      </c>
      <c r="J2677" s="109">
        <f>IF(H2677="B",0,MATCH("B",H2678:$H$3985,0))</f>
        <v>1</v>
      </c>
      <c r="O2677" s="112">
        <v>48001</v>
      </c>
      <c r="P2677" s="97" cm="1">
        <f t="array" ref="P2677">INDEX($L$11:$L$2636,MATCH(B2677+J2677,$L$11:$L$2636,0)+30)</f>
        <v>48045</v>
      </c>
      <c r="Q2677" s="124" cm="1">
        <f t="array" ref="Q2677">INDEX($L$11:$L$2636,MATCH(B2677+J2677,$L$11:$L$2636,0)+12)-1</f>
        <v>48017</v>
      </c>
    </row>
    <row r="2678" spans="2:17" ht="15" customHeight="1" x14ac:dyDescent="0.25">
      <c r="B2678" s="112">
        <v>48002</v>
      </c>
      <c r="C2678" s="113" t="str">
        <f t="shared" si="174"/>
        <v>Tuesday</v>
      </c>
      <c r="D2678" s="114" t="str">
        <f t="shared" si="177"/>
        <v>B</v>
      </c>
      <c r="E2678" s="114" t="str">
        <f t="shared" si="177"/>
        <v>B</v>
      </c>
      <c r="F2678" s="114" t="str">
        <f t="shared" si="177"/>
        <v>B</v>
      </c>
      <c r="G2678" s="114" t="str">
        <f t="shared" si="177"/>
        <v>B</v>
      </c>
      <c r="H2678" s="114" t="str">
        <f t="shared" si="175"/>
        <v>B</v>
      </c>
      <c r="I2678" s="99">
        <f t="shared" si="176"/>
        <v>1</v>
      </c>
      <c r="J2678" s="109">
        <f>IF(H2678="B",0,MATCH("B",H2679:$H$3985,0))</f>
        <v>0</v>
      </c>
      <c r="O2678" s="112">
        <v>48002</v>
      </c>
      <c r="P2678" s="97" cm="1">
        <f t="array" ref="P2678">INDEX($L$11:$L$2636,MATCH(B2678+J2678,$L$11:$L$2636,0)+30)</f>
        <v>48045</v>
      </c>
      <c r="Q2678" s="124" cm="1">
        <f t="array" ref="Q2678">INDEX($L$11:$L$2636,MATCH(B2678+J2678,$L$11:$L$2636,0)+12)-1</f>
        <v>48017</v>
      </c>
    </row>
    <row r="2679" spans="2:17" ht="15" customHeight="1" x14ac:dyDescent="0.25">
      <c r="B2679" s="112">
        <v>48003</v>
      </c>
      <c r="C2679" s="113" t="str">
        <f t="shared" si="174"/>
        <v>Wednesday</v>
      </c>
      <c r="D2679" s="114" t="str">
        <f t="shared" si="177"/>
        <v>B</v>
      </c>
      <c r="E2679" s="114" t="str">
        <f t="shared" si="177"/>
        <v>B</v>
      </c>
      <c r="F2679" s="114" t="str">
        <f t="shared" si="177"/>
        <v>B</v>
      </c>
      <c r="G2679" s="114" t="str">
        <f t="shared" si="177"/>
        <v>B</v>
      </c>
      <c r="H2679" s="114" t="str">
        <f t="shared" si="175"/>
        <v>B</v>
      </c>
      <c r="I2679" s="99">
        <f t="shared" si="176"/>
        <v>1</v>
      </c>
      <c r="J2679" s="109">
        <f>IF(H2679="B",0,MATCH("B",H2680:$H$3985,0))</f>
        <v>0</v>
      </c>
      <c r="O2679" s="112">
        <v>48003</v>
      </c>
      <c r="P2679" s="97" cm="1">
        <f t="array" ref="P2679">INDEX($L$11:$L$2636,MATCH(B2679+J2679,$L$11:$L$2636,0)+30)</f>
        <v>48046</v>
      </c>
      <c r="Q2679" s="124" cm="1">
        <f t="array" ref="Q2679">INDEX($L$11:$L$2636,MATCH(B2679+J2679,$L$11:$L$2636,0)+12)-1</f>
        <v>48018</v>
      </c>
    </row>
    <row r="2680" spans="2:17" ht="15" customHeight="1" x14ac:dyDescent="0.25">
      <c r="B2680" s="112">
        <v>48004</v>
      </c>
      <c r="C2680" s="113" t="str">
        <f t="shared" si="174"/>
        <v>Thursday</v>
      </c>
      <c r="D2680" s="114" t="str">
        <f t="shared" si="177"/>
        <v>B</v>
      </c>
      <c r="E2680" s="114" t="str">
        <f t="shared" si="177"/>
        <v>B</v>
      </c>
      <c r="F2680" s="114" t="str">
        <f t="shared" si="177"/>
        <v>B</v>
      </c>
      <c r="G2680" s="114" t="str">
        <f t="shared" si="177"/>
        <v>B</v>
      </c>
      <c r="H2680" s="114" t="str">
        <f t="shared" si="175"/>
        <v>B</v>
      </c>
      <c r="I2680" s="99">
        <f t="shared" si="176"/>
        <v>1</v>
      </c>
      <c r="J2680" s="109">
        <f>IF(H2680="B",0,MATCH("B",H2681:$H$3985,0))</f>
        <v>0</v>
      </c>
      <c r="O2680" s="112">
        <v>48004</v>
      </c>
      <c r="P2680" s="97" cm="1">
        <f t="array" ref="P2680">INDEX($L$11:$L$2636,MATCH(B2680+J2680,$L$11:$L$2636,0)+30)</f>
        <v>48047</v>
      </c>
      <c r="Q2680" s="124" cm="1">
        <f t="array" ref="Q2680">INDEX($L$11:$L$2636,MATCH(B2680+J2680,$L$11:$L$2636,0)+12)-1</f>
        <v>48021</v>
      </c>
    </row>
    <row r="2681" spans="2:17" ht="15" customHeight="1" x14ac:dyDescent="0.25">
      <c r="B2681" s="112">
        <v>48005</v>
      </c>
      <c r="C2681" s="113" t="str">
        <f t="shared" si="174"/>
        <v>Friday</v>
      </c>
      <c r="D2681" s="114" t="str">
        <f t="shared" si="177"/>
        <v>B</v>
      </c>
      <c r="E2681" s="114" t="str">
        <f t="shared" si="177"/>
        <v>B</v>
      </c>
      <c r="F2681" s="114" t="str">
        <f t="shared" si="177"/>
        <v>B</v>
      </c>
      <c r="G2681" s="114" t="str">
        <f t="shared" si="177"/>
        <v>B</v>
      </c>
      <c r="H2681" s="114" t="str">
        <f t="shared" si="175"/>
        <v>B</v>
      </c>
      <c r="I2681" s="99">
        <f t="shared" si="176"/>
        <v>1</v>
      </c>
      <c r="J2681" s="109">
        <f>IF(H2681="B",0,MATCH("B",H2682:$H$3985,0))</f>
        <v>0</v>
      </c>
      <c r="O2681" s="112">
        <v>48005</v>
      </c>
      <c r="P2681" s="97" cm="1">
        <f t="array" ref="P2681">INDEX($L$11:$L$2636,MATCH(B2681+J2681,$L$11:$L$2636,0)+30)</f>
        <v>48050</v>
      </c>
      <c r="Q2681" s="124" cm="1">
        <f t="array" ref="Q2681">INDEX($L$11:$L$2636,MATCH(B2681+J2681,$L$11:$L$2636,0)+12)-1</f>
        <v>48023</v>
      </c>
    </row>
    <row r="2682" spans="2:17" ht="15" customHeight="1" x14ac:dyDescent="0.25">
      <c r="B2682" s="112">
        <v>48006</v>
      </c>
      <c r="C2682" s="113" t="str">
        <f t="shared" si="174"/>
        <v>Saturday</v>
      </c>
      <c r="D2682" s="114" t="str">
        <f t="shared" si="177"/>
        <v>W</v>
      </c>
      <c r="E2682" s="114" t="str">
        <f t="shared" si="177"/>
        <v>W</v>
      </c>
      <c r="F2682" s="114" t="str">
        <f t="shared" si="177"/>
        <v>W</v>
      </c>
      <c r="G2682" s="114" t="str">
        <f t="shared" si="177"/>
        <v>W</v>
      </c>
      <c r="H2682" s="114" t="str">
        <f t="shared" si="175"/>
        <v>W</v>
      </c>
      <c r="I2682" s="99">
        <f t="shared" si="176"/>
        <v>0</v>
      </c>
      <c r="J2682" s="109">
        <f>IF(H2682="B",0,MATCH("B",H2683:$H$3985,0))</f>
        <v>2</v>
      </c>
      <c r="O2682" s="112">
        <v>48006</v>
      </c>
      <c r="P2682" s="97" cm="1">
        <f t="array" ref="P2682">INDEX($L$11:$L$2636,MATCH(B2682+J2682,$L$11:$L$2636,0)+30)</f>
        <v>48051</v>
      </c>
      <c r="Q2682" s="124" cm="1">
        <f t="array" ref="Q2682">INDEX($L$11:$L$2636,MATCH(B2682+J2682,$L$11:$L$2636,0)+12)-1</f>
        <v>48024</v>
      </c>
    </row>
    <row r="2683" spans="2:17" ht="15" customHeight="1" x14ac:dyDescent="0.25">
      <c r="B2683" s="112">
        <v>48007</v>
      </c>
      <c r="C2683" s="113" t="str">
        <f t="shared" si="174"/>
        <v>Sunday</v>
      </c>
      <c r="D2683" s="114" t="str">
        <f t="shared" si="177"/>
        <v>W</v>
      </c>
      <c r="E2683" s="114" t="str">
        <f t="shared" si="177"/>
        <v>W</v>
      </c>
      <c r="F2683" s="114" t="str">
        <f t="shared" si="177"/>
        <v>W</v>
      </c>
      <c r="G2683" s="114" t="str">
        <f t="shared" si="177"/>
        <v>W</v>
      </c>
      <c r="H2683" s="114" t="str">
        <f t="shared" si="175"/>
        <v>W</v>
      </c>
      <c r="I2683" s="99">
        <f t="shared" si="176"/>
        <v>0</v>
      </c>
      <c r="J2683" s="109">
        <f>IF(H2683="B",0,MATCH("B",H2684:$H$3985,0))</f>
        <v>1</v>
      </c>
      <c r="O2683" s="112">
        <v>48007</v>
      </c>
      <c r="P2683" s="97" cm="1">
        <f t="array" ref="P2683">INDEX($L$11:$L$2636,MATCH(B2683+J2683,$L$11:$L$2636,0)+30)</f>
        <v>48051</v>
      </c>
      <c r="Q2683" s="124" cm="1">
        <f t="array" ref="Q2683">INDEX($L$11:$L$2636,MATCH(B2683+J2683,$L$11:$L$2636,0)+12)-1</f>
        <v>48024</v>
      </c>
    </row>
    <row r="2684" spans="2:17" ht="15" customHeight="1" x14ac:dyDescent="0.25">
      <c r="B2684" s="112">
        <v>48008</v>
      </c>
      <c r="C2684" s="113" t="str">
        <f t="shared" si="174"/>
        <v>Monday</v>
      </c>
      <c r="D2684" s="114" t="str">
        <f t="shared" si="177"/>
        <v>B</v>
      </c>
      <c r="E2684" s="114" t="str">
        <f t="shared" si="177"/>
        <v>B</v>
      </c>
      <c r="F2684" s="114" t="str">
        <f t="shared" si="177"/>
        <v>B</v>
      </c>
      <c r="G2684" s="114" t="str">
        <f t="shared" si="177"/>
        <v>B</v>
      </c>
      <c r="H2684" s="114" t="str">
        <f t="shared" si="175"/>
        <v>B</v>
      </c>
      <c r="I2684" s="99">
        <f t="shared" si="176"/>
        <v>1</v>
      </c>
      <c r="J2684" s="109">
        <f>IF(H2684="B",0,MATCH("B",H2685:$H$3985,0))</f>
        <v>0</v>
      </c>
      <c r="O2684" s="112">
        <v>48008</v>
      </c>
      <c r="P2684" s="97" cm="1">
        <f t="array" ref="P2684">INDEX($L$11:$L$2636,MATCH(B2684+J2684,$L$11:$L$2636,0)+30)</f>
        <v>48051</v>
      </c>
      <c r="Q2684" s="124" cm="1">
        <f t="array" ref="Q2684">INDEX($L$11:$L$2636,MATCH(B2684+J2684,$L$11:$L$2636,0)+12)-1</f>
        <v>48024</v>
      </c>
    </row>
    <row r="2685" spans="2:17" ht="15" customHeight="1" x14ac:dyDescent="0.25">
      <c r="B2685" s="112">
        <v>48009</v>
      </c>
      <c r="C2685" s="113" t="str">
        <f t="shared" si="174"/>
        <v>Tuesday</v>
      </c>
      <c r="D2685" s="114" t="str">
        <f t="shared" si="177"/>
        <v>B</v>
      </c>
      <c r="E2685" s="114" t="str">
        <f t="shared" si="177"/>
        <v>B</v>
      </c>
      <c r="F2685" s="114" t="str">
        <f t="shared" si="177"/>
        <v>B</v>
      </c>
      <c r="G2685" s="114" t="str">
        <f t="shared" si="177"/>
        <v>B</v>
      </c>
      <c r="H2685" s="114" t="str">
        <f t="shared" si="175"/>
        <v>B</v>
      </c>
      <c r="I2685" s="99">
        <f t="shared" si="176"/>
        <v>1</v>
      </c>
      <c r="J2685" s="109">
        <f>IF(H2685="B",0,MATCH("B",H2686:$H$3985,0))</f>
        <v>0</v>
      </c>
      <c r="O2685" s="112">
        <v>48009</v>
      </c>
      <c r="P2685" s="97" cm="1">
        <f t="array" ref="P2685">INDEX($L$11:$L$2636,MATCH(B2685+J2685,$L$11:$L$2636,0)+30)</f>
        <v>48052</v>
      </c>
      <c r="Q2685" s="124" cm="1">
        <f t="array" ref="Q2685">INDEX($L$11:$L$2636,MATCH(B2685+J2685,$L$11:$L$2636,0)+12)-1</f>
        <v>48025</v>
      </c>
    </row>
    <row r="2686" spans="2:17" ht="15" customHeight="1" x14ac:dyDescent="0.25">
      <c r="B2686" s="112">
        <v>48010</v>
      </c>
      <c r="C2686" s="113" t="str">
        <f t="shared" si="174"/>
        <v>Wednesday</v>
      </c>
      <c r="D2686" s="114" t="str">
        <f t="shared" si="177"/>
        <v>B</v>
      </c>
      <c r="E2686" s="114" t="str">
        <f t="shared" si="177"/>
        <v>B</v>
      </c>
      <c r="F2686" s="114" t="str">
        <f t="shared" si="177"/>
        <v>B</v>
      </c>
      <c r="G2686" s="114" t="str">
        <f t="shared" si="177"/>
        <v>B</v>
      </c>
      <c r="H2686" s="114" t="str">
        <f t="shared" si="175"/>
        <v>B</v>
      </c>
      <c r="I2686" s="99">
        <f t="shared" si="176"/>
        <v>1</v>
      </c>
      <c r="J2686" s="109">
        <f>IF(H2686="B",0,MATCH("B",H2687:$H$3985,0))</f>
        <v>0</v>
      </c>
      <c r="O2686" s="112">
        <v>48010</v>
      </c>
      <c r="P2686" s="97" cm="1">
        <f t="array" ref="P2686">INDEX($L$11:$L$2636,MATCH(B2686+J2686,$L$11:$L$2636,0)+30)</f>
        <v>48053</v>
      </c>
      <c r="Q2686" s="124" cm="1">
        <f t="array" ref="Q2686">INDEX($L$11:$L$2636,MATCH(B2686+J2686,$L$11:$L$2636,0)+12)-1</f>
        <v>48028</v>
      </c>
    </row>
    <row r="2687" spans="2:17" ht="15" customHeight="1" x14ac:dyDescent="0.25">
      <c r="B2687" s="112">
        <v>48011</v>
      </c>
      <c r="C2687" s="113" t="str">
        <f t="shared" si="174"/>
        <v>Thursday</v>
      </c>
      <c r="D2687" s="114" t="str">
        <f t="shared" si="177"/>
        <v>B</v>
      </c>
      <c r="E2687" s="114" t="str">
        <f t="shared" si="177"/>
        <v>B</v>
      </c>
      <c r="F2687" s="114" t="str">
        <f t="shared" si="177"/>
        <v>B</v>
      </c>
      <c r="G2687" s="114" t="str">
        <f t="shared" si="177"/>
        <v>B</v>
      </c>
      <c r="H2687" s="114" t="str">
        <f t="shared" si="175"/>
        <v>B</v>
      </c>
      <c r="I2687" s="99">
        <f t="shared" si="176"/>
        <v>1</v>
      </c>
      <c r="J2687" s="109">
        <f>IF(H2687="B",0,MATCH("B",H2688:$H$3985,0))</f>
        <v>0</v>
      </c>
      <c r="O2687" s="112">
        <v>48011</v>
      </c>
      <c r="P2687" s="97" cm="1">
        <f t="array" ref="P2687">INDEX($L$11:$L$2636,MATCH(B2687+J2687,$L$11:$L$2636,0)+30)</f>
        <v>48057</v>
      </c>
      <c r="Q2687" s="124" cm="1">
        <f t="array" ref="Q2687">INDEX($L$11:$L$2636,MATCH(B2687+J2687,$L$11:$L$2636,0)+12)-1</f>
        <v>48029</v>
      </c>
    </row>
    <row r="2688" spans="2:17" ht="15" customHeight="1" x14ac:dyDescent="0.25">
      <c r="B2688" s="112">
        <v>48012</v>
      </c>
      <c r="C2688" s="113" t="str">
        <f t="shared" si="174"/>
        <v>Friday</v>
      </c>
      <c r="D2688" s="114" t="str">
        <f t="shared" si="177"/>
        <v>B</v>
      </c>
      <c r="E2688" s="114" t="str">
        <f t="shared" si="177"/>
        <v>B</v>
      </c>
      <c r="F2688" s="114" t="str">
        <f t="shared" si="177"/>
        <v>B</v>
      </c>
      <c r="G2688" s="114" t="str">
        <f t="shared" si="177"/>
        <v>B</v>
      </c>
      <c r="H2688" s="114" t="str">
        <f t="shared" si="175"/>
        <v>B</v>
      </c>
      <c r="I2688" s="99">
        <f t="shared" si="176"/>
        <v>1</v>
      </c>
      <c r="J2688" s="109">
        <f>IF(H2688="B",0,MATCH("B",H2689:$H$3985,0))</f>
        <v>0</v>
      </c>
      <c r="O2688" s="112">
        <v>48012</v>
      </c>
      <c r="P2688" s="97" cm="1">
        <f t="array" ref="P2688">INDEX($L$11:$L$2636,MATCH(B2688+J2688,$L$11:$L$2636,0)+30)</f>
        <v>48058</v>
      </c>
      <c r="Q2688" s="124" cm="1">
        <f t="array" ref="Q2688">INDEX($L$11:$L$2636,MATCH(B2688+J2688,$L$11:$L$2636,0)+12)-1</f>
        <v>48030</v>
      </c>
    </row>
    <row r="2689" spans="2:17" ht="15" customHeight="1" x14ac:dyDescent="0.25">
      <c r="B2689" s="112">
        <v>48013</v>
      </c>
      <c r="C2689" s="113" t="str">
        <f t="shared" si="174"/>
        <v>Saturday</v>
      </c>
      <c r="D2689" s="114" t="str">
        <f t="shared" si="177"/>
        <v>W</v>
      </c>
      <c r="E2689" s="114" t="str">
        <f t="shared" si="177"/>
        <v>W</v>
      </c>
      <c r="F2689" s="114" t="str">
        <f t="shared" si="177"/>
        <v>W</v>
      </c>
      <c r="G2689" s="114" t="str">
        <f t="shared" si="177"/>
        <v>W</v>
      </c>
      <c r="H2689" s="114" t="str">
        <f t="shared" si="175"/>
        <v>W</v>
      </c>
      <c r="I2689" s="99">
        <f t="shared" si="176"/>
        <v>0</v>
      </c>
      <c r="J2689" s="109">
        <f>IF(H2689="B",0,MATCH("B",H2690:$H$3985,0))</f>
        <v>2</v>
      </c>
      <c r="O2689" s="112">
        <v>48013</v>
      </c>
      <c r="P2689" s="97" cm="1">
        <f t="array" ref="P2689">INDEX($L$11:$L$2636,MATCH(B2689+J2689,$L$11:$L$2636,0)+30)</f>
        <v>48059</v>
      </c>
      <c r="Q2689" s="124" cm="1">
        <f t="array" ref="Q2689">INDEX($L$11:$L$2636,MATCH(B2689+J2689,$L$11:$L$2636,0)+12)-1</f>
        <v>48031</v>
      </c>
    </row>
    <row r="2690" spans="2:17" ht="15" customHeight="1" x14ac:dyDescent="0.25">
      <c r="B2690" s="112">
        <v>48014</v>
      </c>
      <c r="C2690" s="113" t="str">
        <f t="shared" si="174"/>
        <v>Sunday</v>
      </c>
      <c r="D2690" s="114" t="str">
        <f t="shared" si="177"/>
        <v>W</v>
      </c>
      <c r="E2690" s="114" t="str">
        <f t="shared" si="177"/>
        <v>W</v>
      </c>
      <c r="F2690" s="114" t="str">
        <f t="shared" si="177"/>
        <v>W</v>
      </c>
      <c r="G2690" s="114" t="str">
        <f t="shared" si="177"/>
        <v>W</v>
      </c>
      <c r="H2690" s="114" t="str">
        <f t="shared" si="175"/>
        <v>W</v>
      </c>
      <c r="I2690" s="99">
        <f t="shared" si="176"/>
        <v>0</v>
      </c>
      <c r="J2690" s="109">
        <f>IF(H2690="B",0,MATCH("B",H2691:$H$3985,0))</f>
        <v>1</v>
      </c>
      <c r="O2690" s="112">
        <v>48014</v>
      </c>
      <c r="P2690" s="97" cm="1">
        <f t="array" ref="P2690">INDEX($L$11:$L$2636,MATCH(B2690+J2690,$L$11:$L$2636,0)+30)</f>
        <v>48059</v>
      </c>
      <c r="Q2690" s="124" cm="1">
        <f t="array" ref="Q2690">INDEX($L$11:$L$2636,MATCH(B2690+J2690,$L$11:$L$2636,0)+12)-1</f>
        <v>48031</v>
      </c>
    </row>
    <row r="2691" spans="2:17" ht="15" customHeight="1" x14ac:dyDescent="0.25">
      <c r="B2691" s="112">
        <v>48015</v>
      </c>
      <c r="C2691" s="113" t="str">
        <f t="shared" si="174"/>
        <v>Monday</v>
      </c>
      <c r="D2691" s="114" t="str">
        <f t="shared" si="177"/>
        <v>B</v>
      </c>
      <c r="E2691" s="114" t="str">
        <f t="shared" si="177"/>
        <v>B</v>
      </c>
      <c r="F2691" s="114" t="str">
        <f t="shared" si="177"/>
        <v>B</v>
      </c>
      <c r="G2691" s="114" t="str">
        <f t="shared" si="177"/>
        <v>B</v>
      </c>
      <c r="H2691" s="114" t="str">
        <f t="shared" si="175"/>
        <v>B</v>
      </c>
      <c r="I2691" s="99">
        <f t="shared" si="176"/>
        <v>1</v>
      </c>
      <c r="J2691" s="109">
        <f>IF(H2691="B",0,MATCH("B",H2692:$H$3985,0))</f>
        <v>0</v>
      </c>
      <c r="O2691" s="112">
        <v>48015</v>
      </c>
      <c r="P2691" s="97" cm="1">
        <f t="array" ref="P2691">INDEX($L$11:$L$2636,MATCH(B2691+J2691,$L$11:$L$2636,0)+30)</f>
        <v>48059</v>
      </c>
      <c r="Q2691" s="124" cm="1">
        <f t="array" ref="Q2691">INDEX($L$11:$L$2636,MATCH(B2691+J2691,$L$11:$L$2636,0)+12)-1</f>
        <v>48031</v>
      </c>
    </row>
    <row r="2692" spans="2:17" ht="15" customHeight="1" x14ac:dyDescent="0.25">
      <c r="B2692" s="112">
        <v>48016</v>
      </c>
      <c r="C2692" s="113" t="str">
        <f t="shared" si="174"/>
        <v>Tuesday</v>
      </c>
      <c r="D2692" s="114" t="str">
        <f t="shared" si="177"/>
        <v>B</v>
      </c>
      <c r="E2692" s="114" t="str">
        <f t="shared" si="177"/>
        <v>B</v>
      </c>
      <c r="F2692" s="114" t="str">
        <f t="shared" si="177"/>
        <v>B</v>
      </c>
      <c r="G2692" s="114" t="str">
        <f t="shared" si="177"/>
        <v>B</v>
      </c>
      <c r="H2692" s="114" t="str">
        <f t="shared" si="175"/>
        <v>B</v>
      </c>
      <c r="I2692" s="99">
        <f t="shared" si="176"/>
        <v>1</v>
      </c>
      <c r="J2692" s="109">
        <f>IF(H2692="B",0,MATCH("B",H2693:$H$3985,0))</f>
        <v>0</v>
      </c>
      <c r="O2692" s="112">
        <v>48016</v>
      </c>
      <c r="P2692" s="97" cm="1">
        <f t="array" ref="P2692">INDEX($L$11:$L$2636,MATCH(B2692+J2692,$L$11:$L$2636,0)+30)</f>
        <v>48060</v>
      </c>
      <c r="Q2692" s="124" cm="1">
        <f t="array" ref="Q2692">INDEX($L$11:$L$2636,MATCH(B2692+J2692,$L$11:$L$2636,0)+12)-1</f>
        <v>48032</v>
      </c>
    </row>
    <row r="2693" spans="2:17" ht="15" customHeight="1" x14ac:dyDescent="0.25">
      <c r="B2693" s="112">
        <v>48017</v>
      </c>
      <c r="C2693" s="113" t="str">
        <f t="shared" si="174"/>
        <v>Wednesday</v>
      </c>
      <c r="D2693" s="114" t="str">
        <f t="shared" si="177"/>
        <v>B</v>
      </c>
      <c r="E2693" s="114" t="str">
        <f t="shared" si="177"/>
        <v>B</v>
      </c>
      <c r="F2693" s="114" t="str">
        <f t="shared" si="177"/>
        <v>B</v>
      </c>
      <c r="G2693" s="114" t="str">
        <f t="shared" si="177"/>
        <v>B</v>
      </c>
      <c r="H2693" s="114" t="str">
        <f t="shared" si="175"/>
        <v>B</v>
      </c>
      <c r="I2693" s="99">
        <f t="shared" si="176"/>
        <v>1</v>
      </c>
      <c r="J2693" s="109">
        <f>IF(H2693="B",0,MATCH("B",H2694:$H$3985,0))</f>
        <v>0</v>
      </c>
      <c r="O2693" s="112">
        <v>48017</v>
      </c>
      <c r="P2693" s="97" cm="1">
        <f t="array" ref="P2693">INDEX($L$11:$L$2636,MATCH(B2693+J2693,$L$11:$L$2636,0)+30)</f>
        <v>48061</v>
      </c>
      <c r="Q2693" s="124" cm="1">
        <f t="array" ref="Q2693">INDEX($L$11:$L$2636,MATCH(B2693+J2693,$L$11:$L$2636,0)+12)-1</f>
        <v>48035</v>
      </c>
    </row>
    <row r="2694" spans="2:17" ht="15" customHeight="1" x14ac:dyDescent="0.25">
      <c r="B2694" s="112">
        <v>48018</v>
      </c>
      <c r="C2694" s="113" t="str">
        <f t="shared" si="174"/>
        <v>Thursday</v>
      </c>
      <c r="D2694" s="114" t="str">
        <f t="shared" si="177"/>
        <v>B</v>
      </c>
      <c r="E2694" s="114" t="str">
        <f t="shared" si="177"/>
        <v>B</v>
      </c>
      <c r="F2694" s="114" t="str">
        <f t="shared" si="177"/>
        <v>B</v>
      </c>
      <c r="G2694" s="114" t="str">
        <f t="shared" si="177"/>
        <v>B</v>
      </c>
      <c r="H2694" s="114" t="str">
        <f t="shared" si="175"/>
        <v>B</v>
      </c>
      <c r="I2694" s="99">
        <f t="shared" si="176"/>
        <v>1</v>
      </c>
      <c r="J2694" s="109">
        <f>IF(H2694="B",0,MATCH("B",H2695:$H$3985,0))</f>
        <v>0</v>
      </c>
      <c r="O2694" s="112">
        <v>48018</v>
      </c>
      <c r="P2694" s="97" cm="1">
        <f t="array" ref="P2694">INDEX($L$11:$L$2636,MATCH(B2694+J2694,$L$11:$L$2636,0)+30)</f>
        <v>48064</v>
      </c>
      <c r="Q2694" s="124" cm="1">
        <f t="array" ref="Q2694">INDEX($L$11:$L$2636,MATCH(B2694+J2694,$L$11:$L$2636,0)+12)-1</f>
        <v>48036</v>
      </c>
    </row>
    <row r="2695" spans="2:17" ht="15" customHeight="1" x14ac:dyDescent="0.25">
      <c r="B2695" s="112">
        <v>48019</v>
      </c>
      <c r="C2695" s="113" t="str">
        <f t="shared" si="174"/>
        <v>Friday</v>
      </c>
      <c r="D2695" s="114" t="str">
        <f t="shared" si="177"/>
        <v>B</v>
      </c>
      <c r="E2695" s="114" t="str">
        <f t="shared" si="177"/>
        <v>B</v>
      </c>
      <c r="F2695" s="114" t="str">
        <f t="shared" si="177"/>
        <v>B</v>
      </c>
      <c r="G2695" s="114" t="str">
        <f t="shared" si="177"/>
        <v>B</v>
      </c>
      <c r="H2695" s="114" t="str">
        <f t="shared" si="175"/>
        <v>B</v>
      </c>
      <c r="I2695" s="99">
        <f t="shared" si="176"/>
        <v>1</v>
      </c>
      <c r="J2695" s="109">
        <f>IF(H2695="B",0,MATCH("B",H2696:$H$3985,0))</f>
        <v>0</v>
      </c>
      <c r="O2695" s="112">
        <v>48019</v>
      </c>
      <c r="P2695" s="97" cm="1">
        <f t="array" ref="P2695">INDEX($L$11:$L$2636,MATCH(B2695+J2695,$L$11:$L$2636,0)+30)</f>
        <v>48065</v>
      </c>
      <c r="Q2695" s="124" cm="1">
        <f t="array" ref="Q2695">INDEX($L$11:$L$2636,MATCH(B2695+J2695,$L$11:$L$2636,0)+12)-1</f>
        <v>48037</v>
      </c>
    </row>
    <row r="2696" spans="2:17" ht="15" customHeight="1" x14ac:dyDescent="0.25">
      <c r="B2696" s="112">
        <v>48020</v>
      </c>
      <c r="C2696" s="113" t="str">
        <f t="shared" si="174"/>
        <v>Saturday</v>
      </c>
      <c r="D2696" s="114" t="str">
        <f t="shared" si="177"/>
        <v>W</v>
      </c>
      <c r="E2696" s="114" t="str">
        <f t="shared" si="177"/>
        <v>W</v>
      </c>
      <c r="F2696" s="114" t="str">
        <f t="shared" si="177"/>
        <v>W</v>
      </c>
      <c r="G2696" s="114" t="str">
        <f t="shared" si="177"/>
        <v>W</v>
      </c>
      <c r="H2696" s="114" t="str">
        <f t="shared" si="175"/>
        <v>W</v>
      </c>
      <c r="I2696" s="99">
        <f t="shared" si="176"/>
        <v>0</v>
      </c>
      <c r="J2696" s="109">
        <f>IF(H2696="B",0,MATCH("B",H2697:$H$3985,0))</f>
        <v>2</v>
      </c>
      <c r="O2696" s="112">
        <v>48020</v>
      </c>
      <c r="P2696" s="97" cm="1">
        <f t="array" ref="P2696">INDEX($L$11:$L$2636,MATCH(B2696+J2696,$L$11:$L$2636,0)+30)</f>
        <v>48066</v>
      </c>
      <c r="Q2696" s="124" cm="1">
        <f t="array" ref="Q2696">INDEX($L$11:$L$2636,MATCH(B2696+J2696,$L$11:$L$2636,0)+12)-1</f>
        <v>48038</v>
      </c>
    </row>
    <row r="2697" spans="2:17" ht="15" customHeight="1" x14ac:dyDescent="0.25">
      <c r="B2697" s="112">
        <v>48021</v>
      </c>
      <c r="C2697" s="113" t="str">
        <f t="shared" si="174"/>
        <v>Sunday</v>
      </c>
      <c r="D2697" s="114" t="str">
        <f t="shared" si="177"/>
        <v>W</v>
      </c>
      <c r="E2697" s="114" t="str">
        <f t="shared" si="177"/>
        <v>W</v>
      </c>
      <c r="F2697" s="114" t="str">
        <f t="shared" si="177"/>
        <v>W</v>
      </c>
      <c r="G2697" s="114" t="str">
        <f t="shared" si="177"/>
        <v>W</v>
      </c>
      <c r="H2697" s="114" t="str">
        <f t="shared" si="175"/>
        <v>W</v>
      </c>
      <c r="I2697" s="99">
        <f t="shared" si="176"/>
        <v>0</v>
      </c>
      <c r="J2697" s="109">
        <f>IF(H2697="B",0,MATCH("B",H2698:$H$3985,0))</f>
        <v>1</v>
      </c>
      <c r="O2697" s="112">
        <v>48021</v>
      </c>
      <c r="P2697" s="97" cm="1">
        <f t="array" ref="P2697">INDEX($L$11:$L$2636,MATCH(B2697+J2697,$L$11:$L$2636,0)+30)</f>
        <v>48066</v>
      </c>
      <c r="Q2697" s="124" cm="1">
        <f t="array" ref="Q2697">INDEX($L$11:$L$2636,MATCH(B2697+J2697,$L$11:$L$2636,0)+12)-1</f>
        <v>48038</v>
      </c>
    </row>
    <row r="2698" spans="2:17" ht="15" customHeight="1" x14ac:dyDescent="0.25">
      <c r="B2698" s="112">
        <v>48022</v>
      </c>
      <c r="C2698" s="113" t="str">
        <f t="shared" si="174"/>
        <v>Monday</v>
      </c>
      <c r="D2698" s="114" t="str">
        <f t="shared" si="177"/>
        <v>B</v>
      </c>
      <c r="E2698" s="114" t="str">
        <f t="shared" si="177"/>
        <v>B</v>
      </c>
      <c r="F2698" s="114" t="str">
        <f t="shared" si="177"/>
        <v>B</v>
      </c>
      <c r="G2698" s="114" t="str">
        <f t="shared" si="177"/>
        <v>B</v>
      </c>
      <c r="H2698" s="114" t="str">
        <f t="shared" si="175"/>
        <v>B</v>
      </c>
      <c r="I2698" s="99">
        <f t="shared" si="176"/>
        <v>1</v>
      </c>
      <c r="J2698" s="109">
        <f>IF(H2698="B",0,MATCH("B",H2699:$H$3985,0))</f>
        <v>0</v>
      </c>
      <c r="O2698" s="112">
        <v>48022</v>
      </c>
      <c r="P2698" s="97" cm="1">
        <f t="array" ref="P2698">INDEX($L$11:$L$2636,MATCH(B2698+J2698,$L$11:$L$2636,0)+30)</f>
        <v>48066</v>
      </c>
      <c r="Q2698" s="124" cm="1">
        <f t="array" ref="Q2698">INDEX($L$11:$L$2636,MATCH(B2698+J2698,$L$11:$L$2636,0)+12)-1</f>
        <v>48038</v>
      </c>
    </row>
    <row r="2699" spans="2:17" ht="15" customHeight="1" x14ac:dyDescent="0.25">
      <c r="B2699" s="112">
        <v>48023</v>
      </c>
      <c r="C2699" s="113" t="str">
        <f t="shared" si="174"/>
        <v>Tuesday</v>
      </c>
      <c r="D2699" s="114" t="str">
        <f t="shared" si="177"/>
        <v>B</v>
      </c>
      <c r="E2699" s="114" t="s">
        <v>71</v>
      </c>
      <c r="F2699" s="114" t="str">
        <f t="shared" si="177"/>
        <v>B</v>
      </c>
      <c r="G2699" s="114" t="str">
        <f t="shared" si="177"/>
        <v>B</v>
      </c>
      <c r="H2699" s="114" t="str">
        <f t="shared" si="175"/>
        <v>P</v>
      </c>
      <c r="I2699" s="99">
        <f t="shared" si="176"/>
        <v>0</v>
      </c>
      <c r="J2699" s="109">
        <f>IF(H2699="B",0,MATCH("B",H2700:$H$3985,0))</f>
        <v>1</v>
      </c>
      <c r="O2699" s="112">
        <v>48023</v>
      </c>
      <c r="P2699" s="97" cm="1">
        <f t="array" ref="P2699">INDEX($L$11:$L$2636,MATCH(B2699+J2699,$L$11:$L$2636,0)+30)</f>
        <v>48067</v>
      </c>
      <c r="Q2699" s="124" cm="1">
        <f t="array" ref="Q2699">INDEX($L$11:$L$2636,MATCH(B2699+J2699,$L$11:$L$2636,0)+12)-1</f>
        <v>48039</v>
      </c>
    </row>
    <row r="2700" spans="2:17" ht="15" customHeight="1" x14ac:dyDescent="0.25">
      <c r="B2700" s="112">
        <v>48024</v>
      </c>
      <c r="C2700" s="113" t="str">
        <f t="shared" ref="C2700:C2763" si="178">TEXT(WEEKDAY(B2700),"dddd")</f>
        <v>Wednesday</v>
      </c>
      <c r="D2700" s="114" t="str">
        <f t="shared" si="177"/>
        <v>B</v>
      </c>
      <c r="E2700" s="114" t="str">
        <f t="shared" si="177"/>
        <v>B</v>
      </c>
      <c r="F2700" s="114" t="str">
        <f t="shared" si="177"/>
        <v>B</v>
      </c>
      <c r="G2700" s="114" t="str">
        <f t="shared" si="177"/>
        <v>B</v>
      </c>
      <c r="H2700" s="114" t="str">
        <f t="shared" ref="H2700:H2763" si="179">IF(OR(D2700="P",E2700="P",F2700="P",G2700="P"),"P",D2700)</f>
        <v>B</v>
      </c>
      <c r="I2700" s="99">
        <f t="shared" ref="I2700:I2763" si="180">IF(H2700="B",1,0)</f>
        <v>1</v>
      </c>
      <c r="J2700" s="109">
        <f>IF(H2700="B",0,MATCH("B",H2701:$H$3985,0))</f>
        <v>0</v>
      </c>
      <c r="O2700" s="112">
        <v>48024</v>
      </c>
      <c r="P2700" s="97" cm="1">
        <f t="array" ref="P2700">INDEX($L$11:$L$2636,MATCH(B2700+J2700,$L$11:$L$2636,0)+30)</f>
        <v>48067</v>
      </c>
      <c r="Q2700" s="124" cm="1">
        <f t="array" ref="Q2700">INDEX($L$11:$L$2636,MATCH(B2700+J2700,$L$11:$L$2636,0)+12)-1</f>
        <v>48039</v>
      </c>
    </row>
    <row r="2701" spans="2:17" ht="15" customHeight="1" x14ac:dyDescent="0.25">
      <c r="B2701" s="112">
        <v>48025</v>
      </c>
      <c r="C2701" s="113" t="str">
        <f t="shared" si="178"/>
        <v>Thursday</v>
      </c>
      <c r="D2701" s="114" t="str">
        <f t="shared" si="177"/>
        <v>B</v>
      </c>
      <c r="E2701" s="114" t="str">
        <f t="shared" si="177"/>
        <v>B</v>
      </c>
      <c r="F2701" s="114" t="str">
        <f t="shared" si="177"/>
        <v>B</v>
      </c>
      <c r="G2701" s="114" t="str">
        <f t="shared" si="177"/>
        <v>B</v>
      </c>
      <c r="H2701" s="114" t="str">
        <f t="shared" si="179"/>
        <v>B</v>
      </c>
      <c r="I2701" s="99">
        <f t="shared" si="180"/>
        <v>1</v>
      </c>
      <c r="J2701" s="109">
        <f>IF(H2701="B",0,MATCH("B",H2702:$H$3985,0))</f>
        <v>0</v>
      </c>
      <c r="O2701" s="112">
        <v>48025</v>
      </c>
      <c r="P2701" s="97" cm="1">
        <f t="array" ref="P2701">INDEX($L$11:$L$2636,MATCH(B2701+J2701,$L$11:$L$2636,0)+30)</f>
        <v>48068</v>
      </c>
      <c r="Q2701" s="124" cm="1">
        <f t="array" ref="Q2701">INDEX($L$11:$L$2636,MATCH(B2701+J2701,$L$11:$L$2636,0)+12)-1</f>
        <v>48042</v>
      </c>
    </row>
    <row r="2702" spans="2:17" ht="15" customHeight="1" x14ac:dyDescent="0.25">
      <c r="B2702" s="112">
        <v>48026</v>
      </c>
      <c r="C2702" s="113" t="str">
        <f t="shared" si="178"/>
        <v>Friday</v>
      </c>
      <c r="D2702" s="114" t="str">
        <f t="shared" si="177"/>
        <v>B</v>
      </c>
      <c r="E2702" s="114" t="str">
        <f t="shared" si="177"/>
        <v>B</v>
      </c>
      <c r="F2702" s="114" t="str">
        <f t="shared" si="177"/>
        <v>B</v>
      </c>
      <c r="G2702" s="114" t="str">
        <f t="shared" si="177"/>
        <v>B</v>
      </c>
      <c r="H2702" s="114" t="str">
        <f t="shared" si="179"/>
        <v>B</v>
      </c>
      <c r="I2702" s="99">
        <f t="shared" si="180"/>
        <v>1</v>
      </c>
      <c r="J2702" s="109">
        <f>IF(H2702="B",0,MATCH("B",H2703:$H$3985,0))</f>
        <v>0</v>
      </c>
      <c r="O2702" s="112">
        <v>48026</v>
      </c>
      <c r="P2702" s="97" cm="1">
        <f t="array" ref="P2702">INDEX($L$11:$L$2636,MATCH(B2702+J2702,$L$11:$L$2636,0)+30)</f>
        <v>48071</v>
      </c>
      <c r="Q2702" s="124" cm="1">
        <f t="array" ref="Q2702">INDEX($L$11:$L$2636,MATCH(B2702+J2702,$L$11:$L$2636,0)+12)-1</f>
        <v>48043</v>
      </c>
    </row>
    <row r="2703" spans="2:17" ht="15" customHeight="1" x14ac:dyDescent="0.25">
      <c r="B2703" s="112">
        <v>48027</v>
      </c>
      <c r="C2703" s="113" t="str">
        <f t="shared" si="178"/>
        <v>Saturday</v>
      </c>
      <c r="D2703" s="114" t="str">
        <f t="shared" si="177"/>
        <v>W</v>
      </c>
      <c r="E2703" s="114" t="str">
        <f t="shared" si="177"/>
        <v>W</v>
      </c>
      <c r="F2703" s="114" t="str">
        <f t="shared" si="177"/>
        <v>W</v>
      </c>
      <c r="G2703" s="114" t="str">
        <f t="shared" si="177"/>
        <v>W</v>
      </c>
      <c r="H2703" s="114" t="str">
        <f t="shared" si="179"/>
        <v>W</v>
      </c>
      <c r="I2703" s="99">
        <f t="shared" si="180"/>
        <v>0</v>
      </c>
      <c r="J2703" s="109">
        <f>IF(H2703="B",0,MATCH("B",H2704:$H$3985,0))</f>
        <v>2</v>
      </c>
      <c r="O2703" s="112">
        <v>48027</v>
      </c>
      <c r="P2703" s="97" cm="1">
        <f t="array" ref="P2703">INDEX($L$11:$L$2636,MATCH(B2703+J2703,$L$11:$L$2636,0)+30)</f>
        <v>48072</v>
      </c>
      <c r="Q2703" s="124" cm="1">
        <f t="array" ref="Q2703">INDEX($L$11:$L$2636,MATCH(B2703+J2703,$L$11:$L$2636,0)+12)-1</f>
        <v>48044</v>
      </c>
    </row>
    <row r="2704" spans="2:17" ht="15" customHeight="1" x14ac:dyDescent="0.25">
      <c r="B2704" s="112">
        <v>48028</v>
      </c>
      <c r="C2704" s="113" t="str">
        <f t="shared" si="178"/>
        <v>Sunday</v>
      </c>
      <c r="D2704" s="114" t="str">
        <f t="shared" si="177"/>
        <v>W</v>
      </c>
      <c r="E2704" s="114" t="str">
        <f t="shared" si="177"/>
        <v>W</v>
      </c>
      <c r="F2704" s="114" t="str">
        <f t="shared" si="177"/>
        <v>W</v>
      </c>
      <c r="G2704" s="114" t="str">
        <f t="shared" si="177"/>
        <v>W</v>
      </c>
      <c r="H2704" s="114" t="str">
        <f t="shared" si="179"/>
        <v>W</v>
      </c>
      <c r="I2704" s="99">
        <f t="shared" si="180"/>
        <v>0</v>
      </c>
      <c r="J2704" s="109">
        <f>IF(H2704="B",0,MATCH("B",H2705:$H$3985,0))</f>
        <v>1</v>
      </c>
      <c r="O2704" s="112">
        <v>48028</v>
      </c>
      <c r="P2704" s="97" cm="1">
        <f t="array" ref="P2704">INDEX($L$11:$L$2636,MATCH(B2704+J2704,$L$11:$L$2636,0)+30)</f>
        <v>48072</v>
      </c>
      <c r="Q2704" s="124" cm="1">
        <f t="array" ref="Q2704">INDEX($L$11:$L$2636,MATCH(B2704+J2704,$L$11:$L$2636,0)+12)-1</f>
        <v>48044</v>
      </c>
    </row>
    <row r="2705" spans="2:17" ht="15" customHeight="1" x14ac:dyDescent="0.25">
      <c r="B2705" s="112">
        <v>48029</v>
      </c>
      <c r="C2705" s="113" t="str">
        <f t="shared" si="178"/>
        <v>Monday</v>
      </c>
      <c r="D2705" s="114" t="str">
        <f t="shared" si="177"/>
        <v>B</v>
      </c>
      <c r="E2705" s="114" t="str">
        <f t="shared" si="177"/>
        <v>B</v>
      </c>
      <c r="F2705" s="114" t="str">
        <f t="shared" si="177"/>
        <v>B</v>
      </c>
      <c r="G2705" s="114" t="str">
        <f t="shared" si="177"/>
        <v>B</v>
      </c>
      <c r="H2705" s="114" t="str">
        <f t="shared" si="179"/>
        <v>B</v>
      </c>
      <c r="I2705" s="99">
        <f t="shared" si="180"/>
        <v>1</v>
      </c>
      <c r="J2705" s="109">
        <f>IF(H2705="B",0,MATCH("B",H2706:$H$3985,0))</f>
        <v>0</v>
      </c>
      <c r="O2705" s="112">
        <v>48029</v>
      </c>
      <c r="P2705" s="97" cm="1">
        <f t="array" ref="P2705">INDEX($L$11:$L$2636,MATCH(B2705+J2705,$L$11:$L$2636,0)+30)</f>
        <v>48072</v>
      </c>
      <c r="Q2705" s="124" cm="1">
        <f t="array" ref="Q2705">INDEX($L$11:$L$2636,MATCH(B2705+J2705,$L$11:$L$2636,0)+12)-1</f>
        <v>48044</v>
      </c>
    </row>
    <row r="2706" spans="2:17" ht="15" customHeight="1" x14ac:dyDescent="0.25">
      <c r="B2706" s="112">
        <v>48030</v>
      </c>
      <c r="C2706" s="113" t="str">
        <f t="shared" si="178"/>
        <v>Tuesday</v>
      </c>
      <c r="D2706" s="114" t="str">
        <f t="shared" si="177"/>
        <v>B</v>
      </c>
      <c r="E2706" s="114" t="str">
        <f t="shared" si="177"/>
        <v>B</v>
      </c>
      <c r="F2706" s="114" t="str">
        <f t="shared" si="177"/>
        <v>B</v>
      </c>
      <c r="G2706" s="114" t="str">
        <f t="shared" si="177"/>
        <v>B</v>
      </c>
      <c r="H2706" s="114" t="str">
        <f t="shared" si="179"/>
        <v>B</v>
      </c>
      <c r="I2706" s="99">
        <f t="shared" si="180"/>
        <v>1</v>
      </c>
      <c r="J2706" s="109">
        <f>IF(H2706="B",0,MATCH("B",H2707:$H$3985,0))</f>
        <v>0</v>
      </c>
      <c r="O2706" s="112">
        <v>48030</v>
      </c>
      <c r="P2706" s="97" cm="1">
        <f t="array" ref="P2706">INDEX($L$11:$L$2636,MATCH(B2706+J2706,$L$11:$L$2636,0)+30)</f>
        <v>48073</v>
      </c>
      <c r="Q2706" s="124" cm="1">
        <f t="array" ref="Q2706">INDEX($L$11:$L$2636,MATCH(B2706+J2706,$L$11:$L$2636,0)+12)-1</f>
        <v>48045</v>
      </c>
    </row>
    <row r="2707" spans="2:17" ht="15" customHeight="1" x14ac:dyDescent="0.25">
      <c r="B2707" s="112">
        <v>48031</v>
      </c>
      <c r="C2707" s="113" t="str">
        <f t="shared" si="178"/>
        <v>Wednesday</v>
      </c>
      <c r="D2707" s="114" t="str">
        <f t="shared" si="177"/>
        <v>B</v>
      </c>
      <c r="E2707" s="114" t="str">
        <f t="shared" si="177"/>
        <v>B</v>
      </c>
      <c r="F2707" s="114" t="str">
        <f t="shared" si="177"/>
        <v>B</v>
      </c>
      <c r="G2707" s="114" t="str">
        <f t="shared" si="177"/>
        <v>B</v>
      </c>
      <c r="H2707" s="114" t="str">
        <f t="shared" si="179"/>
        <v>B</v>
      </c>
      <c r="I2707" s="99">
        <f t="shared" si="180"/>
        <v>1</v>
      </c>
      <c r="J2707" s="109">
        <f>IF(H2707="B",0,MATCH("B",H2708:$H$3985,0))</f>
        <v>0</v>
      </c>
      <c r="O2707" s="112">
        <v>48031</v>
      </c>
      <c r="P2707" s="97" cm="1">
        <f t="array" ref="P2707">INDEX($L$11:$L$2636,MATCH(B2707+J2707,$L$11:$L$2636,0)+30)</f>
        <v>48074</v>
      </c>
      <c r="Q2707" s="124" cm="1">
        <f t="array" ref="Q2707">INDEX($L$11:$L$2636,MATCH(B2707+J2707,$L$11:$L$2636,0)+12)-1</f>
        <v>48046</v>
      </c>
    </row>
    <row r="2708" spans="2:17" ht="15" customHeight="1" x14ac:dyDescent="0.25">
      <c r="B2708" s="112">
        <v>48032</v>
      </c>
      <c r="C2708" s="113" t="str">
        <f t="shared" si="178"/>
        <v>Thursday</v>
      </c>
      <c r="D2708" s="114" t="str">
        <f t="shared" si="177"/>
        <v>B</v>
      </c>
      <c r="E2708" s="114" t="str">
        <f t="shared" si="177"/>
        <v>B</v>
      </c>
      <c r="F2708" s="114" t="str">
        <f t="shared" si="177"/>
        <v>B</v>
      </c>
      <c r="G2708" s="114" t="str">
        <f t="shared" si="177"/>
        <v>B</v>
      </c>
      <c r="H2708" s="114" t="str">
        <f t="shared" si="179"/>
        <v>B</v>
      </c>
      <c r="I2708" s="99">
        <f t="shared" si="180"/>
        <v>1</v>
      </c>
      <c r="J2708" s="109">
        <f>IF(H2708="B",0,MATCH("B",H2709:$H$3985,0))</f>
        <v>0</v>
      </c>
      <c r="O2708" s="112">
        <v>48032</v>
      </c>
      <c r="P2708" s="97" cm="1">
        <f t="array" ref="P2708">INDEX($L$11:$L$2636,MATCH(B2708+J2708,$L$11:$L$2636,0)+30)</f>
        <v>48078</v>
      </c>
      <c r="Q2708" s="124" cm="1">
        <f t="array" ref="Q2708">INDEX($L$11:$L$2636,MATCH(B2708+J2708,$L$11:$L$2636,0)+12)-1</f>
        <v>48049</v>
      </c>
    </row>
    <row r="2709" spans="2:17" ht="15" customHeight="1" x14ac:dyDescent="0.25">
      <c r="B2709" s="112">
        <v>48033</v>
      </c>
      <c r="C2709" s="113" t="str">
        <f t="shared" si="178"/>
        <v>Friday</v>
      </c>
      <c r="D2709" s="114" t="str">
        <f t="shared" si="177"/>
        <v>B</v>
      </c>
      <c r="E2709" s="114" t="str">
        <f t="shared" si="177"/>
        <v>B</v>
      </c>
      <c r="F2709" s="114" t="str">
        <f t="shared" si="177"/>
        <v>B</v>
      </c>
      <c r="G2709" s="114" t="str">
        <f t="shared" si="177"/>
        <v>B</v>
      </c>
      <c r="H2709" s="114" t="str">
        <f t="shared" si="179"/>
        <v>B</v>
      </c>
      <c r="I2709" s="99">
        <f t="shared" si="180"/>
        <v>1</v>
      </c>
      <c r="J2709" s="109">
        <f>IF(H2709="B",0,MATCH("B",H2710:$H$3985,0))</f>
        <v>0</v>
      </c>
      <c r="O2709" s="112">
        <v>48033</v>
      </c>
      <c r="P2709" s="97" cm="1">
        <f t="array" ref="P2709">INDEX($L$11:$L$2636,MATCH(B2709+J2709,$L$11:$L$2636,0)+30)</f>
        <v>48079</v>
      </c>
      <c r="Q2709" s="124" cm="1">
        <f t="array" ref="Q2709">INDEX($L$11:$L$2636,MATCH(B2709+J2709,$L$11:$L$2636,0)+12)-1</f>
        <v>48050</v>
      </c>
    </row>
    <row r="2710" spans="2:17" ht="15" customHeight="1" x14ac:dyDescent="0.25">
      <c r="B2710" s="112">
        <v>48034</v>
      </c>
      <c r="C2710" s="113" t="str">
        <f t="shared" si="178"/>
        <v>Saturday</v>
      </c>
      <c r="D2710" s="114" t="str">
        <f t="shared" si="177"/>
        <v>W</v>
      </c>
      <c r="E2710" s="114" t="str">
        <f t="shared" si="177"/>
        <v>W</v>
      </c>
      <c r="F2710" s="114" t="str">
        <f t="shared" si="177"/>
        <v>W</v>
      </c>
      <c r="G2710" s="114" t="str">
        <f t="shared" si="177"/>
        <v>W</v>
      </c>
      <c r="H2710" s="114" t="str">
        <f t="shared" si="179"/>
        <v>W</v>
      </c>
      <c r="I2710" s="99">
        <f t="shared" si="180"/>
        <v>0</v>
      </c>
      <c r="J2710" s="109">
        <f>IF(H2710="B",0,MATCH("B",H2711:$H$3985,0))</f>
        <v>2</v>
      </c>
      <c r="O2710" s="112">
        <v>48034</v>
      </c>
      <c r="P2710" s="97" cm="1">
        <f t="array" ref="P2710">INDEX($L$11:$L$2636,MATCH(B2710+J2710,$L$11:$L$2636,0)+30)</f>
        <v>48080</v>
      </c>
      <c r="Q2710" s="124" cm="1">
        <f t="array" ref="Q2710">INDEX($L$11:$L$2636,MATCH(B2710+J2710,$L$11:$L$2636,0)+12)-1</f>
        <v>48051</v>
      </c>
    </row>
    <row r="2711" spans="2:17" ht="15" customHeight="1" x14ac:dyDescent="0.25">
      <c r="B2711" s="112">
        <v>48035</v>
      </c>
      <c r="C2711" s="113" t="str">
        <f t="shared" si="178"/>
        <v>Sunday</v>
      </c>
      <c r="D2711" s="114" t="str">
        <f t="shared" si="177"/>
        <v>W</v>
      </c>
      <c r="E2711" s="114" t="str">
        <f t="shared" si="177"/>
        <v>W</v>
      </c>
      <c r="F2711" s="114" t="str">
        <f t="shared" si="177"/>
        <v>W</v>
      </c>
      <c r="G2711" s="114" t="str">
        <f t="shared" si="177"/>
        <v>W</v>
      </c>
      <c r="H2711" s="114" t="str">
        <f t="shared" si="179"/>
        <v>W</v>
      </c>
      <c r="I2711" s="99">
        <f t="shared" si="180"/>
        <v>0</v>
      </c>
      <c r="J2711" s="109">
        <f>IF(H2711="B",0,MATCH("B",H2712:$H$3985,0))</f>
        <v>1</v>
      </c>
      <c r="O2711" s="112">
        <v>48035</v>
      </c>
      <c r="P2711" s="97" cm="1">
        <f t="array" ref="P2711">INDEX($L$11:$L$2636,MATCH(B2711+J2711,$L$11:$L$2636,0)+30)</f>
        <v>48080</v>
      </c>
      <c r="Q2711" s="124" cm="1">
        <f t="array" ref="Q2711">INDEX($L$11:$L$2636,MATCH(B2711+J2711,$L$11:$L$2636,0)+12)-1</f>
        <v>48051</v>
      </c>
    </row>
    <row r="2712" spans="2:17" ht="15" customHeight="1" x14ac:dyDescent="0.25">
      <c r="B2712" s="112">
        <v>48036</v>
      </c>
      <c r="C2712" s="113" t="str">
        <f t="shared" si="178"/>
        <v>Monday</v>
      </c>
      <c r="D2712" s="114" t="str">
        <f t="shared" si="177"/>
        <v>B</v>
      </c>
      <c r="E2712" s="114" t="str">
        <f t="shared" si="177"/>
        <v>B</v>
      </c>
      <c r="F2712" s="114" t="str">
        <f t="shared" si="177"/>
        <v>B</v>
      </c>
      <c r="G2712" s="114" t="str">
        <f t="shared" si="177"/>
        <v>B</v>
      </c>
      <c r="H2712" s="114" t="str">
        <f t="shared" si="179"/>
        <v>B</v>
      </c>
      <c r="I2712" s="99">
        <f t="shared" si="180"/>
        <v>1</v>
      </c>
      <c r="J2712" s="109">
        <f>IF(H2712="B",0,MATCH("B",H2713:$H$3985,0))</f>
        <v>0</v>
      </c>
      <c r="O2712" s="112">
        <v>48036</v>
      </c>
      <c r="P2712" s="97" cm="1">
        <f t="array" ref="P2712">INDEX($L$11:$L$2636,MATCH(B2712+J2712,$L$11:$L$2636,0)+30)</f>
        <v>48080</v>
      </c>
      <c r="Q2712" s="124" cm="1">
        <f t="array" ref="Q2712">INDEX($L$11:$L$2636,MATCH(B2712+J2712,$L$11:$L$2636,0)+12)-1</f>
        <v>48051</v>
      </c>
    </row>
    <row r="2713" spans="2:17" ht="15" customHeight="1" x14ac:dyDescent="0.25">
      <c r="B2713" s="112">
        <v>48037</v>
      </c>
      <c r="C2713" s="113" t="str">
        <f t="shared" si="178"/>
        <v>Tuesday</v>
      </c>
      <c r="D2713" s="114" t="str">
        <f t="shared" si="177"/>
        <v>B</v>
      </c>
      <c r="E2713" s="114" t="str">
        <f t="shared" si="177"/>
        <v>B</v>
      </c>
      <c r="F2713" s="114" t="str">
        <f t="shared" si="177"/>
        <v>B</v>
      </c>
      <c r="G2713" s="114" t="str">
        <f t="shared" si="177"/>
        <v>B</v>
      </c>
      <c r="H2713" s="114" t="str">
        <f t="shared" si="179"/>
        <v>B</v>
      </c>
      <c r="I2713" s="99">
        <f t="shared" si="180"/>
        <v>1</v>
      </c>
      <c r="J2713" s="109">
        <f>IF(H2713="B",0,MATCH("B",H2714:$H$3985,0))</f>
        <v>0</v>
      </c>
      <c r="O2713" s="112">
        <v>48037</v>
      </c>
      <c r="P2713" s="97" cm="1">
        <f t="array" ref="P2713">INDEX($L$11:$L$2636,MATCH(B2713+J2713,$L$11:$L$2636,0)+30)</f>
        <v>48081</v>
      </c>
      <c r="Q2713" s="124" cm="1">
        <f t="array" ref="Q2713">INDEX($L$11:$L$2636,MATCH(B2713+J2713,$L$11:$L$2636,0)+12)-1</f>
        <v>48052</v>
      </c>
    </row>
    <row r="2714" spans="2:17" ht="15" customHeight="1" x14ac:dyDescent="0.25">
      <c r="B2714" s="112">
        <v>48038</v>
      </c>
      <c r="C2714" s="113" t="str">
        <f t="shared" si="178"/>
        <v>Wednesday</v>
      </c>
      <c r="D2714" s="114" t="str">
        <f t="shared" si="177"/>
        <v>B</v>
      </c>
      <c r="E2714" s="114" t="str">
        <f t="shared" si="177"/>
        <v>B</v>
      </c>
      <c r="F2714" s="114" t="str">
        <f t="shared" si="177"/>
        <v>B</v>
      </c>
      <c r="G2714" s="114" t="str">
        <f t="shared" si="177"/>
        <v>B</v>
      </c>
      <c r="H2714" s="114" t="str">
        <f t="shared" si="179"/>
        <v>B</v>
      </c>
      <c r="I2714" s="99">
        <f t="shared" si="180"/>
        <v>1</v>
      </c>
      <c r="J2714" s="109">
        <f>IF(H2714="B",0,MATCH("B",H2715:$H$3985,0))</f>
        <v>0</v>
      </c>
      <c r="O2714" s="112">
        <v>48038</v>
      </c>
      <c r="P2714" s="97" cm="1">
        <f t="array" ref="P2714">INDEX($L$11:$L$2636,MATCH(B2714+J2714,$L$11:$L$2636,0)+30)</f>
        <v>48082</v>
      </c>
      <c r="Q2714" s="124" cm="1">
        <f t="array" ref="Q2714">INDEX($L$11:$L$2636,MATCH(B2714+J2714,$L$11:$L$2636,0)+12)-1</f>
        <v>48056</v>
      </c>
    </row>
    <row r="2715" spans="2:17" ht="15" customHeight="1" x14ac:dyDescent="0.25">
      <c r="B2715" s="112">
        <v>48039</v>
      </c>
      <c r="C2715" s="113" t="str">
        <f t="shared" si="178"/>
        <v>Thursday</v>
      </c>
      <c r="D2715" s="114" t="str">
        <f t="shared" si="177"/>
        <v>B</v>
      </c>
      <c r="E2715" s="114" t="str">
        <f t="shared" si="177"/>
        <v>B</v>
      </c>
      <c r="F2715" s="114" t="str">
        <f t="shared" si="177"/>
        <v>B</v>
      </c>
      <c r="G2715" s="114" t="str">
        <f t="shared" si="177"/>
        <v>B</v>
      </c>
      <c r="H2715" s="114" t="str">
        <f t="shared" si="179"/>
        <v>B</v>
      </c>
      <c r="I2715" s="99">
        <f t="shared" si="180"/>
        <v>1</v>
      </c>
      <c r="J2715" s="109">
        <f>IF(H2715="B",0,MATCH("B",H2716:$H$3985,0))</f>
        <v>0</v>
      </c>
      <c r="O2715" s="112">
        <v>48039</v>
      </c>
      <c r="P2715" s="97" cm="1">
        <f t="array" ref="P2715">INDEX($L$11:$L$2636,MATCH(B2715+J2715,$L$11:$L$2636,0)+30)</f>
        <v>48086</v>
      </c>
      <c r="Q2715" s="124" cm="1">
        <f t="array" ref="Q2715">INDEX($L$11:$L$2636,MATCH(B2715+J2715,$L$11:$L$2636,0)+12)-1</f>
        <v>48057</v>
      </c>
    </row>
    <row r="2716" spans="2:17" ht="15" customHeight="1" x14ac:dyDescent="0.25">
      <c r="B2716" s="112">
        <v>48040</v>
      </c>
      <c r="C2716" s="113" t="str">
        <f t="shared" si="178"/>
        <v>Friday</v>
      </c>
      <c r="D2716" s="114" t="str">
        <f t="shared" si="177"/>
        <v>B</v>
      </c>
      <c r="E2716" s="114" t="str">
        <f t="shared" si="177"/>
        <v>B</v>
      </c>
      <c r="F2716" s="114" t="str">
        <f t="shared" si="177"/>
        <v>B</v>
      </c>
      <c r="G2716" s="114" t="str">
        <f t="shared" si="177"/>
        <v>B</v>
      </c>
      <c r="H2716" s="114" t="str">
        <f t="shared" si="179"/>
        <v>B</v>
      </c>
      <c r="I2716" s="99">
        <f t="shared" si="180"/>
        <v>1</v>
      </c>
      <c r="J2716" s="109">
        <f>IF(H2716="B",0,MATCH("B",H2717:$H$3985,0))</f>
        <v>0</v>
      </c>
      <c r="O2716" s="112">
        <v>48040</v>
      </c>
      <c r="P2716" s="97" cm="1">
        <f t="array" ref="P2716">INDEX($L$11:$L$2636,MATCH(B2716+J2716,$L$11:$L$2636,0)+30)</f>
        <v>48087</v>
      </c>
      <c r="Q2716" s="124" cm="1">
        <f t="array" ref="Q2716">INDEX($L$11:$L$2636,MATCH(B2716+J2716,$L$11:$L$2636,0)+12)-1</f>
        <v>48058</v>
      </c>
    </row>
    <row r="2717" spans="2:17" ht="15" customHeight="1" x14ac:dyDescent="0.25">
      <c r="B2717" s="112">
        <v>48041</v>
      </c>
      <c r="C2717" s="113" t="str">
        <f t="shared" si="178"/>
        <v>Saturday</v>
      </c>
      <c r="D2717" s="114" t="str">
        <f t="shared" si="177"/>
        <v>W</v>
      </c>
      <c r="E2717" s="114" t="str">
        <f t="shared" si="177"/>
        <v>W</v>
      </c>
      <c r="F2717" s="114" t="str">
        <f t="shared" si="177"/>
        <v>W</v>
      </c>
      <c r="G2717" s="114" t="str">
        <f t="shared" si="177"/>
        <v>W</v>
      </c>
      <c r="H2717" s="114" t="str">
        <f t="shared" si="179"/>
        <v>W</v>
      </c>
      <c r="I2717" s="99">
        <f t="shared" si="180"/>
        <v>0</v>
      </c>
      <c r="J2717" s="109">
        <f>IF(H2717="B",0,MATCH("B",H2718:$H$3985,0))</f>
        <v>2</v>
      </c>
      <c r="O2717" s="112">
        <v>48041</v>
      </c>
      <c r="P2717" s="97" cm="1">
        <f t="array" ref="P2717">INDEX($L$11:$L$2636,MATCH(B2717+J2717,$L$11:$L$2636,0)+30)</f>
        <v>48088</v>
      </c>
      <c r="Q2717" s="124" cm="1">
        <f t="array" ref="Q2717">INDEX($L$11:$L$2636,MATCH(B2717+J2717,$L$11:$L$2636,0)+12)-1</f>
        <v>48059</v>
      </c>
    </row>
    <row r="2718" spans="2:17" ht="15" customHeight="1" x14ac:dyDescent="0.25">
      <c r="B2718" s="112">
        <v>48042</v>
      </c>
      <c r="C2718" s="113" t="str">
        <f t="shared" si="178"/>
        <v>Sunday</v>
      </c>
      <c r="D2718" s="114" t="str">
        <f t="shared" ref="D2718:G2781" si="181">IF(WEEKDAY($B2718,2)&lt;6,"B","W")</f>
        <v>W</v>
      </c>
      <c r="E2718" s="114" t="str">
        <f t="shared" si="181"/>
        <v>W</v>
      </c>
      <c r="F2718" s="114" t="str">
        <f t="shared" si="181"/>
        <v>W</v>
      </c>
      <c r="G2718" s="114" t="str">
        <f t="shared" si="181"/>
        <v>W</v>
      </c>
      <c r="H2718" s="114" t="str">
        <f t="shared" si="179"/>
        <v>W</v>
      </c>
      <c r="I2718" s="99">
        <f t="shared" si="180"/>
        <v>0</v>
      </c>
      <c r="J2718" s="109">
        <f>IF(H2718="B",0,MATCH("B",H2719:$H$3985,0))</f>
        <v>1</v>
      </c>
      <c r="O2718" s="112">
        <v>48042</v>
      </c>
      <c r="P2718" s="97" cm="1">
        <f t="array" ref="P2718">INDEX($L$11:$L$2636,MATCH(B2718+J2718,$L$11:$L$2636,0)+30)</f>
        <v>48088</v>
      </c>
      <c r="Q2718" s="124" cm="1">
        <f t="array" ref="Q2718">INDEX($L$11:$L$2636,MATCH(B2718+J2718,$L$11:$L$2636,0)+12)-1</f>
        <v>48059</v>
      </c>
    </row>
    <row r="2719" spans="2:17" ht="15" customHeight="1" x14ac:dyDescent="0.25">
      <c r="B2719" s="112">
        <v>48043</v>
      </c>
      <c r="C2719" s="113" t="str">
        <f t="shared" si="178"/>
        <v>Monday</v>
      </c>
      <c r="D2719" s="114" t="str">
        <f t="shared" si="181"/>
        <v>B</v>
      </c>
      <c r="E2719" s="114" t="str">
        <f t="shared" si="181"/>
        <v>B</v>
      </c>
      <c r="F2719" s="114" t="str">
        <f t="shared" si="181"/>
        <v>B</v>
      </c>
      <c r="G2719" s="114" t="str">
        <f t="shared" si="181"/>
        <v>B</v>
      </c>
      <c r="H2719" s="114" t="str">
        <f t="shared" si="179"/>
        <v>B</v>
      </c>
      <c r="I2719" s="99">
        <f t="shared" si="180"/>
        <v>1</v>
      </c>
      <c r="J2719" s="109">
        <f>IF(H2719="B",0,MATCH("B",H2720:$H$3985,0))</f>
        <v>0</v>
      </c>
      <c r="O2719" s="112">
        <v>48043</v>
      </c>
      <c r="P2719" s="97" cm="1">
        <f t="array" ref="P2719">INDEX($L$11:$L$2636,MATCH(B2719+J2719,$L$11:$L$2636,0)+30)</f>
        <v>48088</v>
      </c>
      <c r="Q2719" s="124" cm="1">
        <f t="array" ref="Q2719">INDEX($L$11:$L$2636,MATCH(B2719+J2719,$L$11:$L$2636,0)+12)-1</f>
        <v>48059</v>
      </c>
    </row>
    <row r="2720" spans="2:17" ht="15" customHeight="1" x14ac:dyDescent="0.25">
      <c r="B2720" s="112">
        <v>48044</v>
      </c>
      <c r="C2720" s="113" t="str">
        <f t="shared" si="178"/>
        <v>Tuesday</v>
      </c>
      <c r="D2720" s="114" t="str">
        <f t="shared" si="181"/>
        <v>B</v>
      </c>
      <c r="E2720" s="114" t="str">
        <f t="shared" si="181"/>
        <v>B</v>
      </c>
      <c r="F2720" s="114" t="str">
        <f t="shared" si="181"/>
        <v>B</v>
      </c>
      <c r="G2720" s="114" t="str">
        <f t="shared" si="181"/>
        <v>B</v>
      </c>
      <c r="H2720" s="114" t="str">
        <f t="shared" si="179"/>
        <v>B</v>
      </c>
      <c r="I2720" s="99">
        <f t="shared" si="180"/>
        <v>1</v>
      </c>
      <c r="J2720" s="109">
        <f>IF(H2720="B",0,MATCH("B",H2721:$H$3985,0))</f>
        <v>0</v>
      </c>
      <c r="O2720" s="112">
        <v>48044</v>
      </c>
      <c r="P2720" s="97" cm="1">
        <f t="array" ref="P2720">INDEX($L$11:$L$2636,MATCH(B2720+J2720,$L$11:$L$2636,0)+30)</f>
        <v>48089</v>
      </c>
      <c r="Q2720" s="124" cm="1">
        <f t="array" ref="Q2720">INDEX($L$11:$L$2636,MATCH(B2720+J2720,$L$11:$L$2636,0)+12)-1</f>
        <v>48060</v>
      </c>
    </row>
    <row r="2721" spans="2:17" ht="15" customHeight="1" x14ac:dyDescent="0.25">
      <c r="B2721" s="112">
        <v>48045</v>
      </c>
      <c r="C2721" s="113" t="str">
        <f t="shared" si="178"/>
        <v>Wednesday</v>
      </c>
      <c r="D2721" s="114" t="str">
        <f t="shared" si="181"/>
        <v>B</v>
      </c>
      <c r="E2721" s="114" t="str">
        <f t="shared" si="181"/>
        <v>B</v>
      </c>
      <c r="F2721" s="114" t="str">
        <f t="shared" si="181"/>
        <v>B</v>
      </c>
      <c r="G2721" s="114" t="str">
        <f t="shared" si="181"/>
        <v>B</v>
      </c>
      <c r="H2721" s="114" t="str">
        <f t="shared" si="179"/>
        <v>B</v>
      </c>
      <c r="I2721" s="99">
        <f t="shared" si="180"/>
        <v>1</v>
      </c>
      <c r="J2721" s="109">
        <f>IF(H2721="B",0,MATCH("B",H2722:$H$3985,0))</f>
        <v>0</v>
      </c>
      <c r="O2721" s="112">
        <v>48045</v>
      </c>
      <c r="P2721" s="97" cm="1">
        <f t="array" ref="P2721">INDEX($L$11:$L$2636,MATCH(B2721+J2721,$L$11:$L$2636,0)+30)</f>
        <v>48092</v>
      </c>
      <c r="Q2721" s="124" cm="1">
        <f t="array" ref="Q2721">INDEX($L$11:$L$2636,MATCH(B2721+J2721,$L$11:$L$2636,0)+12)-1</f>
        <v>48063</v>
      </c>
    </row>
    <row r="2722" spans="2:17" ht="15" customHeight="1" x14ac:dyDescent="0.25">
      <c r="B2722" s="112">
        <v>48046</v>
      </c>
      <c r="C2722" s="113" t="str">
        <f t="shared" si="178"/>
        <v>Thursday</v>
      </c>
      <c r="D2722" s="114" t="str">
        <f t="shared" si="181"/>
        <v>B</v>
      </c>
      <c r="E2722" s="114" t="str">
        <f t="shared" si="181"/>
        <v>B</v>
      </c>
      <c r="F2722" s="114" t="str">
        <f t="shared" si="181"/>
        <v>B</v>
      </c>
      <c r="G2722" s="114" t="str">
        <f t="shared" si="181"/>
        <v>B</v>
      </c>
      <c r="H2722" s="114" t="str">
        <f t="shared" si="179"/>
        <v>B</v>
      </c>
      <c r="I2722" s="99">
        <f t="shared" si="180"/>
        <v>1</v>
      </c>
      <c r="J2722" s="109">
        <f>IF(H2722="B",0,MATCH("B",H2723:$H$3985,0))</f>
        <v>0</v>
      </c>
      <c r="O2722" s="112">
        <v>48046</v>
      </c>
      <c r="P2722" s="97" cm="1">
        <f t="array" ref="P2722">INDEX($L$11:$L$2636,MATCH(B2722+J2722,$L$11:$L$2636,0)+30)</f>
        <v>48093</v>
      </c>
      <c r="Q2722" s="124" cm="1">
        <f t="array" ref="Q2722">INDEX($L$11:$L$2636,MATCH(B2722+J2722,$L$11:$L$2636,0)+12)-1</f>
        <v>48064</v>
      </c>
    </row>
    <row r="2723" spans="2:17" ht="15" customHeight="1" x14ac:dyDescent="0.25">
      <c r="B2723" s="112">
        <v>48047</v>
      </c>
      <c r="C2723" s="113" t="str">
        <f t="shared" si="178"/>
        <v>Friday</v>
      </c>
      <c r="D2723" s="114" t="str">
        <f t="shared" si="181"/>
        <v>B</v>
      </c>
      <c r="E2723" s="114" t="str">
        <f t="shared" si="181"/>
        <v>B</v>
      </c>
      <c r="F2723" s="114" t="str">
        <f t="shared" si="181"/>
        <v>B</v>
      </c>
      <c r="G2723" s="114" t="str">
        <f t="shared" si="181"/>
        <v>B</v>
      </c>
      <c r="H2723" s="114" t="str">
        <f t="shared" si="179"/>
        <v>B</v>
      </c>
      <c r="I2723" s="99">
        <f t="shared" si="180"/>
        <v>1</v>
      </c>
      <c r="J2723" s="109">
        <f>IF(H2723="B",0,MATCH("B",H2724:$H$3985,0))</f>
        <v>0</v>
      </c>
      <c r="O2723" s="112">
        <v>48047</v>
      </c>
      <c r="P2723" s="97" cm="1">
        <f t="array" ref="P2723">INDEX($L$11:$L$2636,MATCH(B2723+J2723,$L$11:$L$2636,0)+30)</f>
        <v>48094</v>
      </c>
      <c r="Q2723" s="124" cm="1">
        <f t="array" ref="Q2723">INDEX($L$11:$L$2636,MATCH(B2723+J2723,$L$11:$L$2636,0)+12)-1</f>
        <v>48065</v>
      </c>
    </row>
    <row r="2724" spans="2:17" ht="15" customHeight="1" x14ac:dyDescent="0.25">
      <c r="B2724" s="112">
        <v>48048</v>
      </c>
      <c r="C2724" s="113" t="str">
        <f t="shared" si="178"/>
        <v>Saturday</v>
      </c>
      <c r="D2724" s="114" t="str">
        <f t="shared" si="181"/>
        <v>W</v>
      </c>
      <c r="E2724" s="114" t="str">
        <f t="shared" si="181"/>
        <v>W</v>
      </c>
      <c r="F2724" s="114" t="str">
        <f t="shared" si="181"/>
        <v>W</v>
      </c>
      <c r="G2724" s="114" t="str">
        <f t="shared" si="181"/>
        <v>W</v>
      </c>
      <c r="H2724" s="114" t="str">
        <f t="shared" si="179"/>
        <v>W</v>
      </c>
      <c r="I2724" s="99">
        <f t="shared" si="180"/>
        <v>0</v>
      </c>
      <c r="J2724" s="109">
        <f>IF(H2724="B",0,MATCH("B",H2725:$H$3985,0))</f>
        <v>2</v>
      </c>
      <c r="O2724" s="112">
        <v>48048</v>
      </c>
      <c r="P2724" s="97" cm="1">
        <f t="array" ref="P2724">INDEX($L$11:$L$2636,MATCH(B2724+J2724,$L$11:$L$2636,0)+30)</f>
        <v>48095</v>
      </c>
      <c r="Q2724" s="124" cm="1">
        <f t="array" ref="Q2724">INDEX($L$11:$L$2636,MATCH(B2724+J2724,$L$11:$L$2636,0)+12)-1</f>
        <v>48066</v>
      </c>
    </row>
    <row r="2725" spans="2:17" ht="15" customHeight="1" x14ac:dyDescent="0.25">
      <c r="B2725" s="112">
        <v>48049</v>
      </c>
      <c r="C2725" s="113" t="str">
        <f t="shared" si="178"/>
        <v>Sunday</v>
      </c>
      <c r="D2725" s="114" t="str">
        <f t="shared" si="181"/>
        <v>W</v>
      </c>
      <c r="E2725" s="114" t="str">
        <f t="shared" si="181"/>
        <v>W</v>
      </c>
      <c r="F2725" s="114" t="str">
        <f t="shared" si="181"/>
        <v>W</v>
      </c>
      <c r="G2725" s="114" t="str">
        <f t="shared" si="181"/>
        <v>W</v>
      </c>
      <c r="H2725" s="114" t="str">
        <f t="shared" si="179"/>
        <v>W</v>
      </c>
      <c r="I2725" s="99">
        <f t="shared" si="180"/>
        <v>0</v>
      </c>
      <c r="J2725" s="109">
        <f>IF(H2725="B",0,MATCH("B",H2726:$H$3985,0))</f>
        <v>1</v>
      </c>
      <c r="O2725" s="112">
        <v>48049</v>
      </c>
      <c r="P2725" s="97" cm="1">
        <f t="array" ref="P2725">INDEX($L$11:$L$2636,MATCH(B2725+J2725,$L$11:$L$2636,0)+30)</f>
        <v>48095</v>
      </c>
      <c r="Q2725" s="124" cm="1">
        <f t="array" ref="Q2725">INDEX($L$11:$L$2636,MATCH(B2725+J2725,$L$11:$L$2636,0)+12)-1</f>
        <v>48066</v>
      </c>
    </row>
    <row r="2726" spans="2:17" ht="15" customHeight="1" x14ac:dyDescent="0.25">
      <c r="B2726" s="112">
        <v>48050</v>
      </c>
      <c r="C2726" s="113" t="str">
        <f t="shared" si="178"/>
        <v>Monday</v>
      </c>
      <c r="D2726" s="114" t="str">
        <f t="shared" si="181"/>
        <v>B</v>
      </c>
      <c r="E2726" s="114" t="str">
        <f t="shared" si="181"/>
        <v>B</v>
      </c>
      <c r="F2726" s="114" t="str">
        <f t="shared" si="181"/>
        <v>B</v>
      </c>
      <c r="G2726" s="114" t="str">
        <f t="shared" si="181"/>
        <v>B</v>
      </c>
      <c r="H2726" s="114" t="str">
        <f t="shared" si="179"/>
        <v>B</v>
      </c>
      <c r="I2726" s="99">
        <f t="shared" si="180"/>
        <v>1</v>
      </c>
      <c r="J2726" s="109">
        <f>IF(H2726="B",0,MATCH("B",H2727:$H$3985,0))</f>
        <v>0</v>
      </c>
      <c r="O2726" s="112">
        <v>48050</v>
      </c>
      <c r="P2726" s="97" cm="1">
        <f t="array" ref="P2726">INDEX($L$11:$L$2636,MATCH(B2726+J2726,$L$11:$L$2636,0)+30)</f>
        <v>48095</v>
      </c>
      <c r="Q2726" s="124" cm="1">
        <f t="array" ref="Q2726">INDEX($L$11:$L$2636,MATCH(B2726+J2726,$L$11:$L$2636,0)+12)-1</f>
        <v>48066</v>
      </c>
    </row>
    <row r="2727" spans="2:17" ht="15" customHeight="1" x14ac:dyDescent="0.25">
      <c r="B2727" s="112">
        <v>48051</v>
      </c>
      <c r="C2727" s="113" t="str">
        <f t="shared" si="178"/>
        <v>Tuesday</v>
      </c>
      <c r="D2727" s="114" t="str">
        <f t="shared" si="181"/>
        <v>B</v>
      </c>
      <c r="E2727" s="114" t="str">
        <f t="shared" si="181"/>
        <v>B</v>
      </c>
      <c r="F2727" s="114" t="str">
        <f t="shared" si="181"/>
        <v>B</v>
      </c>
      <c r="G2727" s="114" t="str">
        <f t="shared" si="181"/>
        <v>B</v>
      </c>
      <c r="H2727" s="114" t="str">
        <f t="shared" si="179"/>
        <v>B</v>
      </c>
      <c r="I2727" s="99">
        <f t="shared" si="180"/>
        <v>1</v>
      </c>
      <c r="J2727" s="109">
        <f>IF(H2727="B",0,MATCH("B",H2728:$H$3985,0))</f>
        <v>0</v>
      </c>
      <c r="O2727" s="112">
        <v>48051</v>
      </c>
      <c r="P2727" s="97" cm="1">
        <f t="array" ref="P2727">INDEX($L$11:$L$2636,MATCH(B2727+J2727,$L$11:$L$2636,0)+30)</f>
        <v>48096</v>
      </c>
      <c r="Q2727" s="124" cm="1">
        <f t="array" ref="Q2727">INDEX($L$11:$L$2636,MATCH(B2727+J2727,$L$11:$L$2636,0)+12)-1</f>
        <v>48067</v>
      </c>
    </row>
    <row r="2728" spans="2:17" ht="15" customHeight="1" x14ac:dyDescent="0.25">
      <c r="B2728" s="112">
        <v>48052</v>
      </c>
      <c r="C2728" s="113" t="str">
        <f t="shared" si="178"/>
        <v>Wednesday</v>
      </c>
      <c r="D2728" s="114" t="str">
        <f t="shared" si="181"/>
        <v>B</v>
      </c>
      <c r="E2728" s="114" t="str">
        <f t="shared" si="181"/>
        <v>B</v>
      </c>
      <c r="F2728" s="114" t="str">
        <f t="shared" si="181"/>
        <v>B</v>
      </c>
      <c r="G2728" s="114" t="str">
        <f t="shared" si="181"/>
        <v>B</v>
      </c>
      <c r="H2728" s="114" t="str">
        <f t="shared" si="179"/>
        <v>B</v>
      </c>
      <c r="I2728" s="99">
        <f t="shared" si="180"/>
        <v>1</v>
      </c>
      <c r="J2728" s="109">
        <f>IF(H2728="B",0,MATCH("B",H2729:$H$3985,0))</f>
        <v>0</v>
      </c>
      <c r="O2728" s="112">
        <v>48052</v>
      </c>
      <c r="P2728" s="97" cm="1">
        <f t="array" ref="P2728">INDEX($L$11:$L$2636,MATCH(B2728+J2728,$L$11:$L$2636,0)+30)</f>
        <v>48099</v>
      </c>
      <c r="Q2728" s="124" cm="1">
        <f t="array" ref="Q2728">INDEX($L$11:$L$2636,MATCH(B2728+J2728,$L$11:$L$2636,0)+12)-1</f>
        <v>48070</v>
      </c>
    </row>
    <row r="2729" spans="2:17" ht="15" customHeight="1" x14ac:dyDescent="0.25">
      <c r="B2729" s="112">
        <v>48053</v>
      </c>
      <c r="C2729" s="113" t="str">
        <f t="shared" si="178"/>
        <v>Thursday</v>
      </c>
      <c r="D2729" s="114" t="str">
        <f t="shared" si="181"/>
        <v>B</v>
      </c>
      <c r="E2729" s="114" t="str">
        <f t="shared" si="181"/>
        <v>B</v>
      </c>
      <c r="F2729" s="114" t="str">
        <f t="shared" si="181"/>
        <v>B</v>
      </c>
      <c r="G2729" s="114" t="str">
        <f t="shared" si="181"/>
        <v>B</v>
      </c>
      <c r="H2729" s="114" t="str">
        <f t="shared" si="179"/>
        <v>B</v>
      </c>
      <c r="I2729" s="99">
        <f t="shared" si="180"/>
        <v>1</v>
      </c>
      <c r="J2729" s="109">
        <f>IF(H2729="B",0,MATCH("B",H2730:$H$3985,0))</f>
        <v>0</v>
      </c>
      <c r="O2729" s="112">
        <v>48053</v>
      </c>
      <c r="P2729" s="97" cm="1">
        <f t="array" ref="P2729">INDEX($L$11:$L$2636,MATCH(B2729+J2729,$L$11:$L$2636,0)+30)</f>
        <v>48100</v>
      </c>
      <c r="Q2729" s="124" cm="1">
        <f t="array" ref="Q2729">INDEX($L$11:$L$2636,MATCH(B2729+J2729,$L$11:$L$2636,0)+12)-1</f>
        <v>48071</v>
      </c>
    </row>
    <row r="2730" spans="2:17" ht="15" customHeight="1" x14ac:dyDescent="0.25">
      <c r="B2730" s="112">
        <v>48054</v>
      </c>
      <c r="C2730" s="113" t="str">
        <f t="shared" si="178"/>
        <v>Friday</v>
      </c>
      <c r="D2730" s="114" t="str">
        <f t="shared" si="181"/>
        <v>B</v>
      </c>
      <c r="E2730" s="114" t="str">
        <f t="shared" si="181"/>
        <v>B</v>
      </c>
      <c r="F2730" s="114" t="s">
        <v>71</v>
      </c>
      <c r="G2730" s="114" t="str">
        <f t="shared" si="181"/>
        <v>B</v>
      </c>
      <c r="H2730" s="114" t="str">
        <f t="shared" si="179"/>
        <v>P</v>
      </c>
      <c r="I2730" s="99">
        <f t="shared" si="180"/>
        <v>0</v>
      </c>
      <c r="J2730" s="109">
        <f>IF(H2730="B",0,MATCH("B",H2731:$H$3985,0))</f>
        <v>3</v>
      </c>
      <c r="O2730" s="112">
        <v>48054</v>
      </c>
      <c r="P2730" s="97" cm="1">
        <f t="array" ref="P2730">INDEX($L$11:$L$2636,MATCH(B2730+J2730,$L$11:$L$2636,0)+30)</f>
        <v>48101</v>
      </c>
      <c r="Q2730" s="124" cm="1">
        <f t="array" ref="Q2730">INDEX($L$11:$L$2636,MATCH(B2730+J2730,$L$11:$L$2636,0)+12)-1</f>
        <v>48072</v>
      </c>
    </row>
    <row r="2731" spans="2:17" ht="15" customHeight="1" x14ac:dyDescent="0.25">
      <c r="B2731" s="112">
        <v>48055</v>
      </c>
      <c r="C2731" s="113" t="str">
        <f t="shared" si="178"/>
        <v>Saturday</v>
      </c>
      <c r="D2731" s="114" t="str">
        <f t="shared" si="181"/>
        <v>W</v>
      </c>
      <c r="E2731" s="114" t="str">
        <f t="shared" si="181"/>
        <v>W</v>
      </c>
      <c r="F2731" s="114" t="str">
        <f t="shared" si="181"/>
        <v>W</v>
      </c>
      <c r="G2731" s="114" t="str">
        <f t="shared" si="181"/>
        <v>W</v>
      </c>
      <c r="H2731" s="114" t="str">
        <f t="shared" si="179"/>
        <v>W</v>
      </c>
      <c r="I2731" s="99">
        <f t="shared" si="180"/>
        <v>0</v>
      </c>
      <c r="J2731" s="109">
        <f>IF(H2731="B",0,MATCH("B",H2732:$H$3985,0))</f>
        <v>2</v>
      </c>
      <c r="O2731" s="112">
        <v>48055</v>
      </c>
      <c r="P2731" s="97" cm="1">
        <f t="array" ref="P2731">INDEX($L$11:$L$2636,MATCH(B2731+J2731,$L$11:$L$2636,0)+30)</f>
        <v>48101</v>
      </c>
      <c r="Q2731" s="124" cm="1">
        <f t="array" ref="Q2731">INDEX($L$11:$L$2636,MATCH(B2731+J2731,$L$11:$L$2636,0)+12)-1</f>
        <v>48072</v>
      </c>
    </row>
    <row r="2732" spans="2:17" ht="15" customHeight="1" x14ac:dyDescent="0.25">
      <c r="B2732" s="112">
        <v>48056</v>
      </c>
      <c r="C2732" s="113" t="str">
        <f t="shared" si="178"/>
        <v>Sunday</v>
      </c>
      <c r="D2732" s="114" t="str">
        <f t="shared" si="181"/>
        <v>W</v>
      </c>
      <c r="E2732" s="114" t="str">
        <f t="shared" si="181"/>
        <v>W</v>
      </c>
      <c r="F2732" s="114" t="str">
        <f t="shared" si="181"/>
        <v>W</v>
      </c>
      <c r="G2732" s="114" t="str">
        <f t="shared" si="181"/>
        <v>W</v>
      </c>
      <c r="H2732" s="114" t="str">
        <f t="shared" si="179"/>
        <v>W</v>
      </c>
      <c r="I2732" s="99">
        <f t="shared" si="180"/>
        <v>0</v>
      </c>
      <c r="J2732" s="109">
        <f>IF(H2732="B",0,MATCH("B",H2733:$H$3985,0))</f>
        <v>1</v>
      </c>
      <c r="O2732" s="112">
        <v>48056</v>
      </c>
      <c r="P2732" s="97" cm="1">
        <f t="array" ref="P2732">INDEX($L$11:$L$2636,MATCH(B2732+J2732,$L$11:$L$2636,0)+30)</f>
        <v>48101</v>
      </c>
      <c r="Q2732" s="124" cm="1">
        <f t="array" ref="Q2732">INDEX($L$11:$L$2636,MATCH(B2732+J2732,$L$11:$L$2636,0)+12)-1</f>
        <v>48072</v>
      </c>
    </row>
    <row r="2733" spans="2:17" ht="15" customHeight="1" x14ac:dyDescent="0.25">
      <c r="B2733" s="112">
        <v>48057</v>
      </c>
      <c r="C2733" s="113" t="str">
        <f t="shared" si="178"/>
        <v>Monday</v>
      </c>
      <c r="D2733" s="114" t="str">
        <f t="shared" si="181"/>
        <v>B</v>
      </c>
      <c r="E2733" s="114" t="str">
        <f t="shared" si="181"/>
        <v>B</v>
      </c>
      <c r="F2733" s="114" t="str">
        <f t="shared" si="181"/>
        <v>B</v>
      </c>
      <c r="G2733" s="114" t="str">
        <f t="shared" si="181"/>
        <v>B</v>
      </c>
      <c r="H2733" s="114" t="str">
        <f t="shared" si="179"/>
        <v>B</v>
      </c>
      <c r="I2733" s="99">
        <f t="shared" si="180"/>
        <v>1</v>
      </c>
      <c r="J2733" s="109">
        <f>IF(H2733="B",0,MATCH("B",H2734:$H$3985,0))</f>
        <v>0</v>
      </c>
      <c r="O2733" s="112">
        <v>48057</v>
      </c>
      <c r="P2733" s="97" cm="1">
        <f t="array" ref="P2733">INDEX($L$11:$L$2636,MATCH(B2733+J2733,$L$11:$L$2636,0)+30)</f>
        <v>48101</v>
      </c>
      <c r="Q2733" s="124" cm="1">
        <f t="array" ref="Q2733">INDEX($L$11:$L$2636,MATCH(B2733+J2733,$L$11:$L$2636,0)+12)-1</f>
        <v>48072</v>
      </c>
    </row>
    <row r="2734" spans="2:17" ht="15" customHeight="1" x14ac:dyDescent="0.25">
      <c r="B2734" s="112">
        <v>48058</v>
      </c>
      <c r="C2734" s="113" t="str">
        <f t="shared" si="178"/>
        <v>Tuesday</v>
      </c>
      <c r="D2734" s="114" t="str">
        <f t="shared" si="181"/>
        <v>B</v>
      </c>
      <c r="E2734" s="114" t="str">
        <f t="shared" si="181"/>
        <v>B</v>
      </c>
      <c r="F2734" s="114" t="str">
        <f t="shared" si="181"/>
        <v>B</v>
      </c>
      <c r="G2734" s="114" t="str">
        <f t="shared" si="181"/>
        <v>B</v>
      </c>
      <c r="H2734" s="114" t="str">
        <f t="shared" si="179"/>
        <v>B</v>
      </c>
      <c r="I2734" s="99">
        <f t="shared" si="180"/>
        <v>1</v>
      </c>
      <c r="J2734" s="109">
        <f>IF(H2734="B",0,MATCH("B",H2735:$H$3985,0))</f>
        <v>0</v>
      </c>
      <c r="O2734" s="112">
        <v>48058</v>
      </c>
      <c r="P2734" s="97" cm="1">
        <f t="array" ref="P2734">INDEX($L$11:$L$2636,MATCH(B2734+J2734,$L$11:$L$2636,0)+30)</f>
        <v>48103</v>
      </c>
      <c r="Q2734" s="124" cm="1">
        <f t="array" ref="Q2734">INDEX($L$11:$L$2636,MATCH(B2734+J2734,$L$11:$L$2636,0)+12)-1</f>
        <v>48073</v>
      </c>
    </row>
    <row r="2735" spans="2:17" ht="15" customHeight="1" x14ac:dyDescent="0.25">
      <c r="B2735" s="112">
        <v>48059</v>
      </c>
      <c r="C2735" s="113" t="str">
        <f t="shared" si="178"/>
        <v>Wednesday</v>
      </c>
      <c r="D2735" s="114" t="str">
        <f t="shared" si="181"/>
        <v>B</v>
      </c>
      <c r="E2735" s="114" t="str">
        <f t="shared" si="181"/>
        <v>B</v>
      </c>
      <c r="F2735" s="114" t="str">
        <f t="shared" si="181"/>
        <v>B</v>
      </c>
      <c r="G2735" s="114" t="str">
        <f t="shared" si="181"/>
        <v>B</v>
      </c>
      <c r="H2735" s="114" t="str">
        <f t="shared" si="179"/>
        <v>B</v>
      </c>
      <c r="I2735" s="99">
        <f t="shared" si="180"/>
        <v>1</v>
      </c>
      <c r="J2735" s="109">
        <f>IF(H2735="B",0,MATCH("B",H2736:$H$3985,0))</f>
        <v>0</v>
      </c>
      <c r="O2735" s="112">
        <v>48059</v>
      </c>
      <c r="P2735" s="97" cm="1">
        <f t="array" ref="P2735">INDEX($L$11:$L$2636,MATCH(B2735+J2735,$L$11:$L$2636,0)+30)</f>
        <v>48106</v>
      </c>
      <c r="Q2735" s="124" cm="1">
        <f t="array" ref="Q2735">INDEX($L$11:$L$2636,MATCH(B2735+J2735,$L$11:$L$2636,0)+12)-1</f>
        <v>48077</v>
      </c>
    </row>
    <row r="2736" spans="2:17" ht="15" customHeight="1" x14ac:dyDescent="0.25">
      <c r="B2736" s="112">
        <v>48060</v>
      </c>
      <c r="C2736" s="113" t="str">
        <f t="shared" si="178"/>
        <v>Thursday</v>
      </c>
      <c r="D2736" s="114" t="str">
        <f t="shared" si="181"/>
        <v>B</v>
      </c>
      <c r="E2736" s="114" t="str">
        <f t="shared" si="181"/>
        <v>B</v>
      </c>
      <c r="F2736" s="114" t="str">
        <f t="shared" si="181"/>
        <v>B</v>
      </c>
      <c r="G2736" s="114" t="str">
        <f t="shared" si="181"/>
        <v>B</v>
      </c>
      <c r="H2736" s="114" t="str">
        <f t="shared" si="179"/>
        <v>B</v>
      </c>
      <c r="I2736" s="99">
        <f t="shared" si="180"/>
        <v>1</v>
      </c>
      <c r="J2736" s="109">
        <f>IF(H2736="B",0,MATCH("B",H2737:$H$3985,0))</f>
        <v>0</v>
      </c>
      <c r="O2736" s="112">
        <v>48060</v>
      </c>
      <c r="P2736" s="97" cm="1">
        <f t="array" ref="P2736">INDEX($L$11:$L$2636,MATCH(B2736+J2736,$L$11:$L$2636,0)+30)</f>
        <v>48107</v>
      </c>
      <c r="Q2736" s="124" cm="1">
        <f t="array" ref="Q2736">INDEX($L$11:$L$2636,MATCH(B2736+J2736,$L$11:$L$2636,0)+12)-1</f>
        <v>48078</v>
      </c>
    </row>
    <row r="2737" spans="2:17" ht="15" customHeight="1" x14ac:dyDescent="0.25">
      <c r="B2737" s="112">
        <v>48061</v>
      </c>
      <c r="C2737" s="113" t="str">
        <f t="shared" si="178"/>
        <v>Friday</v>
      </c>
      <c r="D2737" s="114" t="str">
        <f t="shared" si="181"/>
        <v>B</v>
      </c>
      <c r="E2737" s="114" t="str">
        <f t="shared" si="181"/>
        <v>B</v>
      </c>
      <c r="F2737" s="114" t="str">
        <f t="shared" si="181"/>
        <v>B</v>
      </c>
      <c r="G2737" s="114" t="str">
        <f t="shared" si="181"/>
        <v>B</v>
      </c>
      <c r="H2737" s="114" t="str">
        <f t="shared" si="179"/>
        <v>B</v>
      </c>
      <c r="I2737" s="99">
        <f t="shared" si="180"/>
        <v>1</v>
      </c>
      <c r="J2737" s="109">
        <f>IF(H2737="B",0,MATCH("B",H2738:$H$3985,0))</f>
        <v>0</v>
      </c>
      <c r="O2737" s="112">
        <v>48061</v>
      </c>
      <c r="P2737" s="97" cm="1">
        <f t="array" ref="P2737">INDEX($L$11:$L$2636,MATCH(B2737+J2737,$L$11:$L$2636,0)+30)</f>
        <v>48108</v>
      </c>
      <c r="Q2737" s="124" cm="1">
        <f t="array" ref="Q2737">INDEX($L$11:$L$2636,MATCH(B2737+J2737,$L$11:$L$2636,0)+12)-1</f>
        <v>48079</v>
      </c>
    </row>
    <row r="2738" spans="2:17" ht="15" customHeight="1" x14ac:dyDescent="0.25">
      <c r="B2738" s="112">
        <v>48062</v>
      </c>
      <c r="C2738" s="113" t="str">
        <f t="shared" si="178"/>
        <v>Saturday</v>
      </c>
      <c r="D2738" s="114" t="str">
        <f t="shared" si="181"/>
        <v>W</v>
      </c>
      <c r="E2738" s="114" t="str">
        <f t="shared" si="181"/>
        <v>W</v>
      </c>
      <c r="F2738" s="114" t="str">
        <f t="shared" si="181"/>
        <v>W</v>
      </c>
      <c r="G2738" s="114" t="str">
        <f t="shared" si="181"/>
        <v>W</v>
      </c>
      <c r="H2738" s="114" t="str">
        <f t="shared" si="179"/>
        <v>W</v>
      </c>
      <c r="I2738" s="99">
        <f t="shared" si="180"/>
        <v>0</v>
      </c>
      <c r="J2738" s="109">
        <f>IF(H2738="B",0,MATCH("B",H2739:$H$3985,0))</f>
        <v>2</v>
      </c>
      <c r="O2738" s="112">
        <v>48062</v>
      </c>
      <c r="P2738" s="97" cm="1">
        <f t="array" ref="P2738">INDEX($L$11:$L$2636,MATCH(B2738+J2738,$L$11:$L$2636,0)+30)</f>
        <v>48109</v>
      </c>
      <c r="Q2738" s="124" cm="1">
        <f t="array" ref="Q2738">INDEX($L$11:$L$2636,MATCH(B2738+J2738,$L$11:$L$2636,0)+12)-1</f>
        <v>48080</v>
      </c>
    </row>
    <row r="2739" spans="2:17" ht="15" customHeight="1" x14ac:dyDescent="0.25">
      <c r="B2739" s="112">
        <v>48063</v>
      </c>
      <c r="C2739" s="113" t="str">
        <f t="shared" si="178"/>
        <v>Sunday</v>
      </c>
      <c r="D2739" s="114" t="str">
        <f t="shared" si="181"/>
        <v>W</v>
      </c>
      <c r="E2739" s="114" t="str">
        <f t="shared" si="181"/>
        <v>W</v>
      </c>
      <c r="F2739" s="114" t="str">
        <f t="shared" si="181"/>
        <v>W</v>
      </c>
      <c r="G2739" s="114" t="str">
        <f t="shared" si="181"/>
        <v>W</v>
      </c>
      <c r="H2739" s="114" t="str">
        <f t="shared" si="179"/>
        <v>W</v>
      </c>
      <c r="I2739" s="99">
        <f t="shared" si="180"/>
        <v>0</v>
      </c>
      <c r="J2739" s="109">
        <f>IF(H2739="B",0,MATCH("B",H2740:$H$3985,0))</f>
        <v>1</v>
      </c>
      <c r="O2739" s="112">
        <v>48063</v>
      </c>
      <c r="P2739" s="97" cm="1">
        <f t="array" ref="P2739">INDEX($L$11:$L$2636,MATCH(B2739+J2739,$L$11:$L$2636,0)+30)</f>
        <v>48109</v>
      </c>
      <c r="Q2739" s="124" cm="1">
        <f t="array" ref="Q2739">INDEX($L$11:$L$2636,MATCH(B2739+J2739,$L$11:$L$2636,0)+12)-1</f>
        <v>48080</v>
      </c>
    </row>
    <row r="2740" spans="2:17" ht="15" customHeight="1" x14ac:dyDescent="0.25">
      <c r="B2740" s="112">
        <v>48064</v>
      </c>
      <c r="C2740" s="113" t="str">
        <f t="shared" si="178"/>
        <v>Monday</v>
      </c>
      <c r="D2740" s="114" t="str">
        <f t="shared" si="181"/>
        <v>B</v>
      </c>
      <c r="E2740" s="114" t="str">
        <f t="shared" si="181"/>
        <v>B</v>
      </c>
      <c r="F2740" s="114" t="str">
        <f t="shared" si="181"/>
        <v>B</v>
      </c>
      <c r="G2740" s="114" t="str">
        <f t="shared" si="181"/>
        <v>B</v>
      </c>
      <c r="H2740" s="114" t="str">
        <f t="shared" si="179"/>
        <v>B</v>
      </c>
      <c r="I2740" s="99">
        <f t="shared" si="180"/>
        <v>1</v>
      </c>
      <c r="J2740" s="109">
        <f>IF(H2740="B",0,MATCH("B",H2741:$H$3985,0))</f>
        <v>0</v>
      </c>
      <c r="O2740" s="112">
        <v>48064</v>
      </c>
      <c r="P2740" s="97" cm="1">
        <f t="array" ref="P2740">INDEX($L$11:$L$2636,MATCH(B2740+J2740,$L$11:$L$2636,0)+30)</f>
        <v>48109</v>
      </c>
      <c r="Q2740" s="124" cm="1">
        <f t="array" ref="Q2740">INDEX($L$11:$L$2636,MATCH(B2740+J2740,$L$11:$L$2636,0)+12)-1</f>
        <v>48080</v>
      </c>
    </row>
    <row r="2741" spans="2:17" ht="15" customHeight="1" x14ac:dyDescent="0.25">
      <c r="B2741" s="112">
        <v>48065</v>
      </c>
      <c r="C2741" s="113" t="str">
        <f t="shared" si="178"/>
        <v>Tuesday</v>
      </c>
      <c r="D2741" s="114" t="str">
        <f t="shared" si="181"/>
        <v>B</v>
      </c>
      <c r="E2741" s="114" t="str">
        <f t="shared" si="181"/>
        <v>B</v>
      </c>
      <c r="F2741" s="114" t="str">
        <f t="shared" si="181"/>
        <v>B</v>
      </c>
      <c r="G2741" s="114" t="str">
        <f t="shared" si="181"/>
        <v>B</v>
      </c>
      <c r="H2741" s="114" t="str">
        <f t="shared" si="179"/>
        <v>B</v>
      </c>
      <c r="I2741" s="99">
        <f t="shared" si="180"/>
        <v>1</v>
      </c>
      <c r="J2741" s="109">
        <f>IF(H2741="B",0,MATCH("B",H2742:$H$3985,0))</f>
        <v>0</v>
      </c>
      <c r="O2741" s="112">
        <v>48065</v>
      </c>
      <c r="P2741" s="97" cm="1">
        <f t="array" ref="P2741">INDEX($L$11:$L$2636,MATCH(B2741+J2741,$L$11:$L$2636,0)+30)</f>
        <v>48110</v>
      </c>
      <c r="Q2741" s="124" cm="1">
        <f t="array" ref="Q2741">INDEX($L$11:$L$2636,MATCH(B2741+J2741,$L$11:$L$2636,0)+12)-1</f>
        <v>48081</v>
      </c>
    </row>
    <row r="2742" spans="2:17" ht="15" customHeight="1" x14ac:dyDescent="0.25">
      <c r="B2742" s="112">
        <v>48066</v>
      </c>
      <c r="C2742" s="113" t="str">
        <f t="shared" si="178"/>
        <v>Wednesday</v>
      </c>
      <c r="D2742" s="114" t="str">
        <f t="shared" si="181"/>
        <v>B</v>
      </c>
      <c r="E2742" s="114" t="str">
        <f t="shared" si="181"/>
        <v>B</v>
      </c>
      <c r="F2742" s="114" t="str">
        <f t="shared" si="181"/>
        <v>B</v>
      </c>
      <c r="G2742" s="114" t="str">
        <f t="shared" si="181"/>
        <v>B</v>
      </c>
      <c r="H2742" s="114" t="str">
        <f t="shared" si="179"/>
        <v>B</v>
      </c>
      <c r="I2742" s="99">
        <f t="shared" si="180"/>
        <v>1</v>
      </c>
      <c r="J2742" s="109">
        <f>IF(H2742="B",0,MATCH("B",H2743:$H$3985,0))</f>
        <v>0</v>
      </c>
      <c r="O2742" s="112">
        <v>48066</v>
      </c>
      <c r="P2742" s="97" cm="1">
        <f t="array" ref="P2742">INDEX($L$11:$L$2636,MATCH(B2742+J2742,$L$11:$L$2636,0)+30)</f>
        <v>48113</v>
      </c>
      <c r="Q2742" s="124" cm="1">
        <f t="array" ref="Q2742">INDEX($L$11:$L$2636,MATCH(B2742+J2742,$L$11:$L$2636,0)+12)-1</f>
        <v>48085</v>
      </c>
    </row>
    <row r="2743" spans="2:17" ht="15" customHeight="1" x14ac:dyDescent="0.25">
      <c r="B2743" s="112">
        <v>48067</v>
      </c>
      <c r="C2743" s="113" t="str">
        <f t="shared" si="178"/>
        <v>Thursday</v>
      </c>
      <c r="D2743" s="114" t="str">
        <f t="shared" si="181"/>
        <v>B</v>
      </c>
      <c r="E2743" s="114" t="str">
        <f t="shared" si="181"/>
        <v>B</v>
      </c>
      <c r="F2743" s="114" t="str">
        <f t="shared" si="181"/>
        <v>B</v>
      </c>
      <c r="G2743" s="114" t="str">
        <f t="shared" si="181"/>
        <v>B</v>
      </c>
      <c r="H2743" s="114" t="str">
        <f t="shared" si="179"/>
        <v>B</v>
      </c>
      <c r="I2743" s="99">
        <f t="shared" si="180"/>
        <v>1</v>
      </c>
      <c r="J2743" s="109">
        <f>IF(H2743="B",0,MATCH("B",H2744:$H$3985,0))</f>
        <v>0</v>
      </c>
      <c r="O2743" s="112">
        <v>48067</v>
      </c>
      <c r="P2743" s="97" cm="1">
        <f t="array" ref="P2743">INDEX($L$11:$L$2636,MATCH(B2743+J2743,$L$11:$L$2636,0)+30)</f>
        <v>48114</v>
      </c>
      <c r="Q2743" s="124" cm="1">
        <f t="array" ref="Q2743">INDEX($L$11:$L$2636,MATCH(B2743+J2743,$L$11:$L$2636,0)+12)-1</f>
        <v>48086</v>
      </c>
    </row>
    <row r="2744" spans="2:17" ht="15" customHeight="1" x14ac:dyDescent="0.25">
      <c r="B2744" s="112">
        <v>48068</v>
      </c>
      <c r="C2744" s="113" t="str">
        <f t="shared" si="178"/>
        <v>Friday</v>
      </c>
      <c r="D2744" s="114" t="str">
        <f t="shared" si="181"/>
        <v>B</v>
      </c>
      <c r="E2744" s="114" t="str">
        <f t="shared" si="181"/>
        <v>B</v>
      </c>
      <c r="F2744" s="114" t="str">
        <f t="shared" si="181"/>
        <v>B</v>
      </c>
      <c r="G2744" s="114" t="str">
        <f t="shared" si="181"/>
        <v>B</v>
      </c>
      <c r="H2744" s="114" t="str">
        <f t="shared" si="179"/>
        <v>B</v>
      </c>
      <c r="I2744" s="99">
        <f t="shared" si="180"/>
        <v>1</v>
      </c>
      <c r="J2744" s="109">
        <f>IF(H2744="B",0,MATCH("B",H2745:$H$3985,0))</f>
        <v>0</v>
      </c>
      <c r="O2744" s="112">
        <v>48068</v>
      </c>
      <c r="P2744" s="97" cm="1">
        <f t="array" ref="P2744">INDEX($L$11:$L$2636,MATCH(B2744+J2744,$L$11:$L$2636,0)+30)</f>
        <v>48115</v>
      </c>
      <c r="Q2744" s="124" cm="1">
        <f t="array" ref="Q2744">INDEX($L$11:$L$2636,MATCH(B2744+J2744,$L$11:$L$2636,0)+12)-1</f>
        <v>48087</v>
      </c>
    </row>
    <row r="2745" spans="2:17" ht="15" customHeight="1" x14ac:dyDescent="0.25">
      <c r="B2745" s="112">
        <v>48069</v>
      </c>
      <c r="C2745" s="113" t="str">
        <f t="shared" si="178"/>
        <v>Saturday</v>
      </c>
      <c r="D2745" s="114" t="str">
        <f t="shared" si="181"/>
        <v>W</v>
      </c>
      <c r="E2745" s="114" t="str">
        <f t="shared" si="181"/>
        <v>W</v>
      </c>
      <c r="F2745" s="114" t="str">
        <f t="shared" si="181"/>
        <v>W</v>
      </c>
      <c r="G2745" s="114" t="str">
        <f t="shared" si="181"/>
        <v>W</v>
      </c>
      <c r="H2745" s="114" t="str">
        <f t="shared" si="179"/>
        <v>W</v>
      </c>
      <c r="I2745" s="99">
        <f t="shared" si="180"/>
        <v>0</v>
      </c>
      <c r="J2745" s="109">
        <f>IF(H2745="B",0,MATCH("B",H2746:$H$3985,0))</f>
        <v>2</v>
      </c>
      <c r="O2745" s="112">
        <v>48069</v>
      </c>
      <c r="P2745" s="97" cm="1">
        <f t="array" ref="P2745">INDEX($L$11:$L$2636,MATCH(B2745+J2745,$L$11:$L$2636,0)+30)</f>
        <v>48116</v>
      </c>
      <c r="Q2745" s="124" cm="1">
        <f t="array" ref="Q2745">INDEX($L$11:$L$2636,MATCH(B2745+J2745,$L$11:$L$2636,0)+12)-1</f>
        <v>48088</v>
      </c>
    </row>
    <row r="2746" spans="2:17" ht="15" customHeight="1" x14ac:dyDescent="0.25">
      <c r="B2746" s="112">
        <v>48070</v>
      </c>
      <c r="C2746" s="113" t="str">
        <f t="shared" si="178"/>
        <v>Sunday</v>
      </c>
      <c r="D2746" s="114" t="str">
        <f t="shared" si="181"/>
        <v>W</v>
      </c>
      <c r="E2746" s="114" t="str">
        <f t="shared" si="181"/>
        <v>W</v>
      </c>
      <c r="F2746" s="114" t="str">
        <f t="shared" si="181"/>
        <v>W</v>
      </c>
      <c r="G2746" s="114" t="str">
        <f t="shared" si="181"/>
        <v>W</v>
      </c>
      <c r="H2746" s="114" t="str">
        <f t="shared" si="179"/>
        <v>W</v>
      </c>
      <c r="I2746" s="99">
        <f t="shared" si="180"/>
        <v>0</v>
      </c>
      <c r="J2746" s="109">
        <f>IF(H2746="B",0,MATCH("B",H2747:$H$3985,0))</f>
        <v>1</v>
      </c>
      <c r="O2746" s="112">
        <v>48070</v>
      </c>
      <c r="P2746" s="97" cm="1">
        <f t="array" ref="P2746">INDEX($L$11:$L$2636,MATCH(B2746+J2746,$L$11:$L$2636,0)+30)</f>
        <v>48116</v>
      </c>
      <c r="Q2746" s="124" cm="1">
        <f t="array" ref="Q2746">INDEX($L$11:$L$2636,MATCH(B2746+J2746,$L$11:$L$2636,0)+12)-1</f>
        <v>48088</v>
      </c>
    </row>
    <row r="2747" spans="2:17" ht="15" customHeight="1" x14ac:dyDescent="0.25">
      <c r="B2747" s="112">
        <v>48071</v>
      </c>
      <c r="C2747" s="113" t="str">
        <f t="shared" si="178"/>
        <v>Monday</v>
      </c>
      <c r="D2747" s="114" t="str">
        <f t="shared" si="181"/>
        <v>B</v>
      </c>
      <c r="E2747" s="114" t="str">
        <f t="shared" si="181"/>
        <v>B</v>
      </c>
      <c r="F2747" s="114" t="str">
        <f t="shared" si="181"/>
        <v>B</v>
      </c>
      <c r="G2747" s="114" t="str">
        <f t="shared" si="181"/>
        <v>B</v>
      </c>
      <c r="H2747" s="114" t="str">
        <f t="shared" si="179"/>
        <v>B</v>
      </c>
      <c r="I2747" s="99">
        <f t="shared" si="180"/>
        <v>1</v>
      </c>
      <c r="J2747" s="109">
        <f>IF(H2747="B",0,MATCH("B",H2748:$H$3985,0))</f>
        <v>0</v>
      </c>
      <c r="O2747" s="112">
        <v>48071</v>
      </c>
      <c r="P2747" s="97" cm="1">
        <f t="array" ref="P2747">INDEX($L$11:$L$2636,MATCH(B2747+J2747,$L$11:$L$2636,0)+30)</f>
        <v>48116</v>
      </c>
      <c r="Q2747" s="124" cm="1">
        <f t="array" ref="Q2747">INDEX($L$11:$L$2636,MATCH(B2747+J2747,$L$11:$L$2636,0)+12)-1</f>
        <v>48088</v>
      </c>
    </row>
    <row r="2748" spans="2:17" ht="15" customHeight="1" x14ac:dyDescent="0.25">
      <c r="B2748" s="112">
        <v>48072</v>
      </c>
      <c r="C2748" s="113" t="str">
        <f t="shared" si="178"/>
        <v>Tuesday</v>
      </c>
      <c r="D2748" s="114" t="str">
        <f t="shared" si="181"/>
        <v>B</v>
      </c>
      <c r="E2748" s="114" t="str">
        <f t="shared" si="181"/>
        <v>B</v>
      </c>
      <c r="F2748" s="114" t="str">
        <f t="shared" si="181"/>
        <v>B</v>
      </c>
      <c r="G2748" s="114" t="str">
        <f t="shared" si="181"/>
        <v>B</v>
      </c>
      <c r="H2748" s="114" t="str">
        <f t="shared" si="179"/>
        <v>B</v>
      </c>
      <c r="I2748" s="99">
        <f t="shared" si="180"/>
        <v>1</v>
      </c>
      <c r="J2748" s="109">
        <f>IF(H2748="B",0,MATCH("B",H2749:$H$3985,0))</f>
        <v>0</v>
      </c>
      <c r="O2748" s="112">
        <v>48072</v>
      </c>
      <c r="P2748" s="97" cm="1">
        <f t="array" ref="P2748">INDEX($L$11:$L$2636,MATCH(B2748+J2748,$L$11:$L$2636,0)+30)</f>
        <v>48117</v>
      </c>
      <c r="Q2748" s="124" cm="1">
        <f t="array" ref="Q2748">INDEX($L$11:$L$2636,MATCH(B2748+J2748,$L$11:$L$2636,0)+12)-1</f>
        <v>48091</v>
      </c>
    </row>
    <row r="2749" spans="2:17" ht="15" customHeight="1" x14ac:dyDescent="0.25">
      <c r="B2749" s="112">
        <v>48073</v>
      </c>
      <c r="C2749" s="113" t="str">
        <f t="shared" si="178"/>
        <v>Wednesday</v>
      </c>
      <c r="D2749" s="114" t="str">
        <f t="shared" si="181"/>
        <v>B</v>
      </c>
      <c r="E2749" s="114" t="str">
        <f t="shared" si="181"/>
        <v>B</v>
      </c>
      <c r="F2749" s="114" t="str">
        <f t="shared" si="181"/>
        <v>B</v>
      </c>
      <c r="G2749" s="114" t="str">
        <f t="shared" si="181"/>
        <v>B</v>
      </c>
      <c r="H2749" s="114" t="str">
        <f t="shared" si="179"/>
        <v>B</v>
      </c>
      <c r="I2749" s="99">
        <f t="shared" si="180"/>
        <v>1</v>
      </c>
      <c r="J2749" s="109">
        <f>IF(H2749="B",0,MATCH("B",H2750:$H$3985,0))</f>
        <v>0</v>
      </c>
      <c r="O2749" s="112">
        <v>48073</v>
      </c>
      <c r="P2749" s="97" cm="1">
        <f t="array" ref="P2749">INDEX($L$11:$L$2636,MATCH(B2749+J2749,$L$11:$L$2636,0)+30)</f>
        <v>48120</v>
      </c>
      <c r="Q2749" s="124" cm="1">
        <f t="array" ref="Q2749">INDEX($L$11:$L$2636,MATCH(B2749+J2749,$L$11:$L$2636,0)+12)-1</f>
        <v>48092</v>
      </c>
    </row>
    <row r="2750" spans="2:17" ht="15" customHeight="1" x14ac:dyDescent="0.25">
      <c r="B2750" s="112">
        <v>48074</v>
      </c>
      <c r="C2750" s="113" t="str">
        <f t="shared" si="178"/>
        <v>Thursday</v>
      </c>
      <c r="D2750" s="114" t="str">
        <f t="shared" si="181"/>
        <v>B</v>
      </c>
      <c r="E2750" s="114" t="str">
        <f t="shared" si="181"/>
        <v>B</v>
      </c>
      <c r="F2750" s="114" t="str">
        <f t="shared" si="181"/>
        <v>B</v>
      </c>
      <c r="G2750" s="114" t="str">
        <f t="shared" si="181"/>
        <v>B</v>
      </c>
      <c r="H2750" s="114" t="str">
        <f t="shared" si="179"/>
        <v>B</v>
      </c>
      <c r="I2750" s="99">
        <f t="shared" si="180"/>
        <v>1</v>
      </c>
      <c r="J2750" s="109">
        <f>IF(H2750="B",0,MATCH("B",H2751:$H$3985,0))</f>
        <v>0</v>
      </c>
      <c r="O2750" s="112">
        <v>48074</v>
      </c>
      <c r="P2750" s="97" cm="1">
        <f t="array" ref="P2750">INDEX($L$11:$L$2636,MATCH(B2750+J2750,$L$11:$L$2636,0)+30)</f>
        <v>48121</v>
      </c>
      <c r="Q2750" s="124" cm="1">
        <f t="array" ref="Q2750">INDEX($L$11:$L$2636,MATCH(B2750+J2750,$L$11:$L$2636,0)+12)-1</f>
        <v>48093</v>
      </c>
    </row>
    <row r="2751" spans="2:17" ht="15" customHeight="1" x14ac:dyDescent="0.25">
      <c r="B2751" s="112">
        <v>48075</v>
      </c>
      <c r="C2751" s="113" t="str">
        <f t="shared" si="178"/>
        <v>Friday</v>
      </c>
      <c r="D2751" s="114" t="str">
        <f t="shared" si="181"/>
        <v>B</v>
      </c>
      <c r="E2751" s="114" t="s">
        <v>71</v>
      </c>
      <c r="F2751" s="114" t="s">
        <v>71</v>
      </c>
      <c r="G2751" s="114" t="str">
        <f t="shared" si="181"/>
        <v>B</v>
      </c>
      <c r="H2751" s="114" t="str">
        <f t="shared" si="179"/>
        <v>P</v>
      </c>
      <c r="I2751" s="99">
        <f t="shared" si="180"/>
        <v>0</v>
      </c>
      <c r="J2751" s="109">
        <f>IF(H2751="B",0,MATCH("B",H2752:$H$3985,0))</f>
        <v>3</v>
      </c>
      <c r="O2751" s="112">
        <v>48075</v>
      </c>
      <c r="P2751" s="97" cm="1">
        <f t="array" ref="P2751">INDEX($L$11:$L$2636,MATCH(B2751+J2751,$L$11:$L$2636,0)+30)</f>
        <v>48122</v>
      </c>
      <c r="Q2751" s="124" cm="1">
        <f t="array" ref="Q2751">INDEX($L$11:$L$2636,MATCH(B2751+J2751,$L$11:$L$2636,0)+12)-1</f>
        <v>48094</v>
      </c>
    </row>
    <row r="2752" spans="2:17" ht="15" customHeight="1" x14ac:dyDescent="0.25">
      <c r="B2752" s="112">
        <v>48076</v>
      </c>
      <c r="C2752" s="113" t="str">
        <f t="shared" si="178"/>
        <v>Saturday</v>
      </c>
      <c r="D2752" s="114" t="str">
        <f t="shared" si="181"/>
        <v>W</v>
      </c>
      <c r="E2752" s="114" t="str">
        <f t="shared" si="181"/>
        <v>W</v>
      </c>
      <c r="F2752" s="114" t="str">
        <f t="shared" si="181"/>
        <v>W</v>
      </c>
      <c r="G2752" s="114" t="str">
        <f t="shared" si="181"/>
        <v>W</v>
      </c>
      <c r="H2752" s="114" t="str">
        <f t="shared" si="179"/>
        <v>W</v>
      </c>
      <c r="I2752" s="99">
        <f t="shared" si="180"/>
        <v>0</v>
      </c>
      <c r="J2752" s="109">
        <f>IF(H2752="B",0,MATCH("B",H2753:$H$3985,0))</f>
        <v>2</v>
      </c>
      <c r="O2752" s="112">
        <v>48076</v>
      </c>
      <c r="P2752" s="97" cm="1">
        <f t="array" ref="P2752">INDEX($L$11:$L$2636,MATCH(B2752+J2752,$L$11:$L$2636,0)+30)</f>
        <v>48122</v>
      </c>
      <c r="Q2752" s="124" cm="1">
        <f t="array" ref="Q2752">INDEX($L$11:$L$2636,MATCH(B2752+J2752,$L$11:$L$2636,0)+12)-1</f>
        <v>48094</v>
      </c>
    </row>
    <row r="2753" spans="2:17" ht="15" customHeight="1" x14ac:dyDescent="0.25">
      <c r="B2753" s="112">
        <v>48077</v>
      </c>
      <c r="C2753" s="113" t="str">
        <f t="shared" si="178"/>
        <v>Sunday</v>
      </c>
      <c r="D2753" s="114" t="str">
        <f t="shared" si="181"/>
        <v>W</v>
      </c>
      <c r="E2753" s="114" t="str">
        <f t="shared" si="181"/>
        <v>W</v>
      </c>
      <c r="F2753" s="114" t="str">
        <f t="shared" si="181"/>
        <v>W</v>
      </c>
      <c r="G2753" s="114" t="str">
        <f t="shared" si="181"/>
        <v>W</v>
      </c>
      <c r="H2753" s="114" t="str">
        <f t="shared" si="179"/>
        <v>W</v>
      </c>
      <c r="I2753" s="99">
        <f t="shared" si="180"/>
        <v>0</v>
      </c>
      <c r="J2753" s="109">
        <f>IF(H2753="B",0,MATCH("B",H2754:$H$3985,0))</f>
        <v>1</v>
      </c>
      <c r="O2753" s="112">
        <v>48077</v>
      </c>
      <c r="P2753" s="97" cm="1">
        <f t="array" ref="P2753">INDEX($L$11:$L$2636,MATCH(B2753+J2753,$L$11:$L$2636,0)+30)</f>
        <v>48122</v>
      </c>
      <c r="Q2753" s="124" cm="1">
        <f t="array" ref="Q2753">INDEX($L$11:$L$2636,MATCH(B2753+J2753,$L$11:$L$2636,0)+12)-1</f>
        <v>48094</v>
      </c>
    </row>
    <row r="2754" spans="2:17" ht="15" customHeight="1" x14ac:dyDescent="0.25">
      <c r="B2754" s="112">
        <v>48078</v>
      </c>
      <c r="C2754" s="113" t="str">
        <f t="shared" si="178"/>
        <v>Monday</v>
      </c>
      <c r="D2754" s="114" t="str">
        <f t="shared" si="181"/>
        <v>B</v>
      </c>
      <c r="E2754" s="114" t="str">
        <f t="shared" si="181"/>
        <v>B</v>
      </c>
      <c r="F2754" s="114" t="str">
        <f t="shared" si="181"/>
        <v>B</v>
      </c>
      <c r="G2754" s="114" t="str">
        <f t="shared" si="181"/>
        <v>B</v>
      </c>
      <c r="H2754" s="114" t="str">
        <f t="shared" si="179"/>
        <v>B</v>
      </c>
      <c r="I2754" s="99">
        <f t="shared" si="180"/>
        <v>1</v>
      </c>
      <c r="J2754" s="109">
        <f>IF(H2754="B",0,MATCH("B",H2755:$H$3985,0))</f>
        <v>0</v>
      </c>
      <c r="O2754" s="112">
        <v>48078</v>
      </c>
      <c r="P2754" s="97" cm="1">
        <f t="array" ref="P2754">INDEX($L$11:$L$2636,MATCH(B2754+J2754,$L$11:$L$2636,0)+30)</f>
        <v>48122</v>
      </c>
      <c r="Q2754" s="124" cm="1">
        <f t="array" ref="Q2754">INDEX($L$11:$L$2636,MATCH(B2754+J2754,$L$11:$L$2636,0)+12)-1</f>
        <v>48094</v>
      </c>
    </row>
    <row r="2755" spans="2:17" ht="15" customHeight="1" x14ac:dyDescent="0.25">
      <c r="B2755" s="112">
        <v>48079</v>
      </c>
      <c r="C2755" s="113" t="str">
        <f t="shared" si="178"/>
        <v>Tuesday</v>
      </c>
      <c r="D2755" s="114" t="str">
        <f t="shared" si="181"/>
        <v>B</v>
      </c>
      <c r="E2755" s="114" t="str">
        <f t="shared" si="181"/>
        <v>B</v>
      </c>
      <c r="F2755" s="114" t="str">
        <f t="shared" si="181"/>
        <v>B</v>
      </c>
      <c r="G2755" s="114" t="str">
        <f t="shared" si="181"/>
        <v>B</v>
      </c>
      <c r="H2755" s="114" t="str">
        <f t="shared" si="179"/>
        <v>B</v>
      </c>
      <c r="I2755" s="99">
        <f t="shared" si="180"/>
        <v>1</v>
      </c>
      <c r="J2755" s="109">
        <f>IF(H2755="B",0,MATCH("B",H2756:$H$3985,0))</f>
        <v>0</v>
      </c>
      <c r="O2755" s="112">
        <v>48079</v>
      </c>
      <c r="P2755" s="97" cm="1">
        <f t="array" ref="P2755">INDEX($L$11:$L$2636,MATCH(B2755+J2755,$L$11:$L$2636,0)+30)</f>
        <v>48123</v>
      </c>
      <c r="Q2755" s="124" cm="1">
        <f t="array" ref="Q2755">INDEX($L$11:$L$2636,MATCH(B2755+J2755,$L$11:$L$2636,0)+12)-1</f>
        <v>48095</v>
      </c>
    </row>
    <row r="2756" spans="2:17" ht="15" customHeight="1" x14ac:dyDescent="0.25">
      <c r="B2756" s="112">
        <v>48080</v>
      </c>
      <c r="C2756" s="113" t="str">
        <f t="shared" si="178"/>
        <v>Wednesday</v>
      </c>
      <c r="D2756" s="114" t="str">
        <f t="shared" si="181"/>
        <v>B</v>
      </c>
      <c r="E2756" s="114" t="str">
        <f t="shared" si="181"/>
        <v>B</v>
      </c>
      <c r="F2756" s="114" t="str">
        <f t="shared" si="181"/>
        <v>B</v>
      </c>
      <c r="G2756" s="114" t="str">
        <f t="shared" si="181"/>
        <v>B</v>
      </c>
      <c r="H2756" s="114" t="str">
        <f t="shared" si="179"/>
        <v>B</v>
      </c>
      <c r="I2756" s="99">
        <f t="shared" si="180"/>
        <v>1</v>
      </c>
      <c r="J2756" s="109">
        <f>IF(H2756="B",0,MATCH("B",H2757:$H$3985,0))</f>
        <v>0</v>
      </c>
      <c r="O2756" s="112">
        <v>48080</v>
      </c>
      <c r="P2756" s="97" cm="1">
        <f t="array" ref="P2756">INDEX($L$11:$L$2636,MATCH(B2756+J2756,$L$11:$L$2636,0)+30)</f>
        <v>48124</v>
      </c>
      <c r="Q2756" s="124" cm="1">
        <f t="array" ref="Q2756">INDEX($L$11:$L$2636,MATCH(B2756+J2756,$L$11:$L$2636,0)+12)-1</f>
        <v>48098</v>
      </c>
    </row>
    <row r="2757" spans="2:17" ht="15" customHeight="1" x14ac:dyDescent="0.25">
      <c r="B2757" s="112">
        <v>48081</v>
      </c>
      <c r="C2757" s="113" t="str">
        <f t="shared" si="178"/>
        <v>Thursday</v>
      </c>
      <c r="D2757" s="114" t="str">
        <f t="shared" si="181"/>
        <v>B</v>
      </c>
      <c r="E2757" s="114" t="str">
        <f t="shared" si="181"/>
        <v>B</v>
      </c>
      <c r="F2757" s="114" t="str">
        <f t="shared" si="181"/>
        <v>B</v>
      </c>
      <c r="G2757" s="114" t="str">
        <f t="shared" si="181"/>
        <v>B</v>
      </c>
      <c r="H2757" s="114" t="str">
        <f t="shared" si="179"/>
        <v>B</v>
      </c>
      <c r="I2757" s="99">
        <f t="shared" si="180"/>
        <v>1</v>
      </c>
      <c r="J2757" s="109">
        <f>IF(H2757="B",0,MATCH("B",H2758:$H$3985,0))</f>
        <v>0</v>
      </c>
      <c r="O2757" s="112">
        <v>48081</v>
      </c>
      <c r="P2757" s="97" cm="1">
        <f t="array" ref="P2757">INDEX($L$11:$L$2636,MATCH(B2757+J2757,$L$11:$L$2636,0)+30)</f>
        <v>48127</v>
      </c>
      <c r="Q2757" s="124" cm="1">
        <f t="array" ref="Q2757">INDEX($L$11:$L$2636,MATCH(B2757+J2757,$L$11:$L$2636,0)+12)-1</f>
        <v>48099</v>
      </c>
    </row>
    <row r="2758" spans="2:17" ht="15" customHeight="1" x14ac:dyDescent="0.25">
      <c r="B2758" s="112">
        <v>48082</v>
      </c>
      <c r="C2758" s="113" t="str">
        <f t="shared" si="178"/>
        <v>Friday</v>
      </c>
      <c r="D2758" s="114" t="str">
        <f t="shared" si="181"/>
        <v>B</v>
      </c>
      <c r="E2758" s="114" t="str">
        <f t="shared" si="181"/>
        <v>B</v>
      </c>
      <c r="F2758" s="114" t="str">
        <f t="shared" si="181"/>
        <v>B</v>
      </c>
      <c r="G2758" s="114" t="str">
        <f t="shared" si="181"/>
        <v>B</v>
      </c>
      <c r="H2758" s="114" t="str">
        <f t="shared" si="179"/>
        <v>B</v>
      </c>
      <c r="I2758" s="99">
        <f t="shared" si="180"/>
        <v>1</v>
      </c>
      <c r="J2758" s="109">
        <f>IF(H2758="B",0,MATCH("B",H2759:$H$3985,0))</f>
        <v>0</v>
      </c>
      <c r="O2758" s="112">
        <v>48082</v>
      </c>
      <c r="P2758" s="97" cm="1">
        <f t="array" ref="P2758">INDEX($L$11:$L$2636,MATCH(B2758+J2758,$L$11:$L$2636,0)+30)</f>
        <v>48128</v>
      </c>
      <c r="Q2758" s="124" cm="1">
        <f t="array" ref="Q2758">INDEX($L$11:$L$2636,MATCH(B2758+J2758,$L$11:$L$2636,0)+12)-1</f>
        <v>48100</v>
      </c>
    </row>
    <row r="2759" spans="2:17" ht="15" customHeight="1" x14ac:dyDescent="0.25">
      <c r="B2759" s="112">
        <v>48083</v>
      </c>
      <c r="C2759" s="113" t="str">
        <f t="shared" si="178"/>
        <v>Saturday</v>
      </c>
      <c r="D2759" s="114" t="str">
        <f t="shared" si="181"/>
        <v>W</v>
      </c>
      <c r="E2759" s="114" t="str">
        <f t="shared" si="181"/>
        <v>W</v>
      </c>
      <c r="F2759" s="114" t="str">
        <f t="shared" si="181"/>
        <v>W</v>
      </c>
      <c r="G2759" s="114" t="str">
        <f t="shared" si="181"/>
        <v>W</v>
      </c>
      <c r="H2759" s="114" t="str">
        <f t="shared" si="179"/>
        <v>W</v>
      </c>
      <c r="I2759" s="99">
        <f t="shared" si="180"/>
        <v>0</v>
      </c>
      <c r="J2759" s="109">
        <f>IF(H2759="B",0,MATCH("B",H2760:$H$3985,0))</f>
        <v>3</v>
      </c>
      <c r="O2759" s="112">
        <v>48083</v>
      </c>
      <c r="P2759" s="97" cm="1">
        <f t="array" ref="P2759">INDEX($L$11:$L$2636,MATCH(B2759+J2759,$L$11:$L$2636,0)+30)</f>
        <v>48129</v>
      </c>
      <c r="Q2759" s="124" cm="1">
        <f t="array" ref="Q2759">INDEX($L$11:$L$2636,MATCH(B2759+J2759,$L$11:$L$2636,0)+12)-1</f>
        <v>48102</v>
      </c>
    </row>
    <row r="2760" spans="2:17" ht="15" customHeight="1" x14ac:dyDescent="0.25">
      <c r="B2760" s="112">
        <v>48084</v>
      </c>
      <c r="C2760" s="113" t="str">
        <f t="shared" si="178"/>
        <v>Sunday</v>
      </c>
      <c r="D2760" s="114" t="str">
        <f t="shared" si="181"/>
        <v>W</v>
      </c>
      <c r="E2760" s="114" t="str">
        <f t="shared" si="181"/>
        <v>W</v>
      </c>
      <c r="F2760" s="114" t="str">
        <f t="shared" si="181"/>
        <v>W</v>
      </c>
      <c r="G2760" s="114" t="str">
        <f t="shared" si="181"/>
        <v>W</v>
      </c>
      <c r="H2760" s="114" t="str">
        <f t="shared" si="179"/>
        <v>W</v>
      </c>
      <c r="I2760" s="99">
        <f t="shared" si="180"/>
        <v>0</v>
      </c>
      <c r="J2760" s="109">
        <f>IF(H2760="B",0,MATCH("B",H2761:$H$3985,0))</f>
        <v>2</v>
      </c>
      <c r="O2760" s="112">
        <v>48084</v>
      </c>
      <c r="P2760" s="97" cm="1">
        <f t="array" ref="P2760">INDEX($L$11:$L$2636,MATCH(B2760+J2760,$L$11:$L$2636,0)+30)</f>
        <v>48129</v>
      </c>
      <c r="Q2760" s="124" cm="1">
        <f t="array" ref="Q2760">INDEX($L$11:$L$2636,MATCH(B2760+J2760,$L$11:$L$2636,0)+12)-1</f>
        <v>48102</v>
      </c>
    </row>
    <row r="2761" spans="2:17" ht="15" customHeight="1" x14ac:dyDescent="0.25">
      <c r="B2761" s="112">
        <v>48085</v>
      </c>
      <c r="C2761" s="113" t="str">
        <f t="shared" si="178"/>
        <v>Monday</v>
      </c>
      <c r="D2761" s="114" t="s">
        <v>71</v>
      </c>
      <c r="E2761" s="114" t="str">
        <f t="shared" si="181"/>
        <v>B</v>
      </c>
      <c r="F2761" s="114" t="str">
        <f t="shared" si="181"/>
        <v>B</v>
      </c>
      <c r="G2761" s="114" t="str">
        <f t="shared" si="181"/>
        <v>B</v>
      </c>
      <c r="H2761" s="114" t="str">
        <f t="shared" si="179"/>
        <v>P</v>
      </c>
      <c r="I2761" s="99">
        <f t="shared" si="180"/>
        <v>0</v>
      </c>
      <c r="J2761" s="109">
        <f>IF(H2761="B",0,MATCH("B",H2762:$H$3985,0))</f>
        <v>1</v>
      </c>
      <c r="O2761" s="112">
        <v>48085</v>
      </c>
      <c r="P2761" s="97" cm="1">
        <f t="array" ref="P2761">INDEX($L$11:$L$2636,MATCH(B2761+J2761,$L$11:$L$2636,0)+30)</f>
        <v>48129</v>
      </c>
      <c r="Q2761" s="124" cm="1">
        <f t="array" ref="Q2761">INDEX($L$11:$L$2636,MATCH(B2761+J2761,$L$11:$L$2636,0)+12)-1</f>
        <v>48102</v>
      </c>
    </row>
    <row r="2762" spans="2:17" ht="15" customHeight="1" x14ac:dyDescent="0.25">
      <c r="B2762" s="112">
        <v>48086</v>
      </c>
      <c r="C2762" s="113" t="str">
        <f t="shared" si="178"/>
        <v>Tuesday</v>
      </c>
      <c r="D2762" s="114" t="str">
        <f t="shared" si="181"/>
        <v>B</v>
      </c>
      <c r="E2762" s="114" t="str">
        <f t="shared" si="181"/>
        <v>B</v>
      </c>
      <c r="F2762" s="114" t="str">
        <f t="shared" si="181"/>
        <v>B</v>
      </c>
      <c r="G2762" s="114" t="str">
        <f t="shared" si="181"/>
        <v>B</v>
      </c>
      <c r="H2762" s="114" t="str">
        <f t="shared" si="179"/>
        <v>B</v>
      </c>
      <c r="I2762" s="99">
        <f t="shared" si="180"/>
        <v>1</v>
      </c>
      <c r="J2762" s="109">
        <f>IF(H2762="B",0,MATCH("B",H2763:$H$3985,0))</f>
        <v>0</v>
      </c>
      <c r="O2762" s="112">
        <v>48086</v>
      </c>
      <c r="P2762" s="97" cm="1">
        <f t="array" ref="P2762">INDEX($L$11:$L$2636,MATCH(B2762+J2762,$L$11:$L$2636,0)+30)</f>
        <v>48129</v>
      </c>
      <c r="Q2762" s="124" cm="1">
        <f t="array" ref="Q2762">INDEX($L$11:$L$2636,MATCH(B2762+J2762,$L$11:$L$2636,0)+12)-1</f>
        <v>48102</v>
      </c>
    </row>
    <row r="2763" spans="2:17" ht="15" customHeight="1" x14ac:dyDescent="0.25">
      <c r="B2763" s="112">
        <v>48087</v>
      </c>
      <c r="C2763" s="113" t="str">
        <f t="shared" si="178"/>
        <v>Wednesday</v>
      </c>
      <c r="D2763" s="114" t="str">
        <f t="shared" si="181"/>
        <v>B</v>
      </c>
      <c r="E2763" s="114" t="str">
        <f t="shared" si="181"/>
        <v>B</v>
      </c>
      <c r="F2763" s="114" t="str">
        <f t="shared" si="181"/>
        <v>B</v>
      </c>
      <c r="G2763" s="114" t="str">
        <f t="shared" si="181"/>
        <v>B</v>
      </c>
      <c r="H2763" s="114" t="str">
        <f t="shared" si="179"/>
        <v>B</v>
      </c>
      <c r="I2763" s="99">
        <f t="shared" si="180"/>
        <v>1</v>
      </c>
      <c r="J2763" s="109">
        <f>IF(H2763="B",0,MATCH("B",H2764:$H$3985,0))</f>
        <v>0</v>
      </c>
      <c r="O2763" s="112">
        <v>48087</v>
      </c>
      <c r="P2763" s="97" cm="1">
        <f t="array" ref="P2763">INDEX($L$11:$L$2636,MATCH(B2763+J2763,$L$11:$L$2636,0)+30)</f>
        <v>48130</v>
      </c>
      <c r="Q2763" s="124" cm="1">
        <f t="array" ref="Q2763">INDEX($L$11:$L$2636,MATCH(B2763+J2763,$L$11:$L$2636,0)+12)-1</f>
        <v>48105</v>
      </c>
    </row>
    <row r="2764" spans="2:17" ht="15" customHeight="1" x14ac:dyDescent="0.25">
      <c r="B2764" s="112">
        <v>48088</v>
      </c>
      <c r="C2764" s="113" t="str">
        <f t="shared" ref="C2764:C2827" si="182">TEXT(WEEKDAY(B2764),"dddd")</f>
        <v>Thursday</v>
      </c>
      <c r="D2764" s="114" t="str">
        <f t="shared" si="181"/>
        <v>B</v>
      </c>
      <c r="E2764" s="114" t="str">
        <f t="shared" si="181"/>
        <v>B</v>
      </c>
      <c r="F2764" s="114" t="str">
        <f t="shared" si="181"/>
        <v>B</v>
      </c>
      <c r="G2764" s="114" t="str">
        <f t="shared" si="181"/>
        <v>B</v>
      </c>
      <c r="H2764" s="114" t="str">
        <f t="shared" ref="H2764:H2827" si="183">IF(OR(D2764="P",E2764="P",F2764="P",G2764="P"),"P",D2764)</f>
        <v>B</v>
      </c>
      <c r="I2764" s="99">
        <f t="shared" ref="I2764:I2827" si="184">IF(H2764="B",1,0)</f>
        <v>1</v>
      </c>
      <c r="J2764" s="109">
        <f>IF(H2764="B",0,MATCH("B",H2765:$H$3985,0))</f>
        <v>0</v>
      </c>
      <c r="O2764" s="112">
        <v>48088</v>
      </c>
      <c r="P2764" s="97" cm="1">
        <f t="array" ref="P2764">INDEX($L$11:$L$2636,MATCH(B2764+J2764,$L$11:$L$2636,0)+30)</f>
        <v>48131</v>
      </c>
      <c r="Q2764" s="124" cm="1">
        <f t="array" ref="Q2764">INDEX($L$11:$L$2636,MATCH(B2764+J2764,$L$11:$L$2636,0)+12)-1</f>
        <v>48106</v>
      </c>
    </row>
    <row r="2765" spans="2:17" ht="15" customHeight="1" x14ac:dyDescent="0.25">
      <c r="B2765" s="112">
        <v>48089</v>
      </c>
      <c r="C2765" s="113" t="str">
        <f t="shared" si="182"/>
        <v>Friday</v>
      </c>
      <c r="D2765" s="114" t="str">
        <f t="shared" si="181"/>
        <v>B</v>
      </c>
      <c r="E2765" s="114" t="str">
        <f t="shared" si="181"/>
        <v>B</v>
      </c>
      <c r="F2765" s="114" t="str">
        <f t="shared" si="181"/>
        <v>B</v>
      </c>
      <c r="G2765" s="114" t="str">
        <f t="shared" si="181"/>
        <v>B</v>
      </c>
      <c r="H2765" s="114" t="str">
        <f t="shared" si="183"/>
        <v>B</v>
      </c>
      <c r="I2765" s="99">
        <f t="shared" si="184"/>
        <v>1</v>
      </c>
      <c r="J2765" s="109">
        <f>IF(H2765="B",0,MATCH("B",H2766:$H$3985,0))</f>
        <v>0</v>
      </c>
      <c r="O2765" s="112">
        <v>48089</v>
      </c>
      <c r="P2765" s="97" cm="1">
        <f t="array" ref="P2765">INDEX($L$11:$L$2636,MATCH(B2765+J2765,$L$11:$L$2636,0)+30)</f>
        <v>48135</v>
      </c>
      <c r="Q2765" s="124" cm="1">
        <f t="array" ref="Q2765">INDEX($L$11:$L$2636,MATCH(B2765+J2765,$L$11:$L$2636,0)+12)-1</f>
        <v>48107</v>
      </c>
    </row>
    <row r="2766" spans="2:17" ht="15" customHeight="1" x14ac:dyDescent="0.25">
      <c r="B2766" s="112">
        <v>48090</v>
      </c>
      <c r="C2766" s="113" t="str">
        <f t="shared" si="182"/>
        <v>Saturday</v>
      </c>
      <c r="D2766" s="114" t="str">
        <f t="shared" si="181"/>
        <v>W</v>
      </c>
      <c r="E2766" s="114" t="str">
        <f t="shared" si="181"/>
        <v>W</v>
      </c>
      <c r="F2766" s="114" t="str">
        <f t="shared" si="181"/>
        <v>W</v>
      </c>
      <c r="G2766" s="114" t="str">
        <f t="shared" si="181"/>
        <v>W</v>
      </c>
      <c r="H2766" s="114" t="str">
        <f t="shared" si="183"/>
        <v>W</v>
      </c>
      <c r="I2766" s="99">
        <f t="shared" si="184"/>
        <v>0</v>
      </c>
      <c r="J2766" s="109">
        <f>IF(H2766="B",0,MATCH("B",H2767:$H$3985,0))</f>
        <v>2</v>
      </c>
      <c r="O2766" s="112">
        <v>48090</v>
      </c>
      <c r="P2766" s="97" cm="1">
        <f t="array" ref="P2766">INDEX($L$11:$L$2636,MATCH(B2766+J2766,$L$11:$L$2636,0)+30)</f>
        <v>48136</v>
      </c>
      <c r="Q2766" s="124" cm="1">
        <f t="array" ref="Q2766">INDEX($L$11:$L$2636,MATCH(B2766+J2766,$L$11:$L$2636,0)+12)-1</f>
        <v>48108</v>
      </c>
    </row>
    <row r="2767" spans="2:17" ht="15" customHeight="1" x14ac:dyDescent="0.25">
      <c r="B2767" s="112">
        <v>48091</v>
      </c>
      <c r="C2767" s="113" t="str">
        <f t="shared" si="182"/>
        <v>Sunday</v>
      </c>
      <c r="D2767" s="114" t="str">
        <f t="shared" si="181"/>
        <v>W</v>
      </c>
      <c r="E2767" s="114" t="str">
        <f t="shared" si="181"/>
        <v>W</v>
      </c>
      <c r="F2767" s="114" t="str">
        <f t="shared" si="181"/>
        <v>W</v>
      </c>
      <c r="G2767" s="114" t="str">
        <f t="shared" si="181"/>
        <v>W</v>
      </c>
      <c r="H2767" s="114" t="str">
        <f t="shared" si="183"/>
        <v>W</v>
      </c>
      <c r="I2767" s="99">
        <f t="shared" si="184"/>
        <v>0</v>
      </c>
      <c r="J2767" s="109">
        <f>IF(H2767="B",0,MATCH("B",H2768:$H$3985,0))</f>
        <v>1</v>
      </c>
      <c r="O2767" s="112">
        <v>48091</v>
      </c>
      <c r="P2767" s="97" cm="1">
        <f t="array" ref="P2767">INDEX($L$11:$L$2636,MATCH(B2767+J2767,$L$11:$L$2636,0)+30)</f>
        <v>48136</v>
      </c>
      <c r="Q2767" s="124" cm="1">
        <f t="array" ref="Q2767">INDEX($L$11:$L$2636,MATCH(B2767+J2767,$L$11:$L$2636,0)+12)-1</f>
        <v>48108</v>
      </c>
    </row>
    <row r="2768" spans="2:17" ht="15" customHeight="1" x14ac:dyDescent="0.25">
      <c r="B2768" s="112">
        <v>48092</v>
      </c>
      <c r="C2768" s="113" t="str">
        <f t="shared" si="182"/>
        <v>Monday</v>
      </c>
      <c r="D2768" s="114" t="str">
        <f t="shared" si="181"/>
        <v>B</v>
      </c>
      <c r="E2768" s="114" t="str">
        <f t="shared" si="181"/>
        <v>B</v>
      </c>
      <c r="F2768" s="114" t="str">
        <f t="shared" si="181"/>
        <v>B</v>
      </c>
      <c r="G2768" s="114" t="str">
        <f t="shared" si="181"/>
        <v>B</v>
      </c>
      <c r="H2768" s="114" t="str">
        <f t="shared" si="183"/>
        <v>B</v>
      </c>
      <c r="I2768" s="99">
        <f t="shared" si="184"/>
        <v>1</v>
      </c>
      <c r="J2768" s="109">
        <f>IF(H2768="B",0,MATCH("B",H2769:$H$3985,0))</f>
        <v>0</v>
      </c>
      <c r="O2768" s="112">
        <v>48092</v>
      </c>
      <c r="P2768" s="97" cm="1">
        <f t="array" ref="P2768">INDEX($L$11:$L$2636,MATCH(B2768+J2768,$L$11:$L$2636,0)+30)</f>
        <v>48136</v>
      </c>
      <c r="Q2768" s="124" cm="1">
        <f t="array" ref="Q2768">INDEX($L$11:$L$2636,MATCH(B2768+J2768,$L$11:$L$2636,0)+12)-1</f>
        <v>48108</v>
      </c>
    </row>
    <row r="2769" spans="2:17" ht="15" customHeight="1" x14ac:dyDescent="0.25">
      <c r="B2769" s="112">
        <v>48093</v>
      </c>
      <c r="C2769" s="113" t="str">
        <f t="shared" si="182"/>
        <v>Tuesday</v>
      </c>
      <c r="D2769" s="114" t="str">
        <f t="shared" si="181"/>
        <v>B</v>
      </c>
      <c r="E2769" s="114" t="str">
        <f t="shared" si="181"/>
        <v>B</v>
      </c>
      <c r="F2769" s="114" t="str">
        <f t="shared" si="181"/>
        <v>B</v>
      </c>
      <c r="G2769" s="114" t="str">
        <f t="shared" si="181"/>
        <v>B</v>
      </c>
      <c r="H2769" s="114" t="str">
        <f t="shared" si="183"/>
        <v>B</v>
      </c>
      <c r="I2769" s="99">
        <f t="shared" si="184"/>
        <v>1</v>
      </c>
      <c r="J2769" s="109">
        <f>IF(H2769="B",0,MATCH("B",H2770:$H$3985,0))</f>
        <v>0</v>
      </c>
      <c r="O2769" s="112">
        <v>48093</v>
      </c>
      <c r="P2769" s="97" cm="1">
        <f t="array" ref="P2769">INDEX($L$11:$L$2636,MATCH(B2769+J2769,$L$11:$L$2636,0)+30)</f>
        <v>48137</v>
      </c>
      <c r="Q2769" s="124" cm="1">
        <f t="array" ref="Q2769">INDEX($L$11:$L$2636,MATCH(B2769+J2769,$L$11:$L$2636,0)+12)-1</f>
        <v>48109</v>
      </c>
    </row>
    <row r="2770" spans="2:17" ht="15" customHeight="1" x14ac:dyDescent="0.25">
      <c r="B2770" s="112">
        <v>48094</v>
      </c>
      <c r="C2770" s="113" t="str">
        <f t="shared" si="182"/>
        <v>Wednesday</v>
      </c>
      <c r="D2770" s="114" t="str">
        <f t="shared" si="181"/>
        <v>B</v>
      </c>
      <c r="E2770" s="114" t="str">
        <f t="shared" si="181"/>
        <v>B</v>
      </c>
      <c r="F2770" s="114" t="str">
        <f t="shared" si="181"/>
        <v>B</v>
      </c>
      <c r="G2770" s="114" t="str">
        <f t="shared" si="181"/>
        <v>B</v>
      </c>
      <c r="H2770" s="114" t="str">
        <f t="shared" si="183"/>
        <v>B</v>
      </c>
      <c r="I2770" s="99">
        <f t="shared" si="184"/>
        <v>1</v>
      </c>
      <c r="J2770" s="109">
        <f>IF(H2770="B",0,MATCH("B",H2771:$H$3985,0))</f>
        <v>0</v>
      </c>
      <c r="O2770" s="112">
        <v>48094</v>
      </c>
      <c r="P2770" s="97" cm="1">
        <f t="array" ref="P2770">INDEX($L$11:$L$2636,MATCH(B2770+J2770,$L$11:$L$2636,0)+30)</f>
        <v>48138</v>
      </c>
      <c r="Q2770" s="124" cm="1">
        <f t="array" ref="Q2770">INDEX($L$11:$L$2636,MATCH(B2770+J2770,$L$11:$L$2636,0)+12)-1</f>
        <v>48112</v>
      </c>
    </row>
    <row r="2771" spans="2:17" ht="15" customHeight="1" x14ac:dyDescent="0.25">
      <c r="B2771" s="112">
        <v>48095</v>
      </c>
      <c r="C2771" s="113" t="str">
        <f t="shared" si="182"/>
        <v>Thursday</v>
      </c>
      <c r="D2771" s="114" t="str">
        <f t="shared" si="181"/>
        <v>B</v>
      </c>
      <c r="E2771" s="114" t="str">
        <f t="shared" si="181"/>
        <v>B</v>
      </c>
      <c r="F2771" s="114" t="str">
        <f t="shared" si="181"/>
        <v>B</v>
      </c>
      <c r="G2771" s="114" t="str">
        <f t="shared" si="181"/>
        <v>B</v>
      </c>
      <c r="H2771" s="114" t="str">
        <f t="shared" si="183"/>
        <v>B</v>
      </c>
      <c r="I2771" s="99">
        <f t="shared" si="184"/>
        <v>1</v>
      </c>
      <c r="J2771" s="109">
        <f>IF(H2771="B",0,MATCH("B",H2772:$H$3985,0))</f>
        <v>0</v>
      </c>
      <c r="O2771" s="112">
        <v>48095</v>
      </c>
      <c r="P2771" s="97" cm="1">
        <f t="array" ref="P2771">INDEX($L$11:$L$2636,MATCH(B2771+J2771,$L$11:$L$2636,0)+30)</f>
        <v>48141</v>
      </c>
      <c r="Q2771" s="124" cm="1">
        <f t="array" ref="Q2771">INDEX($L$11:$L$2636,MATCH(B2771+J2771,$L$11:$L$2636,0)+12)-1</f>
        <v>48113</v>
      </c>
    </row>
    <row r="2772" spans="2:17" ht="15" customHeight="1" x14ac:dyDescent="0.25">
      <c r="B2772" s="112">
        <v>48096</v>
      </c>
      <c r="C2772" s="113" t="str">
        <f t="shared" si="182"/>
        <v>Friday</v>
      </c>
      <c r="D2772" s="114" t="str">
        <f t="shared" si="181"/>
        <v>B</v>
      </c>
      <c r="E2772" s="114" t="str">
        <f t="shared" si="181"/>
        <v>B</v>
      </c>
      <c r="F2772" s="114" t="str">
        <f t="shared" si="181"/>
        <v>B</v>
      </c>
      <c r="G2772" s="114" t="str">
        <f t="shared" si="181"/>
        <v>B</v>
      </c>
      <c r="H2772" s="114" t="str">
        <f t="shared" si="183"/>
        <v>B</v>
      </c>
      <c r="I2772" s="99">
        <f t="shared" si="184"/>
        <v>1</v>
      </c>
      <c r="J2772" s="109">
        <f>IF(H2772="B",0,MATCH("B",H2773:$H$3985,0))</f>
        <v>0</v>
      </c>
      <c r="O2772" s="112">
        <v>48096</v>
      </c>
      <c r="P2772" s="97" cm="1">
        <f t="array" ref="P2772">INDEX($L$11:$L$2636,MATCH(B2772+J2772,$L$11:$L$2636,0)+30)</f>
        <v>48142</v>
      </c>
      <c r="Q2772" s="124" cm="1">
        <f t="array" ref="Q2772">INDEX($L$11:$L$2636,MATCH(B2772+J2772,$L$11:$L$2636,0)+12)-1</f>
        <v>48114</v>
      </c>
    </row>
    <row r="2773" spans="2:17" ht="15" customHeight="1" x14ac:dyDescent="0.25">
      <c r="B2773" s="112">
        <v>48097</v>
      </c>
      <c r="C2773" s="113" t="str">
        <f t="shared" si="182"/>
        <v>Saturday</v>
      </c>
      <c r="D2773" s="114" t="str">
        <f t="shared" si="181"/>
        <v>W</v>
      </c>
      <c r="E2773" s="114" t="str">
        <f t="shared" si="181"/>
        <v>W</v>
      </c>
      <c r="F2773" s="114" t="str">
        <f t="shared" si="181"/>
        <v>W</v>
      </c>
      <c r="G2773" s="114" t="str">
        <f t="shared" si="181"/>
        <v>W</v>
      </c>
      <c r="H2773" s="114" t="str">
        <f t="shared" si="183"/>
        <v>W</v>
      </c>
      <c r="I2773" s="99">
        <f t="shared" si="184"/>
        <v>0</v>
      </c>
      <c r="J2773" s="109">
        <f>IF(H2773="B",0,MATCH("B",H2774:$H$3985,0))</f>
        <v>2</v>
      </c>
      <c r="O2773" s="112">
        <v>48097</v>
      </c>
      <c r="P2773" s="97" cm="1">
        <f t="array" ref="P2773">INDEX($L$11:$L$2636,MATCH(B2773+J2773,$L$11:$L$2636,0)+30)</f>
        <v>48143</v>
      </c>
      <c r="Q2773" s="124" cm="1">
        <f t="array" ref="Q2773">INDEX($L$11:$L$2636,MATCH(B2773+J2773,$L$11:$L$2636,0)+12)-1</f>
        <v>48115</v>
      </c>
    </row>
    <row r="2774" spans="2:17" ht="15" customHeight="1" x14ac:dyDescent="0.25">
      <c r="B2774" s="112">
        <v>48098</v>
      </c>
      <c r="C2774" s="113" t="str">
        <f t="shared" si="182"/>
        <v>Sunday</v>
      </c>
      <c r="D2774" s="114" t="str">
        <f t="shared" si="181"/>
        <v>W</v>
      </c>
      <c r="E2774" s="114" t="str">
        <f t="shared" si="181"/>
        <v>W</v>
      </c>
      <c r="F2774" s="114" t="str">
        <f t="shared" si="181"/>
        <v>W</v>
      </c>
      <c r="G2774" s="114" t="str">
        <f t="shared" si="181"/>
        <v>W</v>
      </c>
      <c r="H2774" s="114" t="str">
        <f t="shared" si="183"/>
        <v>W</v>
      </c>
      <c r="I2774" s="99">
        <f t="shared" si="184"/>
        <v>0</v>
      </c>
      <c r="J2774" s="109">
        <f>IF(H2774="B",0,MATCH("B",H2775:$H$3985,0))</f>
        <v>1</v>
      </c>
      <c r="O2774" s="112">
        <v>48098</v>
      </c>
      <c r="P2774" s="97" cm="1">
        <f t="array" ref="P2774">INDEX($L$11:$L$2636,MATCH(B2774+J2774,$L$11:$L$2636,0)+30)</f>
        <v>48143</v>
      </c>
      <c r="Q2774" s="124" cm="1">
        <f t="array" ref="Q2774">INDEX($L$11:$L$2636,MATCH(B2774+J2774,$L$11:$L$2636,0)+12)-1</f>
        <v>48115</v>
      </c>
    </row>
    <row r="2775" spans="2:17" ht="15" customHeight="1" x14ac:dyDescent="0.25">
      <c r="B2775" s="112">
        <v>48099</v>
      </c>
      <c r="C2775" s="113" t="str">
        <f t="shared" si="182"/>
        <v>Monday</v>
      </c>
      <c r="D2775" s="114" t="str">
        <f t="shared" si="181"/>
        <v>B</v>
      </c>
      <c r="E2775" s="114" t="str">
        <f t="shared" si="181"/>
        <v>B</v>
      </c>
      <c r="F2775" s="114" t="str">
        <f t="shared" si="181"/>
        <v>B</v>
      </c>
      <c r="G2775" s="114" t="str">
        <f t="shared" si="181"/>
        <v>B</v>
      </c>
      <c r="H2775" s="114" t="str">
        <f t="shared" si="183"/>
        <v>B</v>
      </c>
      <c r="I2775" s="99">
        <f t="shared" si="184"/>
        <v>1</v>
      </c>
      <c r="J2775" s="109">
        <f>IF(H2775="B",0,MATCH("B",H2776:$H$3985,0))</f>
        <v>0</v>
      </c>
      <c r="O2775" s="112">
        <v>48099</v>
      </c>
      <c r="P2775" s="97" cm="1">
        <f t="array" ref="P2775">INDEX($L$11:$L$2636,MATCH(B2775+J2775,$L$11:$L$2636,0)+30)</f>
        <v>48143</v>
      </c>
      <c r="Q2775" s="124" cm="1">
        <f t="array" ref="Q2775">INDEX($L$11:$L$2636,MATCH(B2775+J2775,$L$11:$L$2636,0)+12)-1</f>
        <v>48115</v>
      </c>
    </row>
    <row r="2776" spans="2:17" ht="15" customHeight="1" x14ac:dyDescent="0.25">
      <c r="B2776" s="112">
        <v>48100</v>
      </c>
      <c r="C2776" s="113" t="str">
        <f t="shared" si="182"/>
        <v>Tuesday</v>
      </c>
      <c r="D2776" s="114" t="str">
        <f t="shared" si="181"/>
        <v>B</v>
      </c>
      <c r="E2776" s="114" t="str">
        <f t="shared" si="181"/>
        <v>B</v>
      </c>
      <c r="F2776" s="114" t="str">
        <f t="shared" si="181"/>
        <v>B</v>
      </c>
      <c r="G2776" s="114" t="str">
        <f t="shared" si="181"/>
        <v>B</v>
      </c>
      <c r="H2776" s="114" t="str">
        <f t="shared" si="183"/>
        <v>B</v>
      </c>
      <c r="I2776" s="99">
        <f t="shared" si="184"/>
        <v>1</v>
      </c>
      <c r="J2776" s="109">
        <f>IF(H2776="B",0,MATCH("B",H2777:$H$3985,0))</f>
        <v>0</v>
      </c>
      <c r="O2776" s="112">
        <v>48100</v>
      </c>
      <c r="P2776" s="97" cm="1">
        <f t="array" ref="P2776">INDEX($L$11:$L$2636,MATCH(B2776+J2776,$L$11:$L$2636,0)+30)</f>
        <v>48144</v>
      </c>
      <c r="Q2776" s="124" cm="1">
        <f t="array" ref="Q2776">INDEX($L$11:$L$2636,MATCH(B2776+J2776,$L$11:$L$2636,0)+12)-1</f>
        <v>48116</v>
      </c>
    </row>
    <row r="2777" spans="2:17" ht="15" customHeight="1" x14ac:dyDescent="0.25">
      <c r="B2777" s="112">
        <v>48101</v>
      </c>
      <c r="C2777" s="113" t="str">
        <f t="shared" si="182"/>
        <v>Wednesday</v>
      </c>
      <c r="D2777" s="114" t="str">
        <f t="shared" si="181"/>
        <v>B</v>
      </c>
      <c r="E2777" s="114" t="str">
        <f t="shared" si="181"/>
        <v>B</v>
      </c>
      <c r="F2777" s="114" t="str">
        <f t="shared" si="181"/>
        <v>B</v>
      </c>
      <c r="G2777" s="114" t="str">
        <f t="shared" si="181"/>
        <v>B</v>
      </c>
      <c r="H2777" s="114" t="str">
        <f t="shared" si="183"/>
        <v>B</v>
      </c>
      <c r="I2777" s="99">
        <f t="shared" si="184"/>
        <v>1</v>
      </c>
      <c r="J2777" s="109">
        <f>IF(H2777="B",0,MATCH("B",H2778:$H$3985,0))</f>
        <v>0</v>
      </c>
      <c r="O2777" s="112">
        <v>48101</v>
      </c>
      <c r="P2777" s="97" cm="1">
        <f t="array" ref="P2777">INDEX($L$11:$L$2636,MATCH(B2777+J2777,$L$11:$L$2636,0)+30)</f>
        <v>48145</v>
      </c>
      <c r="Q2777" s="124" cm="1">
        <f t="array" ref="Q2777">INDEX($L$11:$L$2636,MATCH(B2777+J2777,$L$11:$L$2636,0)+12)-1</f>
        <v>48119</v>
      </c>
    </row>
    <row r="2778" spans="2:17" ht="15" customHeight="1" x14ac:dyDescent="0.25">
      <c r="B2778" s="112">
        <v>48102</v>
      </c>
      <c r="C2778" s="113" t="str">
        <f t="shared" si="182"/>
        <v>Thursday</v>
      </c>
      <c r="D2778" s="114" t="str">
        <f t="shared" si="181"/>
        <v>B</v>
      </c>
      <c r="E2778" s="114" t="s">
        <v>71</v>
      </c>
      <c r="F2778" s="114" t="str">
        <f t="shared" si="181"/>
        <v>B</v>
      </c>
      <c r="G2778" s="114" t="str">
        <f t="shared" si="181"/>
        <v>B</v>
      </c>
      <c r="H2778" s="114" t="str">
        <f t="shared" si="183"/>
        <v>P</v>
      </c>
      <c r="I2778" s="99">
        <f t="shared" si="184"/>
        <v>0</v>
      </c>
      <c r="J2778" s="109">
        <f>IF(H2778="B",0,MATCH("B",H2779:$H$3985,0))</f>
        <v>1</v>
      </c>
      <c r="O2778" s="112">
        <v>48102</v>
      </c>
      <c r="P2778" s="97" cm="1">
        <f t="array" ref="P2778">INDEX($L$11:$L$2636,MATCH(B2778+J2778,$L$11:$L$2636,0)+30)</f>
        <v>48148</v>
      </c>
      <c r="Q2778" s="124" cm="1">
        <f t="array" ref="Q2778">INDEX($L$11:$L$2636,MATCH(B2778+J2778,$L$11:$L$2636,0)+12)-1</f>
        <v>48120</v>
      </c>
    </row>
    <row r="2779" spans="2:17" ht="15" customHeight="1" x14ac:dyDescent="0.25">
      <c r="B2779" s="112">
        <v>48103</v>
      </c>
      <c r="C2779" s="113" t="str">
        <f t="shared" si="182"/>
        <v>Friday</v>
      </c>
      <c r="D2779" s="114" t="str">
        <f t="shared" si="181"/>
        <v>B</v>
      </c>
      <c r="E2779" s="114" t="str">
        <f t="shared" si="181"/>
        <v>B</v>
      </c>
      <c r="F2779" s="114" t="str">
        <f t="shared" si="181"/>
        <v>B</v>
      </c>
      <c r="G2779" s="114" t="str">
        <f t="shared" si="181"/>
        <v>B</v>
      </c>
      <c r="H2779" s="114" t="str">
        <f t="shared" si="183"/>
        <v>B</v>
      </c>
      <c r="I2779" s="99">
        <f t="shared" si="184"/>
        <v>1</v>
      </c>
      <c r="J2779" s="109">
        <f>IF(H2779="B",0,MATCH("B",H2780:$H$3985,0))</f>
        <v>0</v>
      </c>
      <c r="O2779" s="112">
        <v>48103</v>
      </c>
      <c r="P2779" s="97" cm="1">
        <f t="array" ref="P2779">INDEX($L$11:$L$2636,MATCH(B2779+J2779,$L$11:$L$2636,0)+30)</f>
        <v>48148</v>
      </c>
      <c r="Q2779" s="124" cm="1">
        <f t="array" ref="Q2779">INDEX($L$11:$L$2636,MATCH(B2779+J2779,$L$11:$L$2636,0)+12)-1</f>
        <v>48120</v>
      </c>
    </row>
    <row r="2780" spans="2:17" ht="15" customHeight="1" x14ac:dyDescent="0.25">
      <c r="B2780" s="112">
        <v>48104</v>
      </c>
      <c r="C2780" s="113" t="str">
        <f t="shared" si="182"/>
        <v>Saturday</v>
      </c>
      <c r="D2780" s="114" t="str">
        <f t="shared" si="181"/>
        <v>W</v>
      </c>
      <c r="E2780" s="114" t="str">
        <f t="shared" si="181"/>
        <v>W</v>
      </c>
      <c r="F2780" s="114" t="str">
        <f t="shared" si="181"/>
        <v>W</v>
      </c>
      <c r="G2780" s="114" t="str">
        <f t="shared" si="181"/>
        <v>W</v>
      </c>
      <c r="H2780" s="114" t="str">
        <f t="shared" si="183"/>
        <v>W</v>
      </c>
      <c r="I2780" s="99">
        <f t="shared" si="184"/>
        <v>0</v>
      </c>
      <c r="J2780" s="109">
        <f>IF(H2780="B",0,MATCH("B",H2781:$H$3985,0))</f>
        <v>2</v>
      </c>
      <c r="O2780" s="112">
        <v>48104</v>
      </c>
      <c r="P2780" s="97" cm="1">
        <f t="array" ref="P2780">INDEX($L$11:$L$2636,MATCH(B2780+J2780,$L$11:$L$2636,0)+30)</f>
        <v>48149</v>
      </c>
      <c r="Q2780" s="124" cm="1">
        <f t="array" ref="Q2780">INDEX($L$11:$L$2636,MATCH(B2780+J2780,$L$11:$L$2636,0)+12)-1</f>
        <v>48121</v>
      </c>
    </row>
    <row r="2781" spans="2:17" ht="15" customHeight="1" x14ac:dyDescent="0.25">
      <c r="B2781" s="112">
        <v>48105</v>
      </c>
      <c r="C2781" s="113" t="str">
        <f t="shared" si="182"/>
        <v>Sunday</v>
      </c>
      <c r="D2781" s="114" t="str">
        <f t="shared" si="181"/>
        <v>W</v>
      </c>
      <c r="E2781" s="114" t="str">
        <f t="shared" si="181"/>
        <v>W</v>
      </c>
      <c r="F2781" s="114" t="str">
        <f t="shared" si="181"/>
        <v>W</v>
      </c>
      <c r="G2781" s="114" t="str">
        <f t="shared" si="181"/>
        <v>W</v>
      </c>
      <c r="H2781" s="114" t="str">
        <f t="shared" si="183"/>
        <v>W</v>
      </c>
      <c r="I2781" s="99">
        <f t="shared" si="184"/>
        <v>0</v>
      </c>
      <c r="J2781" s="109">
        <f>IF(H2781="B",0,MATCH("B",H2782:$H$3985,0))</f>
        <v>1</v>
      </c>
      <c r="O2781" s="112">
        <v>48105</v>
      </c>
      <c r="P2781" s="97" cm="1">
        <f t="array" ref="P2781">INDEX($L$11:$L$2636,MATCH(B2781+J2781,$L$11:$L$2636,0)+30)</f>
        <v>48149</v>
      </c>
      <c r="Q2781" s="124" cm="1">
        <f t="array" ref="Q2781">INDEX($L$11:$L$2636,MATCH(B2781+J2781,$L$11:$L$2636,0)+12)-1</f>
        <v>48121</v>
      </c>
    </row>
    <row r="2782" spans="2:17" ht="15" customHeight="1" x14ac:dyDescent="0.25">
      <c r="B2782" s="112">
        <v>48106</v>
      </c>
      <c r="C2782" s="113" t="str">
        <f t="shared" si="182"/>
        <v>Monday</v>
      </c>
      <c r="D2782" s="114" t="str">
        <f t="shared" ref="D2782:G2845" si="185">IF(WEEKDAY($B2782,2)&lt;6,"B","W")</f>
        <v>B</v>
      </c>
      <c r="E2782" s="114" t="str">
        <f t="shared" si="185"/>
        <v>B</v>
      </c>
      <c r="F2782" s="114" t="str">
        <f t="shared" si="185"/>
        <v>B</v>
      </c>
      <c r="G2782" s="114" t="str">
        <f t="shared" si="185"/>
        <v>B</v>
      </c>
      <c r="H2782" s="114" t="str">
        <f t="shared" si="183"/>
        <v>B</v>
      </c>
      <c r="I2782" s="99">
        <f t="shared" si="184"/>
        <v>1</v>
      </c>
      <c r="J2782" s="109">
        <f>IF(H2782="B",0,MATCH("B",H2783:$H$3985,0))</f>
        <v>0</v>
      </c>
      <c r="O2782" s="112">
        <v>48106</v>
      </c>
      <c r="P2782" s="97" cm="1">
        <f t="array" ref="P2782">INDEX($L$11:$L$2636,MATCH(B2782+J2782,$L$11:$L$2636,0)+30)</f>
        <v>48149</v>
      </c>
      <c r="Q2782" s="124" cm="1">
        <f t="array" ref="Q2782">INDEX($L$11:$L$2636,MATCH(B2782+J2782,$L$11:$L$2636,0)+12)-1</f>
        <v>48121</v>
      </c>
    </row>
    <row r="2783" spans="2:17" ht="15" customHeight="1" x14ac:dyDescent="0.25">
      <c r="B2783" s="112">
        <v>48107</v>
      </c>
      <c r="C2783" s="113" t="str">
        <f t="shared" si="182"/>
        <v>Tuesday</v>
      </c>
      <c r="D2783" s="114" t="str">
        <f t="shared" si="185"/>
        <v>B</v>
      </c>
      <c r="E2783" s="114" t="str">
        <f t="shared" si="185"/>
        <v>B</v>
      </c>
      <c r="F2783" s="114" t="str">
        <f t="shared" si="185"/>
        <v>B</v>
      </c>
      <c r="G2783" s="114" t="str">
        <f t="shared" si="185"/>
        <v>B</v>
      </c>
      <c r="H2783" s="114" t="str">
        <f t="shared" si="183"/>
        <v>B</v>
      </c>
      <c r="I2783" s="99">
        <f t="shared" si="184"/>
        <v>1</v>
      </c>
      <c r="J2783" s="109">
        <f>IF(H2783="B",0,MATCH("B",H2784:$H$3985,0))</f>
        <v>0</v>
      </c>
      <c r="O2783" s="112">
        <v>48107</v>
      </c>
      <c r="P2783" s="97" cm="1">
        <f t="array" ref="P2783">INDEX($L$11:$L$2636,MATCH(B2783+J2783,$L$11:$L$2636,0)+30)</f>
        <v>48150</v>
      </c>
      <c r="Q2783" s="124" cm="1">
        <f t="array" ref="Q2783">INDEX($L$11:$L$2636,MATCH(B2783+J2783,$L$11:$L$2636,0)+12)-1</f>
        <v>48122</v>
      </c>
    </row>
    <row r="2784" spans="2:17" ht="15" customHeight="1" x14ac:dyDescent="0.25">
      <c r="B2784" s="112">
        <v>48108</v>
      </c>
      <c r="C2784" s="113" t="str">
        <f t="shared" si="182"/>
        <v>Wednesday</v>
      </c>
      <c r="D2784" s="114" t="str">
        <f t="shared" si="185"/>
        <v>B</v>
      </c>
      <c r="E2784" s="114" t="str">
        <f t="shared" si="185"/>
        <v>B</v>
      </c>
      <c r="F2784" s="114" t="str">
        <f t="shared" si="185"/>
        <v>B</v>
      </c>
      <c r="G2784" s="114" t="str">
        <f t="shared" si="185"/>
        <v>B</v>
      </c>
      <c r="H2784" s="114" t="str">
        <f t="shared" si="183"/>
        <v>B</v>
      </c>
      <c r="I2784" s="99">
        <f t="shared" si="184"/>
        <v>1</v>
      </c>
      <c r="J2784" s="109">
        <f>IF(H2784="B",0,MATCH("B",H2785:$H$3985,0))</f>
        <v>0</v>
      </c>
      <c r="O2784" s="112">
        <v>48108</v>
      </c>
      <c r="P2784" s="97" cm="1">
        <f t="array" ref="P2784">INDEX($L$11:$L$2636,MATCH(B2784+J2784,$L$11:$L$2636,0)+30)</f>
        <v>48151</v>
      </c>
      <c r="Q2784" s="124" cm="1">
        <f t="array" ref="Q2784">INDEX($L$11:$L$2636,MATCH(B2784+J2784,$L$11:$L$2636,0)+12)-1</f>
        <v>48123</v>
      </c>
    </row>
    <row r="2785" spans="2:17" ht="15" customHeight="1" x14ac:dyDescent="0.25">
      <c r="B2785" s="112">
        <v>48109</v>
      </c>
      <c r="C2785" s="113" t="str">
        <f t="shared" si="182"/>
        <v>Thursday</v>
      </c>
      <c r="D2785" s="114" t="str">
        <f t="shared" si="185"/>
        <v>B</v>
      </c>
      <c r="E2785" s="114" t="str">
        <f t="shared" si="185"/>
        <v>B</v>
      </c>
      <c r="F2785" s="114" t="str">
        <f t="shared" si="185"/>
        <v>B</v>
      </c>
      <c r="G2785" s="114" t="str">
        <f t="shared" si="185"/>
        <v>B</v>
      </c>
      <c r="H2785" s="114" t="str">
        <f t="shared" si="183"/>
        <v>B</v>
      </c>
      <c r="I2785" s="99">
        <f t="shared" si="184"/>
        <v>1</v>
      </c>
      <c r="J2785" s="109">
        <f>IF(H2785="B",0,MATCH("B",H2786:$H$3985,0))</f>
        <v>0</v>
      </c>
      <c r="O2785" s="112">
        <v>48109</v>
      </c>
      <c r="P2785" s="97" cm="1">
        <f t="array" ref="P2785">INDEX($L$11:$L$2636,MATCH(B2785+J2785,$L$11:$L$2636,0)+30)</f>
        <v>48152</v>
      </c>
      <c r="Q2785" s="124" cm="1">
        <f t="array" ref="Q2785">INDEX($L$11:$L$2636,MATCH(B2785+J2785,$L$11:$L$2636,0)+12)-1</f>
        <v>48126</v>
      </c>
    </row>
    <row r="2786" spans="2:17" ht="15" customHeight="1" x14ac:dyDescent="0.25">
      <c r="B2786" s="112">
        <v>48110</v>
      </c>
      <c r="C2786" s="113" t="str">
        <f t="shared" si="182"/>
        <v>Friday</v>
      </c>
      <c r="D2786" s="114" t="str">
        <f t="shared" si="185"/>
        <v>B</v>
      </c>
      <c r="E2786" s="114" t="str">
        <f t="shared" si="185"/>
        <v>B</v>
      </c>
      <c r="F2786" s="114" t="str">
        <f t="shared" si="185"/>
        <v>B</v>
      </c>
      <c r="G2786" s="114" t="str">
        <f t="shared" si="185"/>
        <v>B</v>
      </c>
      <c r="H2786" s="114" t="str">
        <f t="shared" si="183"/>
        <v>B</v>
      </c>
      <c r="I2786" s="99">
        <f t="shared" si="184"/>
        <v>1</v>
      </c>
      <c r="J2786" s="109">
        <f>IF(H2786="B",0,MATCH("B",H2787:$H$3985,0))</f>
        <v>0</v>
      </c>
      <c r="O2786" s="112">
        <v>48110</v>
      </c>
      <c r="P2786" s="97" cm="1">
        <f t="array" ref="P2786">INDEX($L$11:$L$2636,MATCH(B2786+J2786,$L$11:$L$2636,0)+30)</f>
        <v>48155</v>
      </c>
      <c r="Q2786" s="124" cm="1">
        <f t="array" ref="Q2786">INDEX($L$11:$L$2636,MATCH(B2786+J2786,$L$11:$L$2636,0)+12)-1</f>
        <v>48127</v>
      </c>
    </row>
    <row r="2787" spans="2:17" ht="15" customHeight="1" x14ac:dyDescent="0.25">
      <c r="B2787" s="112">
        <v>48111</v>
      </c>
      <c r="C2787" s="113" t="str">
        <f t="shared" si="182"/>
        <v>Saturday</v>
      </c>
      <c r="D2787" s="114" t="str">
        <f t="shared" si="185"/>
        <v>W</v>
      </c>
      <c r="E2787" s="114" t="str">
        <f t="shared" si="185"/>
        <v>W</v>
      </c>
      <c r="F2787" s="114" t="str">
        <f t="shared" si="185"/>
        <v>W</v>
      </c>
      <c r="G2787" s="114" t="str">
        <f t="shared" si="185"/>
        <v>W</v>
      </c>
      <c r="H2787" s="114" t="str">
        <f t="shared" si="183"/>
        <v>W</v>
      </c>
      <c r="I2787" s="99">
        <f t="shared" si="184"/>
        <v>0</v>
      </c>
      <c r="J2787" s="109">
        <f>IF(H2787="B",0,MATCH("B",H2788:$H$3985,0))</f>
        <v>2</v>
      </c>
      <c r="O2787" s="112">
        <v>48111</v>
      </c>
      <c r="P2787" s="97" cm="1">
        <f t="array" ref="P2787">INDEX($L$11:$L$2636,MATCH(B2787+J2787,$L$11:$L$2636,0)+30)</f>
        <v>48156</v>
      </c>
      <c r="Q2787" s="124" cm="1">
        <f t="array" ref="Q2787">INDEX($L$11:$L$2636,MATCH(B2787+J2787,$L$11:$L$2636,0)+12)-1</f>
        <v>48128</v>
      </c>
    </row>
    <row r="2788" spans="2:17" ht="15" customHeight="1" x14ac:dyDescent="0.25">
      <c r="B2788" s="112">
        <v>48112</v>
      </c>
      <c r="C2788" s="113" t="str">
        <f t="shared" si="182"/>
        <v>Sunday</v>
      </c>
      <c r="D2788" s="114" t="str">
        <f t="shared" si="185"/>
        <v>W</v>
      </c>
      <c r="E2788" s="114" t="str">
        <f t="shared" si="185"/>
        <v>W</v>
      </c>
      <c r="F2788" s="114" t="str">
        <f t="shared" si="185"/>
        <v>W</v>
      </c>
      <c r="G2788" s="114" t="str">
        <f t="shared" si="185"/>
        <v>W</v>
      </c>
      <c r="H2788" s="114" t="str">
        <f t="shared" si="183"/>
        <v>W</v>
      </c>
      <c r="I2788" s="99">
        <f t="shared" si="184"/>
        <v>0</v>
      </c>
      <c r="J2788" s="109">
        <f>IF(H2788="B",0,MATCH("B",H2789:$H$3985,0))</f>
        <v>1</v>
      </c>
      <c r="O2788" s="112">
        <v>48112</v>
      </c>
      <c r="P2788" s="97" cm="1">
        <f t="array" ref="P2788">INDEX($L$11:$L$2636,MATCH(B2788+J2788,$L$11:$L$2636,0)+30)</f>
        <v>48156</v>
      </c>
      <c r="Q2788" s="124" cm="1">
        <f t="array" ref="Q2788">INDEX($L$11:$L$2636,MATCH(B2788+J2788,$L$11:$L$2636,0)+12)-1</f>
        <v>48128</v>
      </c>
    </row>
    <row r="2789" spans="2:17" ht="15" customHeight="1" x14ac:dyDescent="0.25">
      <c r="B2789" s="112">
        <v>48113</v>
      </c>
      <c r="C2789" s="113" t="str">
        <f t="shared" si="182"/>
        <v>Monday</v>
      </c>
      <c r="D2789" s="114" t="str">
        <f t="shared" si="185"/>
        <v>B</v>
      </c>
      <c r="E2789" s="114" t="str">
        <f t="shared" si="185"/>
        <v>B</v>
      </c>
      <c r="F2789" s="114" t="str">
        <f t="shared" si="185"/>
        <v>B</v>
      </c>
      <c r="G2789" s="114" t="str">
        <f t="shared" si="185"/>
        <v>B</v>
      </c>
      <c r="H2789" s="114" t="str">
        <f t="shared" si="183"/>
        <v>B</v>
      </c>
      <c r="I2789" s="99">
        <f t="shared" si="184"/>
        <v>1</v>
      </c>
      <c r="J2789" s="109">
        <f>IF(H2789="B",0,MATCH("B",H2790:$H$3985,0))</f>
        <v>0</v>
      </c>
      <c r="O2789" s="112">
        <v>48113</v>
      </c>
      <c r="P2789" s="97" cm="1">
        <f t="array" ref="P2789">INDEX($L$11:$L$2636,MATCH(B2789+J2789,$L$11:$L$2636,0)+30)</f>
        <v>48156</v>
      </c>
      <c r="Q2789" s="124" cm="1">
        <f t="array" ref="Q2789">INDEX($L$11:$L$2636,MATCH(B2789+J2789,$L$11:$L$2636,0)+12)-1</f>
        <v>48128</v>
      </c>
    </row>
    <row r="2790" spans="2:17" ht="15" customHeight="1" x14ac:dyDescent="0.25">
      <c r="B2790" s="112">
        <v>48114</v>
      </c>
      <c r="C2790" s="113" t="str">
        <f t="shared" si="182"/>
        <v>Tuesday</v>
      </c>
      <c r="D2790" s="114" t="str">
        <f t="shared" si="185"/>
        <v>B</v>
      </c>
      <c r="E2790" s="114" t="str">
        <f t="shared" si="185"/>
        <v>B</v>
      </c>
      <c r="F2790" s="114" t="str">
        <f t="shared" si="185"/>
        <v>B</v>
      </c>
      <c r="G2790" s="114" t="str">
        <f t="shared" si="185"/>
        <v>B</v>
      </c>
      <c r="H2790" s="114" t="str">
        <f t="shared" si="183"/>
        <v>B</v>
      </c>
      <c r="I2790" s="99">
        <f t="shared" si="184"/>
        <v>1</v>
      </c>
      <c r="J2790" s="109">
        <f>IF(H2790="B",0,MATCH("B",H2791:$H$3985,0))</f>
        <v>0</v>
      </c>
      <c r="O2790" s="112">
        <v>48114</v>
      </c>
      <c r="P2790" s="97" cm="1">
        <f t="array" ref="P2790">INDEX($L$11:$L$2636,MATCH(B2790+J2790,$L$11:$L$2636,0)+30)</f>
        <v>48157</v>
      </c>
      <c r="Q2790" s="124" cm="1">
        <f t="array" ref="Q2790">INDEX($L$11:$L$2636,MATCH(B2790+J2790,$L$11:$L$2636,0)+12)-1</f>
        <v>48129</v>
      </c>
    </row>
    <row r="2791" spans="2:17" ht="15" customHeight="1" x14ac:dyDescent="0.25">
      <c r="B2791" s="112">
        <v>48115</v>
      </c>
      <c r="C2791" s="113" t="str">
        <f t="shared" si="182"/>
        <v>Wednesday</v>
      </c>
      <c r="D2791" s="114" t="str">
        <f t="shared" si="185"/>
        <v>B</v>
      </c>
      <c r="E2791" s="114" t="str">
        <f t="shared" si="185"/>
        <v>B</v>
      </c>
      <c r="F2791" s="114" t="str">
        <f t="shared" si="185"/>
        <v>B</v>
      </c>
      <c r="G2791" s="114" t="str">
        <f t="shared" si="185"/>
        <v>B</v>
      </c>
      <c r="H2791" s="114" t="str">
        <f t="shared" si="183"/>
        <v>B</v>
      </c>
      <c r="I2791" s="99">
        <f t="shared" si="184"/>
        <v>1</v>
      </c>
      <c r="J2791" s="109">
        <f>IF(H2791="B",0,MATCH("B",H2792:$H$3985,0))</f>
        <v>0</v>
      </c>
      <c r="O2791" s="112">
        <v>48115</v>
      </c>
      <c r="P2791" s="97" cm="1">
        <f t="array" ref="P2791">INDEX($L$11:$L$2636,MATCH(B2791+J2791,$L$11:$L$2636,0)+30)</f>
        <v>48158</v>
      </c>
      <c r="Q2791" s="124" cm="1">
        <f t="array" ref="Q2791">INDEX($L$11:$L$2636,MATCH(B2791+J2791,$L$11:$L$2636,0)+12)-1</f>
        <v>48130</v>
      </c>
    </row>
    <row r="2792" spans="2:17" ht="15" customHeight="1" x14ac:dyDescent="0.25">
      <c r="B2792" s="112">
        <v>48116</v>
      </c>
      <c r="C2792" s="113" t="str">
        <f t="shared" si="182"/>
        <v>Thursday</v>
      </c>
      <c r="D2792" s="114" t="str">
        <f t="shared" si="185"/>
        <v>B</v>
      </c>
      <c r="E2792" s="114" t="str">
        <f t="shared" si="185"/>
        <v>B</v>
      </c>
      <c r="F2792" s="114" t="str">
        <f t="shared" si="185"/>
        <v>B</v>
      </c>
      <c r="G2792" s="114" t="str">
        <f t="shared" si="185"/>
        <v>B</v>
      </c>
      <c r="H2792" s="114" t="str">
        <f t="shared" si="183"/>
        <v>B</v>
      </c>
      <c r="I2792" s="99">
        <f t="shared" si="184"/>
        <v>1</v>
      </c>
      <c r="J2792" s="109">
        <f>IF(H2792="B",0,MATCH("B",H2793:$H$3985,0))</f>
        <v>0</v>
      </c>
      <c r="O2792" s="112">
        <v>48116</v>
      </c>
      <c r="P2792" s="97" cm="1">
        <f t="array" ref="P2792">INDEX($L$11:$L$2636,MATCH(B2792+J2792,$L$11:$L$2636,0)+30)</f>
        <v>48159</v>
      </c>
      <c r="Q2792" s="124" cm="1">
        <f t="array" ref="Q2792">INDEX($L$11:$L$2636,MATCH(B2792+J2792,$L$11:$L$2636,0)+12)-1</f>
        <v>48134</v>
      </c>
    </row>
    <row r="2793" spans="2:17" ht="15" customHeight="1" x14ac:dyDescent="0.25">
      <c r="B2793" s="112">
        <v>48117</v>
      </c>
      <c r="C2793" s="113" t="str">
        <f t="shared" si="182"/>
        <v>Friday</v>
      </c>
      <c r="D2793" s="114" t="str">
        <f t="shared" si="185"/>
        <v>B</v>
      </c>
      <c r="E2793" s="114" t="str">
        <f t="shared" si="185"/>
        <v>B</v>
      </c>
      <c r="F2793" s="114" t="str">
        <f t="shared" si="185"/>
        <v>B</v>
      </c>
      <c r="G2793" s="114" t="str">
        <f t="shared" si="185"/>
        <v>B</v>
      </c>
      <c r="H2793" s="114" t="str">
        <f t="shared" si="183"/>
        <v>B</v>
      </c>
      <c r="I2793" s="99">
        <f t="shared" si="184"/>
        <v>1</v>
      </c>
      <c r="J2793" s="109">
        <f>IF(H2793="B",0,MATCH("B",H2794:$H$3985,0))</f>
        <v>0</v>
      </c>
      <c r="O2793" s="112">
        <v>48117</v>
      </c>
      <c r="P2793" s="97" cm="1">
        <f t="array" ref="P2793">INDEX($L$11:$L$2636,MATCH(B2793+J2793,$L$11:$L$2636,0)+30)</f>
        <v>48162</v>
      </c>
      <c r="Q2793" s="124" cm="1">
        <f t="array" ref="Q2793">INDEX($L$11:$L$2636,MATCH(B2793+J2793,$L$11:$L$2636,0)+12)-1</f>
        <v>48135</v>
      </c>
    </row>
    <row r="2794" spans="2:17" ht="15" customHeight="1" x14ac:dyDescent="0.25">
      <c r="B2794" s="112">
        <v>48118</v>
      </c>
      <c r="C2794" s="113" t="str">
        <f t="shared" si="182"/>
        <v>Saturday</v>
      </c>
      <c r="D2794" s="114" t="str">
        <f t="shared" si="185"/>
        <v>W</v>
      </c>
      <c r="E2794" s="114" t="str">
        <f t="shared" si="185"/>
        <v>W</v>
      </c>
      <c r="F2794" s="114" t="str">
        <f t="shared" si="185"/>
        <v>W</v>
      </c>
      <c r="G2794" s="114" t="str">
        <f t="shared" si="185"/>
        <v>W</v>
      </c>
      <c r="H2794" s="114" t="str">
        <f t="shared" si="183"/>
        <v>W</v>
      </c>
      <c r="I2794" s="99">
        <f t="shared" si="184"/>
        <v>0</v>
      </c>
      <c r="J2794" s="109">
        <f>IF(H2794="B",0,MATCH("B",H2795:$H$3985,0))</f>
        <v>2</v>
      </c>
      <c r="O2794" s="112">
        <v>48118</v>
      </c>
      <c r="P2794" s="97" cm="1">
        <f t="array" ref="P2794">INDEX($L$11:$L$2636,MATCH(B2794+J2794,$L$11:$L$2636,0)+30)</f>
        <v>48163</v>
      </c>
      <c r="Q2794" s="124" cm="1">
        <f t="array" ref="Q2794">INDEX($L$11:$L$2636,MATCH(B2794+J2794,$L$11:$L$2636,0)+12)-1</f>
        <v>48136</v>
      </c>
    </row>
    <row r="2795" spans="2:17" ht="15" customHeight="1" x14ac:dyDescent="0.25">
      <c r="B2795" s="112">
        <v>48119</v>
      </c>
      <c r="C2795" s="113" t="str">
        <f t="shared" si="182"/>
        <v>Sunday</v>
      </c>
      <c r="D2795" s="114" t="str">
        <f t="shared" si="185"/>
        <v>W</v>
      </c>
      <c r="E2795" s="114" t="str">
        <f t="shared" si="185"/>
        <v>W</v>
      </c>
      <c r="F2795" s="114" t="str">
        <f t="shared" si="185"/>
        <v>W</v>
      </c>
      <c r="G2795" s="114" t="str">
        <f t="shared" si="185"/>
        <v>W</v>
      </c>
      <c r="H2795" s="114" t="str">
        <f t="shared" si="183"/>
        <v>W</v>
      </c>
      <c r="I2795" s="99">
        <f t="shared" si="184"/>
        <v>0</v>
      </c>
      <c r="J2795" s="109">
        <f>IF(H2795="B",0,MATCH("B",H2796:$H$3985,0))</f>
        <v>1</v>
      </c>
      <c r="O2795" s="112">
        <v>48119</v>
      </c>
      <c r="P2795" s="97" cm="1">
        <f t="array" ref="P2795">INDEX($L$11:$L$2636,MATCH(B2795+J2795,$L$11:$L$2636,0)+30)</f>
        <v>48163</v>
      </c>
      <c r="Q2795" s="124" cm="1">
        <f t="array" ref="Q2795">INDEX($L$11:$L$2636,MATCH(B2795+J2795,$L$11:$L$2636,0)+12)-1</f>
        <v>48136</v>
      </c>
    </row>
    <row r="2796" spans="2:17" ht="15" customHeight="1" x14ac:dyDescent="0.25">
      <c r="B2796" s="112">
        <v>48120</v>
      </c>
      <c r="C2796" s="113" t="str">
        <f t="shared" si="182"/>
        <v>Monday</v>
      </c>
      <c r="D2796" s="114" t="str">
        <f t="shared" si="185"/>
        <v>B</v>
      </c>
      <c r="E2796" s="114" t="str">
        <f t="shared" si="185"/>
        <v>B</v>
      </c>
      <c r="F2796" s="114" t="str">
        <f t="shared" si="185"/>
        <v>B</v>
      </c>
      <c r="G2796" s="114" t="str">
        <f t="shared" si="185"/>
        <v>B</v>
      </c>
      <c r="H2796" s="114" t="str">
        <f t="shared" si="183"/>
        <v>B</v>
      </c>
      <c r="I2796" s="99">
        <f t="shared" si="184"/>
        <v>1</v>
      </c>
      <c r="J2796" s="109">
        <f>IF(H2796="B",0,MATCH("B",H2797:$H$3985,0))</f>
        <v>0</v>
      </c>
      <c r="O2796" s="112">
        <v>48120</v>
      </c>
      <c r="P2796" s="97" cm="1">
        <f t="array" ref="P2796">INDEX($L$11:$L$2636,MATCH(B2796+J2796,$L$11:$L$2636,0)+30)</f>
        <v>48163</v>
      </c>
      <c r="Q2796" s="124" cm="1">
        <f t="array" ref="Q2796">INDEX($L$11:$L$2636,MATCH(B2796+J2796,$L$11:$L$2636,0)+12)-1</f>
        <v>48136</v>
      </c>
    </row>
    <row r="2797" spans="2:17" ht="15" customHeight="1" x14ac:dyDescent="0.25">
      <c r="B2797" s="112">
        <v>48121</v>
      </c>
      <c r="C2797" s="113" t="str">
        <f t="shared" si="182"/>
        <v>Tuesday</v>
      </c>
      <c r="D2797" s="114" t="str">
        <f t="shared" si="185"/>
        <v>B</v>
      </c>
      <c r="E2797" s="114" t="str">
        <f t="shared" si="185"/>
        <v>B</v>
      </c>
      <c r="F2797" s="114" t="str">
        <f t="shared" si="185"/>
        <v>B</v>
      </c>
      <c r="G2797" s="114" t="str">
        <f t="shared" si="185"/>
        <v>B</v>
      </c>
      <c r="H2797" s="114" t="str">
        <f t="shared" si="183"/>
        <v>B</v>
      </c>
      <c r="I2797" s="99">
        <f t="shared" si="184"/>
        <v>1</v>
      </c>
      <c r="J2797" s="109">
        <f>IF(H2797="B",0,MATCH("B",H2798:$H$3985,0))</f>
        <v>0</v>
      </c>
      <c r="O2797" s="112">
        <v>48121</v>
      </c>
      <c r="P2797" s="97" cm="1">
        <f t="array" ref="P2797">INDEX($L$11:$L$2636,MATCH(B2797+J2797,$L$11:$L$2636,0)+30)</f>
        <v>48164</v>
      </c>
      <c r="Q2797" s="124" cm="1">
        <f t="array" ref="Q2797">INDEX($L$11:$L$2636,MATCH(B2797+J2797,$L$11:$L$2636,0)+12)-1</f>
        <v>48137</v>
      </c>
    </row>
    <row r="2798" spans="2:17" ht="15" customHeight="1" x14ac:dyDescent="0.25">
      <c r="B2798" s="112">
        <v>48122</v>
      </c>
      <c r="C2798" s="113" t="str">
        <f t="shared" si="182"/>
        <v>Wednesday</v>
      </c>
      <c r="D2798" s="114" t="str">
        <f t="shared" si="185"/>
        <v>B</v>
      </c>
      <c r="E2798" s="114" t="str">
        <f t="shared" si="185"/>
        <v>B</v>
      </c>
      <c r="F2798" s="114" t="str">
        <f t="shared" si="185"/>
        <v>B</v>
      </c>
      <c r="G2798" s="114" t="str">
        <f t="shared" si="185"/>
        <v>B</v>
      </c>
      <c r="H2798" s="114" t="str">
        <f t="shared" si="183"/>
        <v>B</v>
      </c>
      <c r="I2798" s="99">
        <f t="shared" si="184"/>
        <v>1</v>
      </c>
      <c r="J2798" s="109">
        <f>IF(H2798="B",0,MATCH("B",H2799:$H$3985,0))</f>
        <v>0</v>
      </c>
      <c r="O2798" s="112">
        <v>48122</v>
      </c>
      <c r="P2798" s="97" cm="1">
        <f t="array" ref="P2798">INDEX($L$11:$L$2636,MATCH(B2798+J2798,$L$11:$L$2636,0)+30)</f>
        <v>48165</v>
      </c>
      <c r="Q2798" s="124" cm="1">
        <f t="array" ref="Q2798">INDEX($L$11:$L$2636,MATCH(B2798+J2798,$L$11:$L$2636,0)+12)-1</f>
        <v>48140</v>
      </c>
    </row>
    <row r="2799" spans="2:17" ht="15" customHeight="1" x14ac:dyDescent="0.25">
      <c r="B2799" s="112">
        <v>48123</v>
      </c>
      <c r="C2799" s="113" t="str">
        <f t="shared" si="182"/>
        <v>Thursday</v>
      </c>
      <c r="D2799" s="114" t="str">
        <f t="shared" si="185"/>
        <v>B</v>
      </c>
      <c r="E2799" s="114" t="str">
        <f t="shared" si="185"/>
        <v>B</v>
      </c>
      <c r="F2799" s="114" t="str">
        <f t="shared" si="185"/>
        <v>B</v>
      </c>
      <c r="G2799" s="114" t="str">
        <f t="shared" si="185"/>
        <v>B</v>
      </c>
      <c r="H2799" s="114" t="str">
        <f t="shared" si="183"/>
        <v>B</v>
      </c>
      <c r="I2799" s="99">
        <f t="shared" si="184"/>
        <v>1</v>
      </c>
      <c r="J2799" s="109">
        <f>IF(H2799="B",0,MATCH("B",H2800:$H$3985,0))</f>
        <v>0</v>
      </c>
      <c r="O2799" s="112">
        <v>48123</v>
      </c>
      <c r="P2799" s="97" cm="1">
        <f t="array" ref="P2799">INDEX($L$11:$L$2636,MATCH(B2799+J2799,$L$11:$L$2636,0)+30)</f>
        <v>48166</v>
      </c>
      <c r="Q2799" s="124" cm="1">
        <f t="array" ref="Q2799">INDEX($L$11:$L$2636,MATCH(B2799+J2799,$L$11:$L$2636,0)+12)-1</f>
        <v>48141</v>
      </c>
    </row>
    <row r="2800" spans="2:17" ht="15" customHeight="1" x14ac:dyDescent="0.25">
      <c r="B2800" s="112">
        <v>48124</v>
      </c>
      <c r="C2800" s="113" t="str">
        <f t="shared" si="182"/>
        <v>Friday</v>
      </c>
      <c r="D2800" s="114" t="str">
        <f t="shared" si="185"/>
        <v>B</v>
      </c>
      <c r="E2800" s="114" t="str">
        <f t="shared" si="185"/>
        <v>B</v>
      </c>
      <c r="F2800" s="114" t="str">
        <f t="shared" si="185"/>
        <v>B</v>
      </c>
      <c r="G2800" s="114" t="str">
        <f t="shared" si="185"/>
        <v>B</v>
      </c>
      <c r="H2800" s="114" t="str">
        <f t="shared" si="183"/>
        <v>B</v>
      </c>
      <c r="I2800" s="99">
        <f t="shared" si="184"/>
        <v>1</v>
      </c>
      <c r="J2800" s="109">
        <f>IF(H2800="B",0,MATCH("B",H2801:$H$3985,0))</f>
        <v>0</v>
      </c>
      <c r="O2800" s="112">
        <v>48124</v>
      </c>
      <c r="P2800" s="97" cm="1">
        <f t="array" ref="P2800">INDEX($L$11:$L$2636,MATCH(B2800+J2800,$L$11:$L$2636,0)+30)</f>
        <v>48169</v>
      </c>
      <c r="Q2800" s="124" cm="1">
        <f t="array" ref="Q2800">INDEX($L$11:$L$2636,MATCH(B2800+J2800,$L$11:$L$2636,0)+12)-1</f>
        <v>48142</v>
      </c>
    </row>
    <row r="2801" spans="2:17" ht="15" customHeight="1" x14ac:dyDescent="0.25">
      <c r="B2801" s="112">
        <v>48125</v>
      </c>
      <c r="C2801" s="113" t="str">
        <f t="shared" si="182"/>
        <v>Saturday</v>
      </c>
      <c r="D2801" s="114" t="str">
        <f t="shared" si="185"/>
        <v>W</v>
      </c>
      <c r="E2801" s="114" t="str">
        <f t="shared" si="185"/>
        <v>W</v>
      </c>
      <c r="F2801" s="114" t="str">
        <f t="shared" si="185"/>
        <v>W</v>
      </c>
      <c r="G2801" s="114" t="str">
        <f t="shared" si="185"/>
        <v>W</v>
      </c>
      <c r="H2801" s="114" t="str">
        <f t="shared" si="183"/>
        <v>W</v>
      </c>
      <c r="I2801" s="99">
        <f t="shared" si="184"/>
        <v>0</v>
      </c>
      <c r="J2801" s="109">
        <f>IF(H2801="B",0,MATCH("B",H2802:$H$3985,0))</f>
        <v>2</v>
      </c>
      <c r="O2801" s="112">
        <v>48125</v>
      </c>
      <c r="P2801" s="97" cm="1">
        <f t="array" ref="P2801">INDEX($L$11:$L$2636,MATCH(B2801+J2801,$L$11:$L$2636,0)+30)</f>
        <v>48170</v>
      </c>
      <c r="Q2801" s="124" cm="1">
        <f t="array" ref="Q2801">INDEX($L$11:$L$2636,MATCH(B2801+J2801,$L$11:$L$2636,0)+12)-1</f>
        <v>48143</v>
      </c>
    </row>
    <row r="2802" spans="2:17" ht="15" customHeight="1" x14ac:dyDescent="0.25">
      <c r="B2802" s="112">
        <v>48126</v>
      </c>
      <c r="C2802" s="113" t="str">
        <f t="shared" si="182"/>
        <v>Sunday</v>
      </c>
      <c r="D2802" s="114" t="str">
        <f t="shared" si="185"/>
        <v>W</v>
      </c>
      <c r="E2802" s="114" t="str">
        <f t="shared" si="185"/>
        <v>W</v>
      </c>
      <c r="F2802" s="114" t="str">
        <f t="shared" si="185"/>
        <v>W</v>
      </c>
      <c r="G2802" s="114" t="str">
        <f t="shared" si="185"/>
        <v>W</v>
      </c>
      <c r="H2802" s="114" t="str">
        <f t="shared" si="183"/>
        <v>W</v>
      </c>
      <c r="I2802" s="99">
        <f t="shared" si="184"/>
        <v>0</v>
      </c>
      <c r="J2802" s="109">
        <f>IF(H2802="B",0,MATCH("B",H2803:$H$3985,0))</f>
        <v>1</v>
      </c>
      <c r="O2802" s="112">
        <v>48126</v>
      </c>
      <c r="P2802" s="97" cm="1">
        <f t="array" ref="P2802">INDEX($L$11:$L$2636,MATCH(B2802+J2802,$L$11:$L$2636,0)+30)</f>
        <v>48170</v>
      </c>
      <c r="Q2802" s="124" cm="1">
        <f t="array" ref="Q2802">INDEX($L$11:$L$2636,MATCH(B2802+J2802,$L$11:$L$2636,0)+12)-1</f>
        <v>48143</v>
      </c>
    </row>
    <row r="2803" spans="2:17" ht="15" customHeight="1" x14ac:dyDescent="0.25">
      <c r="B2803" s="112">
        <v>48127</v>
      </c>
      <c r="C2803" s="113" t="str">
        <f t="shared" si="182"/>
        <v>Monday</v>
      </c>
      <c r="D2803" s="114" t="str">
        <f t="shared" si="185"/>
        <v>B</v>
      </c>
      <c r="E2803" s="114" t="str">
        <f t="shared" si="185"/>
        <v>B</v>
      </c>
      <c r="F2803" s="114" t="str">
        <f t="shared" si="185"/>
        <v>B</v>
      </c>
      <c r="G2803" s="114" t="str">
        <f t="shared" si="185"/>
        <v>B</v>
      </c>
      <c r="H2803" s="114" t="str">
        <f t="shared" si="183"/>
        <v>B</v>
      </c>
      <c r="I2803" s="99">
        <f t="shared" si="184"/>
        <v>1</v>
      </c>
      <c r="J2803" s="109">
        <f>IF(H2803="B",0,MATCH("B",H2804:$H$3985,0))</f>
        <v>0</v>
      </c>
      <c r="O2803" s="112">
        <v>48127</v>
      </c>
      <c r="P2803" s="97" cm="1">
        <f t="array" ref="P2803">INDEX($L$11:$L$2636,MATCH(B2803+J2803,$L$11:$L$2636,0)+30)</f>
        <v>48170</v>
      </c>
      <c r="Q2803" s="124" cm="1">
        <f t="array" ref="Q2803">INDEX($L$11:$L$2636,MATCH(B2803+J2803,$L$11:$L$2636,0)+12)-1</f>
        <v>48143</v>
      </c>
    </row>
    <row r="2804" spans="2:17" ht="15" customHeight="1" x14ac:dyDescent="0.25">
      <c r="B2804" s="112">
        <v>48128</v>
      </c>
      <c r="C2804" s="113" t="str">
        <f t="shared" si="182"/>
        <v>Tuesday</v>
      </c>
      <c r="D2804" s="114" t="str">
        <f t="shared" si="185"/>
        <v>B</v>
      </c>
      <c r="E2804" s="114" t="str">
        <f t="shared" si="185"/>
        <v>B</v>
      </c>
      <c r="F2804" s="114" t="str">
        <f t="shared" si="185"/>
        <v>B</v>
      </c>
      <c r="G2804" s="114" t="str">
        <f t="shared" si="185"/>
        <v>B</v>
      </c>
      <c r="H2804" s="114" t="str">
        <f t="shared" si="183"/>
        <v>B</v>
      </c>
      <c r="I2804" s="99">
        <f t="shared" si="184"/>
        <v>1</v>
      </c>
      <c r="J2804" s="109">
        <f>IF(H2804="B",0,MATCH("B",H2805:$H$3985,0))</f>
        <v>0</v>
      </c>
      <c r="O2804" s="112">
        <v>48128</v>
      </c>
      <c r="P2804" s="97" cm="1">
        <f t="array" ref="P2804">INDEX($L$11:$L$2636,MATCH(B2804+J2804,$L$11:$L$2636,0)+30)</f>
        <v>48171</v>
      </c>
      <c r="Q2804" s="124" cm="1">
        <f t="array" ref="Q2804">INDEX($L$11:$L$2636,MATCH(B2804+J2804,$L$11:$L$2636,0)+12)-1</f>
        <v>48144</v>
      </c>
    </row>
    <row r="2805" spans="2:17" ht="15" customHeight="1" x14ac:dyDescent="0.25">
      <c r="B2805" s="112">
        <v>48129</v>
      </c>
      <c r="C2805" s="113" t="str">
        <f t="shared" si="182"/>
        <v>Wednesday</v>
      </c>
      <c r="D2805" s="114" t="str">
        <f t="shared" si="185"/>
        <v>B</v>
      </c>
      <c r="E2805" s="114" t="str">
        <f t="shared" si="185"/>
        <v>B</v>
      </c>
      <c r="F2805" s="114" t="str">
        <f t="shared" si="185"/>
        <v>B</v>
      </c>
      <c r="G2805" s="114" t="str">
        <f t="shared" si="185"/>
        <v>B</v>
      </c>
      <c r="H2805" s="114" t="str">
        <f t="shared" si="183"/>
        <v>B</v>
      </c>
      <c r="I2805" s="99">
        <f t="shared" si="184"/>
        <v>1</v>
      </c>
      <c r="J2805" s="109">
        <f>IF(H2805="B",0,MATCH("B",H2806:$H$3985,0))</f>
        <v>0</v>
      </c>
      <c r="O2805" s="112">
        <v>48129</v>
      </c>
      <c r="P2805" s="97" cm="1">
        <f t="array" ref="P2805">INDEX($L$11:$L$2636,MATCH(B2805+J2805,$L$11:$L$2636,0)+30)</f>
        <v>48172</v>
      </c>
      <c r="Q2805" s="124" cm="1">
        <f t="array" ref="Q2805">INDEX($L$11:$L$2636,MATCH(B2805+J2805,$L$11:$L$2636,0)+12)-1</f>
        <v>48147</v>
      </c>
    </row>
    <row r="2806" spans="2:17" ht="15" customHeight="1" x14ac:dyDescent="0.25">
      <c r="B2806" s="112">
        <v>48130</v>
      </c>
      <c r="C2806" s="113" t="str">
        <f t="shared" si="182"/>
        <v>Thursday</v>
      </c>
      <c r="D2806" s="114" t="str">
        <f t="shared" si="185"/>
        <v>B</v>
      </c>
      <c r="E2806" s="114" t="str">
        <f t="shared" si="185"/>
        <v>B</v>
      </c>
      <c r="F2806" s="114" t="str">
        <f t="shared" si="185"/>
        <v>B</v>
      </c>
      <c r="G2806" s="114" t="str">
        <f t="shared" si="185"/>
        <v>B</v>
      </c>
      <c r="H2806" s="114" t="str">
        <f t="shared" si="183"/>
        <v>B</v>
      </c>
      <c r="I2806" s="99">
        <f t="shared" si="184"/>
        <v>1</v>
      </c>
      <c r="J2806" s="109">
        <f>IF(H2806="B",0,MATCH("B",H2807:$H$3985,0))</f>
        <v>0</v>
      </c>
      <c r="O2806" s="112">
        <v>48130</v>
      </c>
      <c r="P2806" s="97" cm="1">
        <f t="array" ref="P2806">INDEX($L$11:$L$2636,MATCH(B2806+J2806,$L$11:$L$2636,0)+30)</f>
        <v>48173</v>
      </c>
      <c r="Q2806" s="124" cm="1">
        <f t="array" ref="Q2806">INDEX($L$11:$L$2636,MATCH(B2806+J2806,$L$11:$L$2636,0)+12)-1</f>
        <v>48148</v>
      </c>
    </row>
    <row r="2807" spans="2:17" ht="15" customHeight="1" x14ac:dyDescent="0.25">
      <c r="B2807" s="112">
        <v>48131</v>
      </c>
      <c r="C2807" s="113" t="str">
        <f t="shared" si="182"/>
        <v>Friday</v>
      </c>
      <c r="D2807" s="114" t="str">
        <f t="shared" si="185"/>
        <v>B</v>
      </c>
      <c r="E2807" s="114" t="str">
        <f t="shared" si="185"/>
        <v>B</v>
      </c>
      <c r="F2807" s="114" t="str">
        <f t="shared" si="185"/>
        <v>B</v>
      </c>
      <c r="G2807" s="114" t="str">
        <f t="shared" si="185"/>
        <v>B</v>
      </c>
      <c r="H2807" s="114" t="str">
        <f t="shared" si="183"/>
        <v>B</v>
      </c>
      <c r="I2807" s="99">
        <f t="shared" si="184"/>
        <v>1</v>
      </c>
      <c r="J2807" s="109">
        <f>IF(H2807="B",0,MATCH("B",H2808:$H$3985,0))</f>
        <v>0</v>
      </c>
      <c r="O2807" s="112">
        <v>48131</v>
      </c>
      <c r="P2807" s="97" cm="1">
        <f t="array" ref="P2807">INDEX($L$11:$L$2636,MATCH(B2807+J2807,$L$11:$L$2636,0)+30)</f>
        <v>48176</v>
      </c>
      <c r="Q2807" s="124" cm="1">
        <f t="array" ref="Q2807">INDEX($L$11:$L$2636,MATCH(B2807+J2807,$L$11:$L$2636,0)+12)-1</f>
        <v>48149</v>
      </c>
    </row>
    <row r="2808" spans="2:17" ht="15" customHeight="1" x14ac:dyDescent="0.25">
      <c r="B2808" s="112">
        <v>48132</v>
      </c>
      <c r="C2808" s="113" t="str">
        <f t="shared" si="182"/>
        <v>Saturday</v>
      </c>
      <c r="D2808" s="114" t="str">
        <f t="shared" si="185"/>
        <v>W</v>
      </c>
      <c r="E2808" s="114" t="str">
        <f t="shared" si="185"/>
        <v>W</v>
      </c>
      <c r="F2808" s="114" t="str">
        <f t="shared" si="185"/>
        <v>W</v>
      </c>
      <c r="G2808" s="114" t="str">
        <f t="shared" si="185"/>
        <v>W</v>
      </c>
      <c r="H2808" s="114" t="str">
        <f t="shared" si="183"/>
        <v>W</v>
      </c>
      <c r="I2808" s="99">
        <f t="shared" si="184"/>
        <v>0</v>
      </c>
      <c r="J2808" s="109">
        <f>IF(H2808="B",0,MATCH("B",H2809:$H$3985,0))</f>
        <v>3</v>
      </c>
      <c r="O2808" s="112">
        <v>48132</v>
      </c>
      <c r="P2808" s="97" cm="1">
        <f t="array" ref="P2808">INDEX($L$11:$L$2636,MATCH(B2808+J2808,$L$11:$L$2636,0)+30)</f>
        <v>48177</v>
      </c>
      <c r="Q2808" s="124" cm="1">
        <f t="array" ref="Q2808">INDEX($L$11:$L$2636,MATCH(B2808+J2808,$L$11:$L$2636,0)+12)-1</f>
        <v>48150</v>
      </c>
    </row>
    <row r="2809" spans="2:17" ht="15" customHeight="1" x14ac:dyDescent="0.25">
      <c r="B2809" s="112">
        <v>48133</v>
      </c>
      <c r="C2809" s="113" t="str">
        <f t="shared" si="182"/>
        <v>Sunday</v>
      </c>
      <c r="D2809" s="114" t="str">
        <f t="shared" si="185"/>
        <v>W</v>
      </c>
      <c r="E2809" s="114" t="str">
        <f t="shared" si="185"/>
        <v>W</v>
      </c>
      <c r="F2809" s="114" t="str">
        <f t="shared" si="185"/>
        <v>W</v>
      </c>
      <c r="G2809" s="114" t="str">
        <f t="shared" si="185"/>
        <v>W</v>
      </c>
      <c r="H2809" s="114" t="str">
        <f t="shared" si="183"/>
        <v>W</v>
      </c>
      <c r="I2809" s="99">
        <f t="shared" si="184"/>
        <v>0</v>
      </c>
      <c r="J2809" s="109">
        <f>IF(H2809="B",0,MATCH("B",H2810:$H$3985,0))</f>
        <v>2</v>
      </c>
      <c r="O2809" s="112">
        <v>48133</v>
      </c>
      <c r="P2809" s="97" cm="1">
        <f t="array" ref="P2809">INDEX($L$11:$L$2636,MATCH(B2809+J2809,$L$11:$L$2636,0)+30)</f>
        <v>48177</v>
      </c>
      <c r="Q2809" s="124" cm="1">
        <f t="array" ref="Q2809">INDEX($L$11:$L$2636,MATCH(B2809+J2809,$L$11:$L$2636,0)+12)-1</f>
        <v>48150</v>
      </c>
    </row>
    <row r="2810" spans="2:17" ht="15" customHeight="1" x14ac:dyDescent="0.25">
      <c r="B2810" s="112">
        <v>48134</v>
      </c>
      <c r="C2810" s="113" t="str">
        <f t="shared" si="182"/>
        <v>Monday</v>
      </c>
      <c r="D2810" s="114" t="str">
        <f t="shared" si="185"/>
        <v>B</v>
      </c>
      <c r="E2810" s="114" t="s">
        <v>71</v>
      </c>
      <c r="F2810" s="114" t="s">
        <v>71</v>
      </c>
      <c r="G2810" s="114" t="str">
        <f t="shared" si="185"/>
        <v>B</v>
      </c>
      <c r="H2810" s="114" t="str">
        <f t="shared" si="183"/>
        <v>P</v>
      </c>
      <c r="I2810" s="99">
        <f t="shared" si="184"/>
        <v>0</v>
      </c>
      <c r="J2810" s="109">
        <f>IF(H2810="B",0,MATCH("B",H2811:$H$3985,0))</f>
        <v>1</v>
      </c>
      <c r="O2810" s="112">
        <v>48134</v>
      </c>
      <c r="P2810" s="97" cm="1">
        <f t="array" ref="P2810">INDEX($L$11:$L$2636,MATCH(B2810+J2810,$L$11:$L$2636,0)+30)</f>
        <v>48177</v>
      </c>
      <c r="Q2810" s="124" cm="1">
        <f t="array" ref="Q2810">INDEX($L$11:$L$2636,MATCH(B2810+J2810,$L$11:$L$2636,0)+12)-1</f>
        <v>48150</v>
      </c>
    </row>
    <row r="2811" spans="2:17" ht="15" customHeight="1" x14ac:dyDescent="0.25">
      <c r="B2811" s="112">
        <v>48135</v>
      </c>
      <c r="C2811" s="113" t="str">
        <f t="shared" si="182"/>
        <v>Tuesday</v>
      </c>
      <c r="D2811" s="114" t="str">
        <f t="shared" si="185"/>
        <v>B</v>
      </c>
      <c r="E2811" s="114" t="str">
        <f t="shared" si="185"/>
        <v>B</v>
      </c>
      <c r="F2811" s="114" t="str">
        <f t="shared" si="185"/>
        <v>B</v>
      </c>
      <c r="G2811" s="114" t="str">
        <f t="shared" si="185"/>
        <v>B</v>
      </c>
      <c r="H2811" s="114" t="str">
        <f t="shared" si="183"/>
        <v>B</v>
      </c>
      <c r="I2811" s="99">
        <f t="shared" si="184"/>
        <v>1</v>
      </c>
      <c r="J2811" s="109">
        <f>IF(H2811="B",0,MATCH("B",H2812:$H$3985,0))</f>
        <v>0</v>
      </c>
      <c r="O2811" s="112">
        <v>48135</v>
      </c>
      <c r="P2811" s="97" cm="1">
        <f t="array" ref="P2811">INDEX($L$11:$L$2636,MATCH(B2811+J2811,$L$11:$L$2636,0)+30)</f>
        <v>48177</v>
      </c>
      <c r="Q2811" s="124" cm="1">
        <f t="array" ref="Q2811">INDEX($L$11:$L$2636,MATCH(B2811+J2811,$L$11:$L$2636,0)+12)-1</f>
        <v>48150</v>
      </c>
    </row>
    <row r="2812" spans="2:17" ht="15" customHeight="1" x14ac:dyDescent="0.25">
      <c r="B2812" s="112">
        <v>48136</v>
      </c>
      <c r="C2812" s="113" t="str">
        <f t="shared" si="182"/>
        <v>Wednesday</v>
      </c>
      <c r="D2812" s="114" t="str">
        <f t="shared" si="185"/>
        <v>B</v>
      </c>
      <c r="E2812" s="114" t="str">
        <f t="shared" si="185"/>
        <v>B</v>
      </c>
      <c r="F2812" s="114" t="str">
        <f t="shared" si="185"/>
        <v>B</v>
      </c>
      <c r="G2812" s="114" t="str">
        <f t="shared" si="185"/>
        <v>B</v>
      </c>
      <c r="H2812" s="114" t="str">
        <f t="shared" si="183"/>
        <v>B</v>
      </c>
      <c r="I2812" s="99">
        <f t="shared" si="184"/>
        <v>1</v>
      </c>
      <c r="J2812" s="109">
        <f>IF(H2812="B",0,MATCH("B",H2813:$H$3985,0))</f>
        <v>0</v>
      </c>
      <c r="O2812" s="112">
        <v>48136</v>
      </c>
      <c r="P2812" s="97" cm="1">
        <f t="array" ref="P2812">INDEX($L$11:$L$2636,MATCH(B2812+J2812,$L$11:$L$2636,0)+30)</f>
        <v>48178</v>
      </c>
      <c r="Q2812" s="124" cm="1">
        <f t="array" ref="Q2812">INDEX($L$11:$L$2636,MATCH(B2812+J2812,$L$11:$L$2636,0)+12)-1</f>
        <v>48151</v>
      </c>
    </row>
    <row r="2813" spans="2:17" ht="15" customHeight="1" x14ac:dyDescent="0.25">
      <c r="B2813" s="112">
        <v>48137</v>
      </c>
      <c r="C2813" s="113" t="str">
        <f t="shared" si="182"/>
        <v>Thursday</v>
      </c>
      <c r="D2813" s="114" t="str">
        <f t="shared" si="185"/>
        <v>B</v>
      </c>
      <c r="E2813" s="114" t="str">
        <f t="shared" si="185"/>
        <v>B</v>
      </c>
      <c r="F2813" s="114" t="str">
        <f t="shared" si="185"/>
        <v>B</v>
      </c>
      <c r="G2813" s="114" t="str">
        <f t="shared" si="185"/>
        <v>B</v>
      </c>
      <c r="H2813" s="114" t="str">
        <f t="shared" si="183"/>
        <v>B</v>
      </c>
      <c r="I2813" s="99">
        <f t="shared" si="184"/>
        <v>1</v>
      </c>
      <c r="J2813" s="109">
        <f>IF(H2813="B",0,MATCH("B",H2814:$H$3985,0))</f>
        <v>0</v>
      </c>
      <c r="O2813" s="112">
        <v>48137</v>
      </c>
      <c r="P2813" s="97" cm="1">
        <f t="array" ref="P2813">INDEX($L$11:$L$2636,MATCH(B2813+J2813,$L$11:$L$2636,0)+30)</f>
        <v>48179</v>
      </c>
      <c r="Q2813" s="124" cm="1">
        <f t="array" ref="Q2813">INDEX($L$11:$L$2636,MATCH(B2813+J2813,$L$11:$L$2636,0)+12)-1</f>
        <v>48154</v>
      </c>
    </row>
    <row r="2814" spans="2:17" ht="15" customHeight="1" x14ac:dyDescent="0.25">
      <c r="B2814" s="112">
        <v>48138</v>
      </c>
      <c r="C2814" s="113" t="str">
        <f t="shared" si="182"/>
        <v>Friday</v>
      </c>
      <c r="D2814" s="114" t="str">
        <f t="shared" si="185"/>
        <v>B</v>
      </c>
      <c r="E2814" s="114" t="str">
        <f t="shared" si="185"/>
        <v>B</v>
      </c>
      <c r="F2814" s="114" t="str">
        <f t="shared" si="185"/>
        <v>B</v>
      </c>
      <c r="G2814" s="114" t="str">
        <f t="shared" si="185"/>
        <v>B</v>
      </c>
      <c r="H2814" s="114" t="str">
        <f t="shared" si="183"/>
        <v>B</v>
      </c>
      <c r="I2814" s="99">
        <f t="shared" si="184"/>
        <v>1</v>
      </c>
      <c r="J2814" s="109">
        <f>IF(H2814="B",0,MATCH("B",H2815:$H$3985,0))</f>
        <v>0</v>
      </c>
      <c r="O2814" s="112">
        <v>48138</v>
      </c>
      <c r="P2814" s="97" cm="1">
        <f t="array" ref="P2814">INDEX($L$11:$L$2636,MATCH(B2814+J2814,$L$11:$L$2636,0)+30)</f>
        <v>48180</v>
      </c>
      <c r="Q2814" s="124" cm="1">
        <f t="array" ref="Q2814">INDEX($L$11:$L$2636,MATCH(B2814+J2814,$L$11:$L$2636,0)+12)-1</f>
        <v>48155</v>
      </c>
    </row>
    <row r="2815" spans="2:17" ht="15" customHeight="1" x14ac:dyDescent="0.25">
      <c r="B2815" s="112">
        <v>48139</v>
      </c>
      <c r="C2815" s="113" t="str">
        <f t="shared" si="182"/>
        <v>Saturday</v>
      </c>
      <c r="D2815" s="114" t="str">
        <f t="shared" si="185"/>
        <v>W</v>
      </c>
      <c r="E2815" s="114" t="str">
        <f t="shared" si="185"/>
        <v>W</v>
      </c>
      <c r="F2815" s="114" t="str">
        <f t="shared" si="185"/>
        <v>W</v>
      </c>
      <c r="G2815" s="114" t="str">
        <f t="shared" si="185"/>
        <v>W</v>
      </c>
      <c r="H2815" s="114" t="str">
        <f t="shared" si="183"/>
        <v>W</v>
      </c>
      <c r="I2815" s="99">
        <f t="shared" si="184"/>
        <v>0</v>
      </c>
      <c r="J2815" s="109">
        <f>IF(H2815="B",0,MATCH("B",H2816:$H$3985,0))</f>
        <v>2</v>
      </c>
      <c r="O2815" s="112">
        <v>48139</v>
      </c>
      <c r="P2815" s="97" cm="1">
        <f t="array" ref="P2815">INDEX($L$11:$L$2636,MATCH(B2815+J2815,$L$11:$L$2636,0)+30)</f>
        <v>48183</v>
      </c>
      <c r="Q2815" s="124" cm="1">
        <f t="array" ref="Q2815">INDEX($L$11:$L$2636,MATCH(B2815+J2815,$L$11:$L$2636,0)+12)-1</f>
        <v>48156</v>
      </c>
    </row>
    <row r="2816" spans="2:17" ht="15" customHeight="1" x14ac:dyDescent="0.25">
      <c r="B2816" s="112">
        <v>48140</v>
      </c>
      <c r="C2816" s="113" t="str">
        <f t="shared" si="182"/>
        <v>Sunday</v>
      </c>
      <c r="D2816" s="114" t="str">
        <f t="shared" si="185"/>
        <v>W</v>
      </c>
      <c r="E2816" s="114" t="str">
        <f t="shared" si="185"/>
        <v>W</v>
      </c>
      <c r="F2816" s="114" t="str">
        <f t="shared" si="185"/>
        <v>W</v>
      </c>
      <c r="G2816" s="114" t="str">
        <f t="shared" si="185"/>
        <v>W</v>
      </c>
      <c r="H2816" s="114" t="str">
        <f t="shared" si="183"/>
        <v>W</v>
      </c>
      <c r="I2816" s="99">
        <f t="shared" si="184"/>
        <v>0</v>
      </c>
      <c r="J2816" s="109">
        <f>IF(H2816="B",0,MATCH("B",H2817:$H$3985,0))</f>
        <v>1</v>
      </c>
      <c r="O2816" s="112">
        <v>48140</v>
      </c>
      <c r="P2816" s="97" cm="1">
        <f t="array" ref="P2816">INDEX($L$11:$L$2636,MATCH(B2816+J2816,$L$11:$L$2636,0)+30)</f>
        <v>48183</v>
      </c>
      <c r="Q2816" s="124" cm="1">
        <f t="array" ref="Q2816">INDEX($L$11:$L$2636,MATCH(B2816+J2816,$L$11:$L$2636,0)+12)-1</f>
        <v>48156</v>
      </c>
    </row>
    <row r="2817" spans="2:17" ht="15" customHeight="1" x14ac:dyDescent="0.25">
      <c r="B2817" s="112">
        <v>48141</v>
      </c>
      <c r="C2817" s="113" t="str">
        <f t="shared" si="182"/>
        <v>Monday</v>
      </c>
      <c r="D2817" s="114" t="str">
        <f t="shared" si="185"/>
        <v>B</v>
      </c>
      <c r="E2817" s="114" t="str">
        <f t="shared" si="185"/>
        <v>B</v>
      </c>
      <c r="F2817" s="114" t="str">
        <f t="shared" si="185"/>
        <v>B</v>
      </c>
      <c r="G2817" s="114" t="str">
        <f t="shared" si="185"/>
        <v>B</v>
      </c>
      <c r="H2817" s="114" t="str">
        <f t="shared" si="183"/>
        <v>B</v>
      </c>
      <c r="I2817" s="99">
        <f t="shared" si="184"/>
        <v>1</v>
      </c>
      <c r="J2817" s="109">
        <f>IF(H2817="B",0,MATCH("B",H2818:$H$3985,0))</f>
        <v>0</v>
      </c>
      <c r="O2817" s="112">
        <v>48141</v>
      </c>
      <c r="P2817" s="97" cm="1">
        <f t="array" ref="P2817">INDEX($L$11:$L$2636,MATCH(B2817+J2817,$L$11:$L$2636,0)+30)</f>
        <v>48183</v>
      </c>
      <c r="Q2817" s="124" cm="1">
        <f t="array" ref="Q2817">INDEX($L$11:$L$2636,MATCH(B2817+J2817,$L$11:$L$2636,0)+12)-1</f>
        <v>48156</v>
      </c>
    </row>
    <row r="2818" spans="2:17" ht="15" customHeight="1" x14ac:dyDescent="0.25">
      <c r="B2818" s="112">
        <v>48142</v>
      </c>
      <c r="C2818" s="113" t="str">
        <f t="shared" si="182"/>
        <v>Tuesday</v>
      </c>
      <c r="D2818" s="114" t="str">
        <f t="shared" si="185"/>
        <v>B</v>
      </c>
      <c r="E2818" s="114" t="str">
        <f t="shared" si="185"/>
        <v>B</v>
      </c>
      <c r="F2818" s="114" t="str">
        <f t="shared" si="185"/>
        <v>B</v>
      </c>
      <c r="G2818" s="114" t="str">
        <f t="shared" si="185"/>
        <v>B</v>
      </c>
      <c r="H2818" s="114" t="str">
        <f t="shared" si="183"/>
        <v>B</v>
      </c>
      <c r="I2818" s="99">
        <f t="shared" si="184"/>
        <v>1</v>
      </c>
      <c r="J2818" s="109">
        <f>IF(H2818="B",0,MATCH("B",H2819:$H$3985,0))</f>
        <v>0</v>
      </c>
      <c r="O2818" s="112">
        <v>48142</v>
      </c>
      <c r="P2818" s="97" cm="1">
        <f t="array" ref="P2818">INDEX($L$11:$L$2636,MATCH(B2818+J2818,$L$11:$L$2636,0)+30)</f>
        <v>48184</v>
      </c>
      <c r="Q2818" s="124" cm="1">
        <f t="array" ref="Q2818">INDEX($L$11:$L$2636,MATCH(B2818+J2818,$L$11:$L$2636,0)+12)-1</f>
        <v>48157</v>
      </c>
    </row>
    <row r="2819" spans="2:17" ht="15" customHeight="1" x14ac:dyDescent="0.25">
      <c r="B2819" s="112">
        <v>48143</v>
      </c>
      <c r="C2819" s="113" t="str">
        <f t="shared" si="182"/>
        <v>Wednesday</v>
      </c>
      <c r="D2819" s="114" t="str">
        <f t="shared" si="185"/>
        <v>B</v>
      </c>
      <c r="E2819" s="114" t="str">
        <f t="shared" si="185"/>
        <v>B</v>
      </c>
      <c r="F2819" s="114" t="str">
        <f t="shared" si="185"/>
        <v>B</v>
      </c>
      <c r="G2819" s="114" t="str">
        <f t="shared" si="185"/>
        <v>B</v>
      </c>
      <c r="H2819" s="114" t="str">
        <f t="shared" si="183"/>
        <v>B</v>
      </c>
      <c r="I2819" s="99">
        <f t="shared" si="184"/>
        <v>1</v>
      </c>
      <c r="J2819" s="109">
        <f>IF(H2819="B",0,MATCH("B",H2820:$H$3985,0))</f>
        <v>0</v>
      </c>
      <c r="O2819" s="112">
        <v>48143</v>
      </c>
      <c r="P2819" s="97" cm="1">
        <f t="array" ref="P2819">INDEX($L$11:$L$2636,MATCH(B2819+J2819,$L$11:$L$2636,0)+30)</f>
        <v>48185</v>
      </c>
      <c r="Q2819" s="124" cm="1">
        <f t="array" ref="Q2819">INDEX($L$11:$L$2636,MATCH(B2819+J2819,$L$11:$L$2636,0)+12)-1</f>
        <v>48158</v>
      </c>
    </row>
    <row r="2820" spans="2:17" ht="15" customHeight="1" x14ac:dyDescent="0.25">
      <c r="B2820" s="112">
        <v>48144</v>
      </c>
      <c r="C2820" s="113" t="str">
        <f t="shared" si="182"/>
        <v>Thursday</v>
      </c>
      <c r="D2820" s="114" t="str">
        <f t="shared" si="185"/>
        <v>B</v>
      </c>
      <c r="E2820" s="114" t="str">
        <f t="shared" si="185"/>
        <v>B</v>
      </c>
      <c r="F2820" s="114" t="str">
        <f t="shared" si="185"/>
        <v>B</v>
      </c>
      <c r="G2820" s="114" t="str">
        <f t="shared" si="185"/>
        <v>B</v>
      </c>
      <c r="H2820" s="114" t="str">
        <f t="shared" si="183"/>
        <v>B</v>
      </c>
      <c r="I2820" s="99">
        <f t="shared" si="184"/>
        <v>1</v>
      </c>
      <c r="J2820" s="109">
        <f>IF(H2820="B",0,MATCH("B",H2821:$H$3985,0))</f>
        <v>0</v>
      </c>
      <c r="O2820" s="112">
        <v>48144</v>
      </c>
      <c r="P2820" s="97" cm="1">
        <f t="array" ref="P2820">INDEX($L$11:$L$2636,MATCH(B2820+J2820,$L$11:$L$2636,0)+30)</f>
        <v>48186</v>
      </c>
      <c r="Q2820" s="124" cm="1">
        <f t="array" ref="Q2820">INDEX($L$11:$L$2636,MATCH(B2820+J2820,$L$11:$L$2636,0)+12)-1</f>
        <v>48161</v>
      </c>
    </row>
    <row r="2821" spans="2:17" ht="15" customHeight="1" x14ac:dyDescent="0.25">
      <c r="B2821" s="112">
        <v>48145</v>
      </c>
      <c r="C2821" s="113" t="str">
        <f t="shared" si="182"/>
        <v>Friday</v>
      </c>
      <c r="D2821" s="114" t="str">
        <f t="shared" si="185"/>
        <v>B</v>
      </c>
      <c r="E2821" s="114" t="str">
        <f t="shared" si="185"/>
        <v>B</v>
      </c>
      <c r="F2821" s="114" t="str">
        <f t="shared" si="185"/>
        <v>B</v>
      </c>
      <c r="G2821" s="114" t="str">
        <f t="shared" si="185"/>
        <v>B</v>
      </c>
      <c r="H2821" s="114" t="str">
        <f t="shared" si="183"/>
        <v>B</v>
      </c>
      <c r="I2821" s="99">
        <f t="shared" si="184"/>
        <v>1</v>
      </c>
      <c r="J2821" s="109">
        <f>IF(H2821="B",0,MATCH("B",H2822:$H$3985,0))</f>
        <v>0</v>
      </c>
      <c r="O2821" s="112">
        <v>48145</v>
      </c>
      <c r="P2821" s="97" cm="1">
        <f t="array" ref="P2821">INDEX($L$11:$L$2636,MATCH(B2821+J2821,$L$11:$L$2636,0)+30)</f>
        <v>48187</v>
      </c>
      <c r="Q2821" s="124" cm="1">
        <f t="array" ref="Q2821">INDEX($L$11:$L$2636,MATCH(B2821+J2821,$L$11:$L$2636,0)+12)-1</f>
        <v>48162</v>
      </c>
    </row>
    <row r="2822" spans="2:17" ht="15" customHeight="1" x14ac:dyDescent="0.25">
      <c r="B2822" s="112">
        <v>48146</v>
      </c>
      <c r="C2822" s="113" t="str">
        <f t="shared" si="182"/>
        <v>Saturday</v>
      </c>
      <c r="D2822" s="114" t="str">
        <f t="shared" si="185"/>
        <v>W</v>
      </c>
      <c r="E2822" s="114" t="str">
        <f t="shared" si="185"/>
        <v>W</v>
      </c>
      <c r="F2822" s="114" t="str">
        <f t="shared" si="185"/>
        <v>W</v>
      </c>
      <c r="G2822" s="114" t="str">
        <f t="shared" si="185"/>
        <v>W</v>
      </c>
      <c r="H2822" s="114" t="str">
        <f t="shared" si="183"/>
        <v>W</v>
      </c>
      <c r="I2822" s="99">
        <f t="shared" si="184"/>
        <v>0</v>
      </c>
      <c r="J2822" s="109">
        <f>IF(H2822="B",0,MATCH("B",H2823:$H$3985,0))</f>
        <v>2</v>
      </c>
      <c r="O2822" s="112">
        <v>48146</v>
      </c>
      <c r="P2822" s="97" cm="1">
        <f t="array" ref="P2822">INDEX($L$11:$L$2636,MATCH(B2822+J2822,$L$11:$L$2636,0)+30)</f>
        <v>48191</v>
      </c>
      <c r="Q2822" s="124" cm="1">
        <f t="array" ref="Q2822">INDEX($L$11:$L$2636,MATCH(B2822+J2822,$L$11:$L$2636,0)+12)-1</f>
        <v>48163</v>
      </c>
    </row>
    <row r="2823" spans="2:17" ht="15" customHeight="1" x14ac:dyDescent="0.25">
      <c r="B2823" s="112">
        <v>48147</v>
      </c>
      <c r="C2823" s="113" t="str">
        <f t="shared" si="182"/>
        <v>Sunday</v>
      </c>
      <c r="D2823" s="114" t="str">
        <f t="shared" si="185"/>
        <v>W</v>
      </c>
      <c r="E2823" s="114" t="str">
        <f t="shared" si="185"/>
        <v>W</v>
      </c>
      <c r="F2823" s="114" t="str">
        <f t="shared" si="185"/>
        <v>W</v>
      </c>
      <c r="G2823" s="114" t="str">
        <f t="shared" si="185"/>
        <v>W</v>
      </c>
      <c r="H2823" s="114" t="str">
        <f t="shared" si="183"/>
        <v>W</v>
      </c>
      <c r="I2823" s="99">
        <f t="shared" si="184"/>
        <v>0</v>
      </c>
      <c r="J2823" s="109">
        <f>IF(H2823="B",0,MATCH("B",H2824:$H$3985,0))</f>
        <v>1</v>
      </c>
      <c r="O2823" s="112">
        <v>48147</v>
      </c>
      <c r="P2823" s="97" cm="1">
        <f t="array" ref="P2823">INDEX($L$11:$L$2636,MATCH(B2823+J2823,$L$11:$L$2636,0)+30)</f>
        <v>48191</v>
      </c>
      <c r="Q2823" s="124" cm="1">
        <f t="array" ref="Q2823">INDEX($L$11:$L$2636,MATCH(B2823+J2823,$L$11:$L$2636,0)+12)-1</f>
        <v>48163</v>
      </c>
    </row>
    <row r="2824" spans="2:17" ht="15" customHeight="1" x14ac:dyDescent="0.25">
      <c r="B2824" s="112">
        <v>48148</v>
      </c>
      <c r="C2824" s="113" t="str">
        <f t="shared" si="182"/>
        <v>Monday</v>
      </c>
      <c r="D2824" s="114" t="str">
        <f t="shared" si="185"/>
        <v>B</v>
      </c>
      <c r="E2824" s="114" t="str">
        <f t="shared" si="185"/>
        <v>B</v>
      </c>
      <c r="F2824" s="114" t="str">
        <f t="shared" si="185"/>
        <v>B</v>
      </c>
      <c r="G2824" s="114" t="str">
        <f t="shared" si="185"/>
        <v>B</v>
      </c>
      <c r="H2824" s="114" t="str">
        <f t="shared" si="183"/>
        <v>B</v>
      </c>
      <c r="I2824" s="99">
        <f t="shared" si="184"/>
        <v>1</v>
      </c>
      <c r="J2824" s="109">
        <f>IF(H2824="B",0,MATCH("B",H2825:$H$3985,0))</f>
        <v>0</v>
      </c>
      <c r="O2824" s="112">
        <v>48148</v>
      </c>
      <c r="P2824" s="97" cm="1">
        <f t="array" ref="P2824">INDEX($L$11:$L$2636,MATCH(B2824+J2824,$L$11:$L$2636,0)+30)</f>
        <v>48191</v>
      </c>
      <c r="Q2824" s="124" cm="1">
        <f t="array" ref="Q2824">INDEX($L$11:$L$2636,MATCH(B2824+J2824,$L$11:$L$2636,0)+12)-1</f>
        <v>48163</v>
      </c>
    </row>
    <row r="2825" spans="2:17" ht="15" customHeight="1" x14ac:dyDescent="0.25">
      <c r="B2825" s="112">
        <v>48149</v>
      </c>
      <c r="C2825" s="113" t="str">
        <f t="shared" si="182"/>
        <v>Tuesday</v>
      </c>
      <c r="D2825" s="114" t="str">
        <f t="shared" si="185"/>
        <v>B</v>
      </c>
      <c r="E2825" s="114" t="str">
        <f t="shared" si="185"/>
        <v>B</v>
      </c>
      <c r="F2825" s="114" t="str">
        <f t="shared" si="185"/>
        <v>B</v>
      </c>
      <c r="G2825" s="114" t="str">
        <f t="shared" si="185"/>
        <v>B</v>
      </c>
      <c r="H2825" s="114" t="str">
        <f t="shared" si="183"/>
        <v>B</v>
      </c>
      <c r="I2825" s="99">
        <f t="shared" si="184"/>
        <v>1</v>
      </c>
      <c r="J2825" s="109">
        <f>IF(H2825="B",0,MATCH("B",H2826:$H$3985,0))</f>
        <v>0</v>
      </c>
      <c r="O2825" s="112">
        <v>48149</v>
      </c>
      <c r="P2825" s="97" cm="1">
        <f t="array" ref="P2825">INDEX($L$11:$L$2636,MATCH(B2825+J2825,$L$11:$L$2636,0)+30)</f>
        <v>48192</v>
      </c>
      <c r="Q2825" s="124" cm="1">
        <f t="array" ref="Q2825">INDEX($L$11:$L$2636,MATCH(B2825+J2825,$L$11:$L$2636,0)+12)-1</f>
        <v>48164</v>
      </c>
    </row>
    <row r="2826" spans="2:17" ht="15" customHeight="1" x14ac:dyDescent="0.25">
      <c r="B2826" s="112">
        <v>48150</v>
      </c>
      <c r="C2826" s="113" t="str">
        <f t="shared" si="182"/>
        <v>Wednesday</v>
      </c>
      <c r="D2826" s="114" t="str">
        <f t="shared" si="185"/>
        <v>B</v>
      </c>
      <c r="E2826" s="114" t="str">
        <f t="shared" si="185"/>
        <v>B</v>
      </c>
      <c r="F2826" s="114" t="str">
        <f t="shared" si="185"/>
        <v>B</v>
      </c>
      <c r="G2826" s="114" t="str">
        <f t="shared" si="185"/>
        <v>B</v>
      </c>
      <c r="H2826" s="114" t="str">
        <f t="shared" si="183"/>
        <v>B</v>
      </c>
      <c r="I2826" s="99">
        <f t="shared" si="184"/>
        <v>1</v>
      </c>
      <c r="J2826" s="109">
        <f>IF(H2826="B",0,MATCH("B",H2827:$H$3985,0))</f>
        <v>0</v>
      </c>
      <c r="O2826" s="112">
        <v>48150</v>
      </c>
      <c r="P2826" s="97" cm="1">
        <f t="array" ref="P2826">INDEX($L$11:$L$2636,MATCH(B2826+J2826,$L$11:$L$2636,0)+30)</f>
        <v>48193</v>
      </c>
      <c r="Q2826" s="124" cm="1">
        <f t="array" ref="Q2826">INDEX($L$11:$L$2636,MATCH(B2826+J2826,$L$11:$L$2636,0)+12)-1</f>
        <v>48165</v>
      </c>
    </row>
    <row r="2827" spans="2:17" ht="15" customHeight="1" x14ac:dyDescent="0.25">
      <c r="B2827" s="112">
        <v>48151</v>
      </c>
      <c r="C2827" s="113" t="str">
        <f t="shared" si="182"/>
        <v>Thursday</v>
      </c>
      <c r="D2827" s="114" t="str">
        <f t="shared" si="185"/>
        <v>B</v>
      </c>
      <c r="E2827" s="114" t="str">
        <f t="shared" si="185"/>
        <v>B</v>
      </c>
      <c r="F2827" s="114" t="str">
        <f t="shared" si="185"/>
        <v>B</v>
      </c>
      <c r="G2827" s="114" t="str">
        <f t="shared" si="185"/>
        <v>B</v>
      </c>
      <c r="H2827" s="114" t="str">
        <f t="shared" si="183"/>
        <v>B</v>
      </c>
      <c r="I2827" s="99">
        <f t="shared" si="184"/>
        <v>1</v>
      </c>
      <c r="J2827" s="109">
        <f>IF(H2827="B",0,MATCH("B",H2828:$H$3985,0))</f>
        <v>0</v>
      </c>
      <c r="O2827" s="112">
        <v>48151</v>
      </c>
      <c r="P2827" s="97" cm="1">
        <f t="array" ref="P2827">INDEX($L$11:$L$2636,MATCH(B2827+J2827,$L$11:$L$2636,0)+30)</f>
        <v>48194</v>
      </c>
      <c r="Q2827" s="124" cm="1">
        <f t="array" ref="Q2827">INDEX($L$11:$L$2636,MATCH(B2827+J2827,$L$11:$L$2636,0)+12)-1</f>
        <v>48168</v>
      </c>
    </row>
    <row r="2828" spans="2:17" ht="15" customHeight="1" x14ac:dyDescent="0.25">
      <c r="B2828" s="112">
        <v>48152</v>
      </c>
      <c r="C2828" s="113" t="str">
        <f t="shared" ref="C2828:C2891" si="186">TEXT(WEEKDAY(B2828),"dddd")</f>
        <v>Friday</v>
      </c>
      <c r="D2828" s="114" t="str">
        <f t="shared" si="185"/>
        <v>B</v>
      </c>
      <c r="E2828" s="114" t="str">
        <f t="shared" si="185"/>
        <v>B</v>
      </c>
      <c r="F2828" s="114" t="str">
        <f t="shared" si="185"/>
        <v>B</v>
      </c>
      <c r="G2828" s="114" t="str">
        <f t="shared" si="185"/>
        <v>B</v>
      </c>
      <c r="H2828" s="114" t="str">
        <f t="shared" ref="H2828:H2891" si="187">IF(OR(D2828="P",E2828="P",F2828="P",G2828="P"),"P",D2828)</f>
        <v>B</v>
      </c>
      <c r="I2828" s="99">
        <f t="shared" ref="I2828:I2891" si="188">IF(H2828="B",1,0)</f>
        <v>1</v>
      </c>
      <c r="J2828" s="109">
        <f>IF(H2828="B",0,MATCH("B",H2829:$H$3985,0))</f>
        <v>0</v>
      </c>
      <c r="O2828" s="112">
        <v>48152</v>
      </c>
      <c r="P2828" s="97" cm="1">
        <f t="array" ref="P2828">INDEX($L$11:$L$2636,MATCH(B2828+J2828,$L$11:$L$2636,0)+30)</f>
        <v>48197</v>
      </c>
      <c r="Q2828" s="124" cm="1">
        <f t="array" ref="Q2828">INDEX($L$11:$L$2636,MATCH(B2828+J2828,$L$11:$L$2636,0)+12)-1</f>
        <v>48169</v>
      </c>
    </row>
    <row r="2829" spans="2:17" ht="15" customHeight="1" x14ac:dyDescent="0.25">
      <c r="B2829" s="112">
        <v>48153</v>
      </c>
      <c r="C2829" s="113" t="str">
        <f t="shared" si="186"/>
        <v>Saturday</v>
      </c>
      <c r="D2829" s="114" t="str">
        <f t="shared" si="185"/>
        <v>W</v>
      </c>
      <c r="E2829" s="114" t="s">
        <v>71</v>
      </c>
      <c r="F2829" s="114" t="s">
        <v>71</v>
      </c>
      <c r="G2829" s="114" t="str">
        <f t="shared" si="185"/>
        <v>W</v>
      </c>
      <c r="H2829" s="114" t="str">
        <f t="shared" si="187"/>
        <v>P</v>
      </c>
      <c r="I2829" s="99">
        <f t="shared" si="188"/>
        <v>0</v>
      </c>
      <c r="J2829" s="109">
        <f>IF(H2829="B",0,MATCH("B",H2830:$H$3985,0))</f>
        <v>2</v>
      </c>
      <c r="O2829" s="112">
        <v>48153</v>
      </c>
      <c r="P2829" s="97" cm="1">
        <f t="array" ref="P2829">INDEX($L$11:$L$2636,MATCH(B2829+J2829,$L$11:$L$2636,0)+30)</f>
        <v>48198</v>
      </c>
      <c r="Q2829" s="124" cm="1">
        <f t="array" ref="Q2829">INDEX($L$11:$L$2636,MATCH(B2829+J2829,$L$11:$L$2636,0)+12)-1</f>
        <v>48170</v>
      </c>
    </row>
    <row r="2830" spans="2:17" ht="15" customHeight="1" x14ac:dyDescent="0.25">
      <c r="B2830" s="112">
        <v>48154</v>
      </c>
      <c r="C2830" s="113" t="str">
        <f t="shared" si="186"/>
        <v>Sunday</v>
      </c>
      <c r="D2830" s="114" t="str">
        <f t="shared" si="185"/>
        <v>W</v>
      </c>
      <c r="E2830" s="114" t="str">
        <f t="shared" si="185"/>
        <v>W</v>
      </c>
      <c r="F2830" s="114" t="str">
        <f t="shared" si="185"/>
        <v>W</v>
      </c>
      <c r="G2830" s="114" t="str">
        <f t="shared" si="185"/>
        <v>W</v>
      </c>
      <c r="H2830" s="114" t="str">
        <f t="shared" si="187"/>
        <v>W</v>
      </c>
      <c r="I2830" s="99">
        <f t="shared" si="188"/>
        <v>0</v>
      </c>
      <c r="J2830" s="109">
        <f>IF(H2830="B",0,MATCH("B",H2831:$H$3985,0))</f>
        <v>1</v>
      </c>
      <c r="O2830" s="112">
        <v>48154</v>
      </c>
      <c r="P2830" s="97" cm="1">
        <f t="array" ref="P2830">INDEX($L$11:$L$2636,MATCH(B2830+J2830,$L$11:$L$2636,0)+30)</f>
        <v>48198</v>
      </c>
      <c r="Q2830" s="124" cm="1">
        <f t="array" ref="Q2830">INDEX($L$11:$L$2636,MATCH(B2830+J2830,$L$11:$L$2636,0)+12)-1</f>
        <v>48170</v>
      </c>
    </row>
    <row r="2831" spans="2:17" ht="15" customHeight="1" x14ac:dyDescent="0.25">
      <c r="B2831" s="112">
        <v>48155</v>
      </c>
      <c r="C2831" s="113" t="str">
        <f t="shared" si="186"/>
        <v>Monday</v>
      </c>
      <c r="D2831" s="114" t="str">
        <f t="shared" si="185"/>
        <v>B</v>
      </c>
      <c r="E2831" s="114" t="str">
        <f t="shared" si="185"/>
        <v>B</v>
      </c>
      <c r="F2831" s="114" t="str">
        <f t="shared" si="185"/>
        <v>B</v>
      </c>
      <c r="G2831" s="114" t="str">
        <f t="shared" si="185"/>
        <v>B</v>
      </c>
      <c r="H2831" s="114" t="str">
        <f t="shared" si="187"/>
        <v>B</v>
      </c>
      <c r="I2831" s="99">
        <f t="shared" si="188"/>
        <v>1</v>
      </c>
      <c r="J2831" s="109">
        <f>IF(H2831="B",0,MATCH("B",H2832:$H$3985,0))</f>
        <v>0</v>
      </c>
      <c r="O2831" s="112">
        <v>48155</v>
      </c>
      <c r="P2831" s="97" cm="1">
        <f t="array" ref="P2831">INDEX($L$11:$L$2636,MATCH(B2831+J2831,$L$11:$L$2636,0)+30)</f>
        <v>48198</v>
      </c>
      <c r="Q2831" s="124" cm="1">
        <f t="array" ref="Q2831">INDEX($L$11:$L$2636,MATCH(B2831+J2831,$L$11:$L$2636,0)+12)-1</f>
        <v>48170</v>
      </c>
    </row>
    <row r="2832" spans="2:17" ht="15" customHeight="1" x14ac:dyDescent="0.25">
      <c r="B2832" s="112">
        <v>48156</v>
      </c>
      <c r="C2832" s="113" t="str">
        <f t="shared" si="186"/>
        <v>Tuesday</v>
      </c>
      <c r="D2832" s="114" t="str">
        <f t="shared" si="185"/>
        <v>B</v>
      </c>
      <c r="E2832" s="114" t="str">
        <f t="shared" si="185"/>
        <v>B</v>
      </c>
      <c r="F2832" s="114" t="str">
        <f t="shared" si="185"/>
        <v>B</v>
      </c>
      <c r="G2832" s="114" t="str">
        <f t="shared" si="185"/>
        <v>B</v>
      </c>
      <c r="H2832" s="114" t="str">
        <f t="shared" si="187"/>
        <v>B</v>
      </c>
      <c r="I2832" s="99">
        <f t="shared" si="188"/>
        <v>1</v>
      </c>
      <c r="J2832" s="109">
        <f>IF(H2832="B",0,MATCH("B",H2833:$H$3985,0))</f>
        <v>0</v>
      </c>
      <c r="O2832" s="112">
        <v>48156</v>
      </c>
      <c r="P2832" s="97" cm="1">
        <f t="array" ref="P2832">INDEX($L$11:$L$2636,MATCH(B2832+J2832,$L$11:$L$2636,0)+30)</f>
        <v>48199</v>
      </c>
      <c r="Q2832" s="124" cm="1">
        <f t="array" ref="Q2832">INDEX($L$11:$L$2636,MATCH(B2832+J2832,$L$11:$L$2636,0)+12)-1</f>
        <v>48171</v>
      </c>
    </row>
    <row r="2833" spans="2:17" ht="15" customHeight="1" x14ac:dyDescent="0.25">
      <c r="B2833" s="112">
        <v>48157</v>
      </c>
      <c r="C2833" s="113" t="str">
        <f t="shared" si="186"/>
        <v>Wednesday</v>
      </c>
      <c r="D2833" s="114" t="str">
        <f t="shared" si="185"/>
        <v>B</v>
      </c>
      <c r="E2833" s="114" t="str">
        <f t="shared" si="185"/>
        <v>B</v>
      </c>
      <c r="F2833" s="114" t="str">
        <f t="shared" si="185"/>
        <v>B</v>
      </c>
      <c r="G2833" s="114" t="str">
        <f t="shared" si="185"/>
        <v>B</v>
      </c>
      <c r="H2833" s="114" t="str">
        <f t="shared" si="187"/>
        <v>B</v>
      </c>
      <c r="I2833" s="99">
        <f t="shared" si="188"/>
        <v>1</v>
      </c>
      <c r="J2833" s="109">
        <f>IF(H2833="B",0,MATCH("B",H2834:$H$3985,0))</f>
        <v>0</v>
      </c>
      <c r="O2833" s="112">
        <v>48157</v>
      </c>
      <c r="P2833" s="97" cm="1">
        <f t="array" ref="P2833">INDEX($L$11:$L$2636,MATCH(B2833+J2833,$L$11:$L$2636,0)+30)</f>
        <v>48200</v>
      </c>
      <c r="Q2833" s="124" cm="1">
        <f t="array" ref="Q2833">INDEX($L$11:$L$2636,MATCH(B2833+J2833,$L$11:$L$2636,0)+12)-1</f>
        <v>48172</v>
      </c>
    </row>
    <row r="2834" spans="2:17" ht="15" customHeight="1" x14ac:dyDescent="0.25">
      <c r="B2834" s="112">
        <v>48158</v>
      </c>
      <c r="C2834" s="113" t="str">
        <f t="shared" si="186"/>
        <v>Thursday</v>
      </c>
      <c r="D2834" s="114" t="str">
        <f t="shared" si="185"/>
        <v>B</v>
      </c>
      <c r="E2834" s="114" t="str">
        <f t="shared" si="185"/>
        <v>B</v>
      </c>
      <c r="F2834" s="114" t="str">
        <f t="shared" si="185"/>
        <v>B</v>
      </c>
      <c r="G2834" s="114" t="str">
        <f t="shared" si="185"/>
        <v>B</v>
      </c>
      <c r="H2834" s="114" t="str">
        <f t="shared" si="187"/>
        <v>B</v>
      </c>
      <c r="I2834" s="99">
        <f t="shared" si="188"/>
        <v>1</v>
      </c>
      <c r="J2834" s="109">
        <f>IF(H2834="B",0,MATCH("B",H2835:$H$3985,0))</f>
        <v>0</v>
      </c>
      <c r="O2834" s="112">
        <v>48158</v>
      </c>
      <c r="P2834" s="97" cm="1">
        <f t="array" ref="P2834">INDEX($L$11:$L$2636,MATCH(B2834+J2834,$L$11:$L$2636,0)+30)</f>
        <v>48201</v>
      </c>
      <c r="Q2834" s="124" cm="1">
        <f t="array" ref="Q2834">INDEX($L$11:$L$2636,MATCH(B2834+J2834,$L$11:$L$2636,0)+12)-1</f>
        <v>48175</v>
      </c>
    </row>
    <row r="2835" spans="2:17" ht="15" customHeight="1" x14ac:dyDescent="0.25">
      <c r="B2835" s="112">
        <v>48159</v>
      </c>
      <c r="C2835" s="113" t="str">
        <f t="shared" si="186"/>
        <v>Friday</v>
      </c>
      <c r="D2835" s="114" t="str">
        <f t="shared" si="185"/>
        <v>B</v>
      </c>
      <c r="E2835" s="114" t="str">
        <f t="shared" si="185"/>
        <v>B</v>
      </c>
      <c r="F2835" s="114" t="str">
        <f t="shared" si="185"/>
        <v>B</v>
      </c>
      <c r="G2835" s="114" t="str">
        <f t="shared" si="185"/>
        <v>B</v>
      </c>
      <c r="H2835" s="114" t="str">
        <f t="shared" si="187"/>
        <v>B</v>
      </c>
      <c r="I2835" s="99">
        <f t="shared" si="188"/>
        <v>1</v>
      </c>
      <c r="J2835" s="109">
        <f>IF(H2835="B",0,MATCH("B",H2836:$H$3985,0))</f>
        <v>0</v>
      </c>
      <c r="O2835" s="112">
        <v>48159</v>
      </c>
      <c r="P2835" s="97" cm="1">
        <f t="array" ref="P2835">INDEX($L$11:$L$2636,MATCH(B2835+J2835,$L$11:$L$2636,0)+30)</f>
        <v>48204</v>
      </c>
      <c r="Q2835" s="124" cm="1">
        <f t="array" ref="Q2835">INDEX($L$11:$L$2636,MATCH(B2835+J2835,$L$11:$L$2636,0)+12)-1</f>
        <v>48176</v>
      </c>
    </row>
    <row r="2836" spans="2:17" ht="15" customHeight="1" x14ac:dyDescent="0.25">
      <c r="B2836" s="112">
        <v>48160</v>
      </c>
      <c r="C2836" s="113" t="str">
        <f t="shared" si="186"/>
        <v>Saturday</v>
      </c>
      <c r="D2836" s="114" t="str">
        <f t="shared" si="185"/>
        <v>W</v>
      </c>
      <c r="E2836" s="114" t="str">
        <f t="shared" si="185"/>
        <v>W</v>
      </c>
      <c r="F2836" s="114" t="str">
        <f t="shared" si="185"/>
        <v>W</v>
      </c>
      <c r="G2836" s="114" t="str">
        <f t="shared" si="185"/>
        <v>W</v>
      </c>
      <c r="H2836" s="114" t="str">
        <f t="shared" si="187"/>
        <v>W</v>
      </c>
      <c r="I2836" s="99">
        <f t="shared" si="188"/>
        <v>0</v>
      </c>
      <c r="J2836" s="109">
        <f>IF(H2836="B",0,MATCH("B",H2837:$H$3985,0))</f>
        <v>2</v>
      </c>
      <c r="O2836" s="112">
        <v>48160</v>
      </c>
      <c r="P2836" s="97" cm="1">
        <f t="array" ref="P2836">INDEX($L$11:$L$2636,MATCH(B2836+J2836,$L$11:$L$2636,0)+30)</f>
        <v>48205</v>
      </c>
      <c r="Q2836" s="124" cm="1">
        <f t="array" ref="Q2836">INDEX($L$11:$L$2636,MATCH(B2836+J2836,$L$11:$L$2636,0)+12)-1</f>
        <v>48177</v>
      </c>
    </row>
    <row r="2837" spans="2:17" ht="15" customHeight="1" x14ac:dyDescent="0.25">
      <c r="B2837" s="112">
        <v>48161</v>
      </c>
      <c r="C2837" s="113" t="str">
        <f t="shared" si="186"/>
        <v>Sunday</v>
      </c>
      <c r="D2837" s="114" t="str">
        <f t="shared" si="185"/>
        <v>W</v>
      </c>
      <c r="E2837" s="114" t="str">
        <f t="shared" si="185"/>
        <v>W</v>
      </c>
      <c r="F2837" s="114" t="s">
        <v>71</v>
      </c>
      <c r="G2837" s="114" t="str">
        <f t="shared" si="185"/>
        <v>W</v>
      </c>
      <c r="H2837" s="114" t="str">
        <f t="shared" si="187"/>
        <v>P</v>
      </c>
      <c r="I2837" s="99">
        <f t="shared" si="188"/>
        <v>0</v>
      </c>
      <c r="J2837" s="109">
        <f>IF(H2837="B",0,MATCH("B",H2838:$H$3985,0))</f>
        <v>1</v>
      </c>
      <c r="O2837" s="112">
        <v>48161</v>
      </c>
      <c r="P2837" s="97" cm="1">
        <f t="array" ref="P2837">INDEX($L$11:$L$2636,MATCH(B2837+J2837,$L$11:$L$2636,0)+30)</f>
        <v>48205</v>
      </c>
      <c r="Q2837" s="124" cm="1">
        <f t="array" ref="Q2837">INDEX($L$11:$L$2636,MATCH(B2837+J2837,$L$11:$L$2636,0)+12)-1</f>
        <v>48177</v>
      </c>
    </row>
    <row r="2838" spans="2:17" ht="15" customHeight="1" x14ac:dyDescent="0.25">
      <c r="B2838" s="112">
        <v>48162</v>
      </c>
      <c r="C2838" s="113" t="str">
        <f t="shared" si="186"/>
        <v>Monday</v>
      </c>
      <c r="D2838" s="114" t="str">
        <f t="shared" si="185"/>
        <v>B</v>
      </c>
      <c r="E2838" s="114" t="str">
        <f t="shared" si="185"/>
        <v>B</v>
      </c>
      <c r="F2838" s="114" t="str">
        <f t="shared" si="185"/>
        <v>B</v>
      </c>
      <c r="G2838" s="114" t="str">
        <f t="shared" si="185"/>
        <v>B</v>
      </c>
      <c r="H2838" s="114" t="str">
        <f t="shared" si="187"/>
        <v>B</v>
      </c>
      <c r="I2838" s="99">
        <f t="shared" si="188"/>
        <v>1</v>
      </c>
      <c r="J2838" s="109">
        <f>IF(H2838="B",0,MATCH("B",H2839:$H$3985,0))</f>
        <v>0</v>
      </c>
      <c r="O2838" s="112">
        <v>48162</v>
      </c>
      <c r="P2838" s="97" cm="1">
        <f t="array" ref="P2838">INDEX($L$11:$L$2636,MATCH(B2838+J2838,$L$11:$L$2636,0)+30)</f>
        <v>48205</v>
      </c>
      <c r="Q2838" s="124" cm="1">
        <f t="array" ref="Q2838">INDEX($L$11:$L$2636,MATCH(B2838+J2838,$L$11:$L$2636,0)+12)-1</f>
        <v>48177</v>
      </c>
    </row>
    <row r="2839" spans="2:17" ht="15" customHeight="1" x14ac:dyDescent="0.25">
      <c r="B2839" s="112">
        <v>48163</v>
      </c>
      <c r="C2839" s="113" t="str">
        <f t="shared" si="186"/>
        <v>Tuesday</v>
      </c>
      <c r="D2839" s="114" t="str">
        <f t="shared" si="185"/>
        <v>B</v>
      </c>
      <c r="E2839" s="114" t="str">
        <f t="shared" si="185"/>
        <v>B</v>
      </c>
      <c r="F2839" s="114" t="str">
        <f t="shared" si="185"/>
        <v>B</v>
      </c>
      <c r="G2839" s="114" t="str">
        <f t="shared" si="185"/>
        <v>B</v>
      </c>
      <c r="H2839" s="114" t="str">
        <f t="shared" si="187"/>
        <v>B</v>
      </c>
      <c r="I2839" s="99">
        <f t="shared" si="188"/>
        <v>1</v>
      </c>
      <c r="J2839" s="109">
        <f>IF(H2839="B",0,MATCH("B",H2840:$H$3985,0))</f>
        <v>0</v>
      </c>
      <c r="O2839" s="112">
        <v>48163</v>
      </c>
      <c r="P2839" s="97" cm="1">
        <f t="array" ref="P2839">INDEX($L$11:$L$2636,MATCH(B2839+J2839,$L$11:$L$2636,0)+30)</f>
        <v>48206</v>
      </c>
      <c r="Q2839" s="124" cm="1">
        <f t="array" ref="Q2839">INDEX($L$11:$L$2636,MATCH(B2839+J2839,$L$11:$L$2636,0)+12)-1</f>
        <v>48178</v>
      </c>
    </row>
    <row r="2840" spans="2:17" ht="15" customHeight="1" x14ac:dyDescent="0.25">
      <c r="B2840" s="112">
        <v>48164</v>
      </c>
      <c r="C2840" s="113" t="str">
        <f t="shared" si="186"/>
        <v>Wednesday</v>
      </c>
      <c r="D2840" s="114" t="str">
        <f t="shared" si="185"/>
        <v>B</v>
      </c>
      <c r="E2840" s="114" t="str">
        <f t="shared" si="185"/>
        <v>B</v>
      </c>
      <c r="F2840" s="114" t="str">
        <f t="shared" si="185"/>
        <v>B</v>
      </c>
      <c r="G2840" s="114" t="str">
        <f t="shared" si="185"/>
        <v>B</v>
      </c>
      <c r="H2840" s="114" t="str">
        <f t="shared" si="187"/>
        <v>B</v>
      </c>
      <c r="I2840" s="99">
        <f t="shared" si="188"/>
        <v>1</v>
      </c>
      <c r="J2840" s="109">
        <f>IF(H2840="B",0,MATCH("B",H2841:$H$3985,0))</f>
        <v>0</v>
      </c>
      <c r="O2840" s="112">
        <v>48164</v>
      </c>
      <c r="P2840" s="97" cm="1">
        <f t="array" ref="P2840">INDEX($L$11:$L$2636,MATCH(B2840+J2840,$L$11:$L$2636,0)+30)</f>
        <v>48211</v>
      </c>
      <c r="Q2840" s="124" cm="1">
        <f t="array" ref="Q2840">INDEX($L$11:$L$2636,MATCH(B2840+J2840,$L$11:$L$2636,0)+12)-1</f>
        <v>48179</v>
      </c>
    </row>
    <row r="2841" spans="2:17" ht="15" customHeight="1" x14ac:dyDescent="0.25">
      <c r="B2841" s="112">
        <v>48165</v>
      </c>
      <c r="C2841" s="113" t="str">
        <f t="shared" si="186"/>
        <v>Thursday</v>
      </c>
      <c r="D2841" s="114" t="str">
        <f t="shared" si="185"/>
        <v>B</v>
      </c>
      <c r="E2841" s="114" t="str">
        <f t="shared" si="185"/>
        <v>B</v>
      </c>
      <c r="F2841" s="114" t="str">
        <f t="shared" si="185"/>
        <v>B</v>
      </c>
      <c r="G2841" s="114" t="str">
        <f t="shared" si="185"/>
        <v>B</v>
      </c>
      <c r="H2841" s="114" t="str">
        <f t="shared" si="187"/>
        <v>B</v>
      </c>
      <c r="I2841" s="99">
        <f t="shared" si="188"/>
        <v>1</v>
      </c>
      <c r="J2841" s="109">
        <f>IF(H2841="B",0,MATCH("B",H2842:$H$3985,0))</f>
        <v>0</v>
      </c>
      <c r="O2841" s="112">
        <v>48165</v>
      </c>
      <c r="P2841" s="97" cm="1">
        <f t="array" ref="P2841">INDEX($L$11:$L$2636,MATCH(B2841+J2841,$L$11:$L$2636,0)+30)</f>
        <v>48212</v>
      </c>
      <c r="Q2841" s="124" cm="1">
        <f t="array" ref="Q2841">INDEX($L$11:$L$2636,MATCH(B2841+J2841,$L$11:$L$2636,0)+12)-1</f>
        <v>48182</v>
      </c>
    </row>
    <row r="2842" spans="2:17" ht="15" customHeight="1" x14ac:dyDescent="0.25">
      <c r="B2842" s="112">
        <v>48166</v>
      </c>
      <c r="C2842" s="113" t="str">
        <f t="shared" si="186"/>
        <v>Friday</v>
      </c>
      <c r="D2842" s="114" t="str">
        <f t="shared" si="185"/>
        <v>B</v>
      </c>
      <c r="E2842" s="114" t="str">
        <f t="shared" si="185"/>
        <v>B</v>
      </c>
      <c r="F2842" s="114" t="str">
        <f t="shared" si="185"/>
        <v>B</v>
      </c>
      <c r="G2842" s="114" t="str">
        <f t="shared" si="185"/>
        <v>B</v>
      </c>
      <c r="H2842" s="114" t="str">
        <f t="shared" si="187"/>
        <v>B</v>
      </c>
      <c r="I2842" s="99">
        <f t="shared" si="188"/>
        <v>1</v>
      </c>
      <c r="J2842" s="109">
        <f>IF(H2842="B",0,MATCH("B",H2843:$H$3985,0))</f>
        <v>0</v>
      </c>
      <c r="O2842" s="112">
        <v>48166</v>
      </c>
      <c r="P2842" s="97" cm="1">
        <f t="array" ref="P2842">INDEX($L$11:$L$2636,MATCH(B2842+J2842,$L$11:$L$2636,0)+30)</f>
        <v>48213</v>
      </c>
      <c r="Q2842" s="124" cm="1">
        <f t="array" ref="Q2842">INDEX($L$11:$L$2636,MATCH(B2842+J2842,$L$11:$L$2636,0)+12)-1</f>
        <v>48183</v>
      </c>
    </row>
    <row r="2843" spans="2:17" ht="15" customHeight="1" x14ac:dyDescent="0.25">
      <c r="B2843" s="112">
        <v>48167</v>
      </c>
      <c r="C2843" s="113" t="str">
        <f t="shared" si="186"/>
        <v>Saturday</v>
      </c>
      <c r="D2843" s="114" t="str">
        <f t="shared" si="185"/>
        <v>W</v>
      </c>
      <c r="E2843" s="114" t="str">
        <f t="shared" si="185"/>
        <v>W</v>
      </c>
      <c r="F2843" s="114" t="str">
        <f t="shared" si="185"/>
        <v>W</v>
      </c>
      <c r="G2843" s="114" t="str">
        <f t="shared" si="185"/>
        <v>W</v>
      </c>
      <c r="H2843" s="114" t="str">
        <f t="shared" si="187"/>
        <v>W</v>
      </c>
      <c r="I2843" s="99">
        <f t="shared" si="188"/>
        <v>0</v>
      </c>
      <c r="J2843" s="109">
        <f>IF(H2843="B",0,MATCH("B",H2844:$H$3985,0))</f>
        <v>2</v>
      </c>
      <c r="O2843" s="112">
        <v>48167</v>
      </c>
      <c r="P2843" s="97" cm="1">
        <f t="array" ref="P2843">INDEX($L$11:$L$2636,MATCH(B2843+J2843,$L$11:$L$2636,0)+30)</f>
        <v>48215</v>
      </c>
      <c r="Q2843" s="124" cm="1">
        <f t="array" ref="Q2843">INDEX($L$11:$L$2636,MATCH(B2843+J2843,$L$11:$L$2636,0)+12)-1</f>
        <v>48184</v>
      </c>
    </row>
    <row r="2844" spans="2:17" ht="15" customHeight="1" x14ac:dyDescent="0.25">
      <c r="B2844" s="112">
        <v>48168</v>
      </c>
      <c r="C2844" s="113" t="str">
        <f t="shared" si="186"/>
        <v>Sunday</v>
      </c>
      <c r="D2844" s="114" t="str">
        <f t="shared" si="185"/>
        <v>W</v>
      </c>
      <c r="E2844" s="114" t="str">
        <f t="shared" si="185"/>
        <v>W</v>
      </c>
      <c r="F2844" s="114" t="str">
        <f t="shared" si="185"/>
        <v>W</v>
      </c>
      <c r="G2844" s="114" t="str">
        <f t="shared" si="185"/>
        <v>W</v>
      </c>
      <c r="H2844" s="114" t="str">
        <f t="shared" si="187"/>
        <v>W</v>
      </c>
      <c r="I2844" s="99">
        <f t="shared" si="188"/>
        <v>0</v>
      </c>
      <c r="J2844" s="109">
        <f>IF(H2844="B",0,MATCH("B",H2845:$H$3985,0))</f>
        <v>1</v>
      </c>
      <c r="O2844" s="112">
        <v>48168</v>
      </c>
      <c r="P2844" s="97" cm="1">
        <f t="array" ref="P2844">INDEX($L$11:$L$2636,MATCH(B2844+J2844,$L$11:$L$2636,0)+30)</f>
        <v>48215</v>
      </c>
      <c r="Q2844" s="124" cm="1">
        <f t="array" ref="Q2844">INDEX($L$11:$L$2636,MATCH(B2844+J2844,$L$11:$L$2636,0)+12)-1</f>
        <v>48184</v>
      </c>
    </row>
    <row r="2845" spans="2:17" ht="15" customHeight="1" x14ac:dyDescent="0.25">
      <c r="B2845" s="112">
        <v>48169</v>
      </c>
      <c r="C2845" s="113" t="str">
        <f t="shared" si="186"/>
        <v>Monday</v>
      </c>
      <c r="D2845" s="114" t="str">
        <f t="shared" si="185"/>
        <v>B</v>
      </c>
      <c r="E2845" s="114" t="str">
        <f t="shared" si="185"/>
        <v>B</v>
      </c>
      <c r="F2845" s="114" t="str">
        <f t="shared" si="185"/>
        <v>B</v>
      </c>
      <c r="G2845" s="114" t="str">
        <f t="shared" si="185"/>
        <v>B</v>
      </c>
      <c r="H2845" s="114" t="str">
        <f t="shared" si="187"/>
        <v>B</v>
      </c>
      <c r="I2845" s="99">
        <f t="shared" si="188"/>
        <v>1</v>
      </c>
      <c r="J2845" s="109">
        <f>IF(H2845="B",0,MATCH("B",H2846:$H$3985,0))</f>
        <v>0</v>
      </c>
      <c r="O2845" s="112">
        <v>48169</v>
      </c>
      <c r="P2845" s="97" cm="1">
        <f t="array" ref="P2845">INDEX($L$11:$L$2636,MATCH(B2845+J2845,$L$11:$L$2636,0)+30)</f>
        <v>48215</v>
      </c>
      <c r="Q2845" s="124" cm="1">
        <f t="array" ref="Q2845">INDEX($L$11:$L$2636,MATCH(B2845+J2845,$L$11:$L$2636,0)+12)-1</f>
        <v>48184</v>
      </c>
    </row>
    <row r="2846" spans="2:17" ht="15" customHeight="1" x14ac:dyDescent="0.25">
      <c r="B2846" s="112">
        <v>48170</v>
      </c>
      <c r="C2846" s="113" t="str">
        <f t="shared" si="186"/>
        <v>Tuesday</v>
      </c>
      <c r="D2846" s="114" t="str">
        <f t="shared" ref="D2846:G2909" si="189">IF(WEEKDAY($B2846,2)&lt;6,"B","W")</f>
        <v>B</v>
      </c>
      <c r="E2846" s="114" t="str">
        <f t="shared" si="189"/>
        <v>B</v>
      </c>
      <c r="F2846" s="114" t="str">
        <f t="shared" si="189"/>
        <v>B</v>
      </c>
      <c r="G2846" s="114" t="str">
        <f t="shared" si="189"/>
        <v>B</v>
      </c>
      <c r="H2846" s="114" t="str">
        <f t="shared" si="187"/>
        <v>B</v>
      </c>
      <c r="I2846" s="99">
        <f t="shared" si="188"/>
        <v>1</v>
      </c>
      <c r="J2846" s="109">
        <f>IF(H2846="B",0,MATCH("B",H2847:$H$3985,0))</f>
        <v>0</v>
      </c>
      <c r="O2846" s="112">
        <v>48170</v>
      </c>
      <c r="P2846" s="97" cm="1">
        <f t="array" ref="P2846">INDEX($L$11:$L$2636,MATCH(B2846+J2846,$L$11:$L$2636,0)+30)</f>
        <v>48218</v>
      </c>
      <c r="Q2846" s="124" cm="1">
        <f t="array" ref="Q2846">INDEX($L$11:$L$2636,MATCH(B2846+J2846,$L$11:$L$2636,0)+12)-1</f>
        <v>48185</v>
      </c>
    </row>
    <row r="2847" spans="2:17" ht="15" customHeight="1" x14ac:dyDescent="0.25">
      <c r="B2847" s="112">
        <v>48171</v>
      </c>
      <c r="C2847" s="113" t="str">
        <f t="shared" si="186"/>
        <v>Wednesday</v>
      </c>
      <c r="D2847" s="114" t="str">
        <f t="shared" si="189"/>
        <v>B</v>
      </c>
      <c r="E2847" s="114" t="str">
        <f t="shared" si="189"/>
        <v>B</v>
      </c>
      <c r="F2847" s="114" t="str">
        <f t="shared" si="189"/>
        <v>B</v>
      </c>
      <c r="G2847" s="114" t="str">
        <f t="shared" si="189"/>
        <v>B</v>
      </c>
      <c r="H2847" s="114" t="str">
        <f t="shared" si="187"/>
        <v>B</v>
      </c>
      <c r="I2847" s="99">
        <f t="shared" si="188"/>
        <v>1</v>
      </c>
      <c r="J2847" s="109">
        <f>IF(H2847="B",0,MATCH("B",H2848:$H$3985,0))</f>
        <v>0</v>
      </c>
      <c r="O2847" s="112">
        <v>48171</v>
      </c>
      <c r="P2847" s="97" cm="1">
        <f t="array" ref="P2847">INDEX($L$11:$L$2636,MATCH(B2847+J2847,$L$11:$L$2636,0)+30)</f>
        <v>48220</v>
      </c>
      <c r="Q2847" s="124" cm="1">
        <f t="array" ref="Q2847">INDEX($L$11:$L$2636,MATCH(B2847+J2847,$L$11:$L$2636,0)+12)-1</f>
        <v>48186</v>
      </c>
    </row>
    <row r="2848" spans="2:17" ht="15" customHeight="1" x14ac:dyDescent="0.25">
      <c r="B2848" s="112">
        <v>48172</v>
      </c>
      <c r="C2848" s="113" t="str">
        <f t="shared" si="186"/>
        <v>Thursday</v>
      </c>
      <c r="D2848" s="114" t="str">
        <f t="shared" si="189"/>
        <v>B</v>
      </c>
      <c r="E2848" s="114" t="str">
        <f t="shared" si="189"/>
        <v>B</v>
      </c>
      <c r="F2848" s="114" t="str">
        <f t="shared" si="189"/>
        <v>B</v>
      </c>
      <c r="G2848" s="114" t="str">
        <f t="shared" si="189"/>
        <v>B</v>
      </c>
      <c r="H2848" s="114" t="str">
        <f t="shared" si="187"/>
        <v>B</v>
      </c>
      <c r="I2848" s="99">
        <f t="shared" si="188"/>
        <v>1</v>
      </c>
      <c r="J2848" s="109">
        <f>IF(H2848="B",0,MATCH("B",H2849:$H$3985,0))</f>
        <v>0</v>
      </c>
      <c r="O2848" s="112">
        <v>48172</v>
      </c>
      <c r="P2848" s="97" cm="1">
        <f t="array" ref="P2848">INDEX($L$11:$L$2636,MATCH(B2848+J2848,$L$11:$L$2636,0)+30)</f>
        <v>48221</v>
      </c>
      <c r="Q2848" s="124" cm="1">
        <f t="array" ref="Q2848">INDEX($L$11:$L$2636,MATCH(B2848+J2848,$L$11:$L$2636,0)+12)-1</f>
        <v>48190</v>
      </c>
    </row>
    <row r="2849" spans="2:17" ht="15" customHeight="1" x14ac:dyDescent="0.25">
      <c r="B2849" s="112">
        <v>48173</v>
      </c>
      <c r="C2849" s="113" t="str">
        <f t="shared" si="186"/>
        <v>Friday</v>
      </c>
      <c r="D2849" s="114" t="str">
        <f t="shared" si="189"/>
        <v>B</v>
      </c>
      <c r="E2849" s="114" t="str">
        <f t="shared" si="189"/>
        <v>B</v>
      </c>
      <c r="F2849" s="114" t="str">
        <f t="shared" si="189"/>
        <v>B</v>
      </c>
      <c r="G2849" s="114" t="str">
        <f t="shared" si="189"/>
        <v>B</v>
      </c>
      <c r="H2849" s="114" t="str">
        <f t="shared" si="187"/>
        <v>B</v>
      </c>
      <c r="I2849" s="99">
        <f t="shared" si="188"/>
        <v>1</v>
      </c>
      <c r="J2849" s="109">
        <f>IF(H2849="B",0,MATCH("B",H2850:$H$3985,0))</f>
        <v>0</v>
      </c>
      <c r="O2849" s="112">
        <v>48173</v>
      </c>
      <c r="P2849" s="97" cm="1">
        <f t="array" ref="P2849">INDEX($L$11:$L$2636,MATCH(B2849+J2849,$L$11:$L$2636,0)+30)</f>
        <v>48222</v>
      </c>
      <c r="Q2849" s="124" cm="1">
        <f t="array" ref="Q2849">INDEX($L$11:$L$2636,MATCH(B2849+J2849,$L$11:$L$2636,0)+12)-1</f>
        <v>48191</v>
      </c>
    </row>
    <row r="2850" spans="2:17" ht="15" customHeight="1" x14ac:dyDescent="0.25">
      <c r="B2850" s="112">
        <v>48174</v>
      </c>
      <c r="C2850" s="113" t="str">
        <f t="shared" si="186"/>
        <v>Saturday</v>
      </c>
      <c r="D2850" s="114" t="str">
        <f t="shared" si="189"/>
        <v>W</v>
      </c>
      <c r="E2850" s="114" t="str">
        <f t="shared" si="189"/>
        <v>W</v>
      </c>
      <c r="F2850" s="114" t="str">
        <f t="shared" si="189"/>
        <v>W</v>
      </c>
      <c r="G2850" s="114" t="str">
        <f t="shared" si="189"/>
        <v>W</v>
      </c>
      <c r="H2850" s="114" t="str">
        <f t="shared" si="187"/>
        <v>W</v>
      </c>
      <c r="I2850" s="99">
        <f t="shared" si="188"/>
        <v>0</v>
      </c>
      <c r="J2850" s="109">
        <f>IF(H2850="B",0,MATCH("B",H2851:$H$3985,0))</f>
        <v>2</v>
      </c>
      <c r="O2850" s="112">
        <v>48174</v>
      </c>
      <c r="P2850" s="97" cm="1">
        <f t="array" ref="P2850">INDEX($L$11:$L$2636,MATCH(B2850+J2850,$L$11:$L$2636,0)+30)</f>
        <v>48225</v>
      </c>
      <c r="Q2850" s="124" cm="1">
        <f t="array" ref="Q2850">INDEX($L$11:$L$2636,MATCH(B2850+J2850,$L$11:$L$2636,0)+12)-1</f>
        <v>48192</v>
      </c>
    </row>
    <row r="2851" spans="2:17" ht="15" customHeight="1" x14ac:dyDescent="0.25">
      <c r="B2851" s="112">
        <v>48175</v>
      </c>
      <c r="C2851" s="113" t="str">
        <f t="shared" si="186"/>
        <v>Sunday</v>
      </c>
      <c r="D2851" s="114" t="str">
        <f t="shared" si="189"/>
        <v>W</v>
      </c>
      <c r="E2851" s="114" t="str">
        <f t="shared" si="189"/>
        <v>W</v>
      </c>
      <c r="F2851" s="114" t="str">
        <f t="shared" si="189"/>
        <v>W</v>
      </c>
      <c r="G2851" s="114" t="str">
        <f t="shared" si="189"/>
        <v>W</v>
      </c>
      <c r="H2851" s="114" t="str">
        <f t="shared" si="187"/>
        <v>W</v>
      </c>
      <c r="I2851" s="99">
        <f t="shared" si="188"/>
        <v>0</v>
      </c>
      <c r="J2851" s="109">
        <f>IF(H2851="B",0,MATCH("B",H2852:$H$3985,0))</f>
        <v>1</v>
      </c>
      <c r="O2851" s="112">
        <v>48175</v>
      </c>
      <c r="P2851" s="97" cm="1">
        <f t="array" ref="P2851">INDEX($L$11:$L$2636,MATCH(B2851+J2851,$L$11:$L$2636,0)+30)</f>
        <v>48225</v>
      </c>
      <c r="Q2851" s="124" cm="1">
        <f t="array" ref="Q2851">INDEX($L$11:$L$2636,MATCH(B2851+J2851,$L$11:$L$2636,0)+12)-1</f>
        <v>48192</v>
      </c>
    </row>
    <row r="2852" spans="2:17" ht="15" customHeight="1" x14ac:dyDescent="0.25">
      <c r="B2852" s="112">
        <v>48176</v>
      </c>
      <c r="C2852" s="113" t="str">
        <f t="shared" si="186"/>
        <v>Monday</v>
      </c>
      <c r="D2852" s="114" t="str">
        <f t="shared" si="189"/>
        <v>B</v>
      </c>
      <c r="E2852" s="114" t="str">
        <f t="shared" si="189"/>
        <v>B</v>
      </c>
      <c r="F2852" s="114" t="str">
        <f t="shared" si="189"/>
        <v>B</v>
      </c>
      <c r="G2852" s="114" t="str">
        <f t="shared" si="189"/>
        <v>B</v>
      </c>
      <c r="H2852" s="114" t="str">
        <f t="shared" si="187"/>
        <v>B</v>
      </c>
      <c r="I2852" s="99">
        <f t="shared" si="188"/>
        <v>1</v>
      </c>
      <c r="J2852" s="109">
        <f>IF(H2852="B",0,MATCH("B",H2853:$H$3985,0))</f>
        <v>0</v>
      </c>
      <c r="O2852" s="112">
        <v>48176</v>
      </c>
      <c r="P2852" s="97" cm="1">
        <f t="array" ref="P2852">INDEX($L$11:$L$2636,MATCH(B2852+J2852,$L$11:$L$2636,0)+30)</f>
        <v>48225</v>
      </c>
      <c r="Q2852" s="124" cm="1">
        <f t="array" ref="Q2852">INDEX($L$11:$L$2636,MATCH(B2852+J2852,$L$11:$L$2636,0)+12)-1</f>
        <v>48192</v>
      </c>
    </row>
    <row r="2853" spans="2:17" ht="15" customHeight="1" x14ac:dyDescent="0.25">
      <c r="B2853" s="112">
        <v>48177</v>
      </c>
      <c r="C2853" s="113" t="str">
        <f t="shared" si="186"/>
        <v>Tuesday</v>
      </c>
      <c r="D2853" s="114" t="str">
        <f t="shared" si="189"/>
        <v>B</v>
      </c>
      <c r="E2853" s="114" t="str">
        <f t="shared" si="189"/>
        <v>B</v>
      </c>
      <c r="F2853" s="114" t="str">
        <f t="shared" si="189"/>
        <v>B</v>
      </c>
      <c r="G2853" s="114" t="str">
        <f t="shared" si="189"/>
        <v>B</v>
      </c>
      <c r="H2853" s="114" t="str">
        <f t="shared" si="187"/>
        <v>B</v>
      </c>
      <c r="I2853" s="99">
        <f t="shared" si="188"/>
        <v>1</v>
      </c>
      <c r="J2853" s="109">
        <f>IF(H2853="B",0,MATCH("B",H2854:$H$3985,0))</f>
        <v>0</v>
      </c>
      <c r="O2853" s="112">
        <v>48177</v>
      </c>
      <c r="P2853" s="97" cm="1">
        <f t="array" ref="P2853">INDEX($L$11:$L$2636,MATCH(B2853+J2853,$L$11:$L$2636,0)+30)</f>
        <v>48226</v>
      </c>
      <c r="Q2853" s="124" cm="1">
        <f t="array" ref="Q2853">INDEX($L$11:$L$2636,MATCH(B2853+J2853,$L$11:$L$2636,0)+12)-1</f>
        <v>48193</v>
      </c>
    </row>
    <row r="2854" spans="2:17" ht="15" customHeight="1" x14ac:dyDescent="0.25">
      <c r="B2854" s="112">
        <v>48178</v>
      </c>
      <c r="C2854" s="113" t="str">
        <f t="shared" si="186"/>
        <v>Wednesday</v>
      </c>
      <c r="D2854" s="114" t="str">
        <f t="shared" si="189"/>
        <v>B</v>
      </c>
      <c r="E2854" s="114" t="str">
        <f t="shared" si="189"/>
        <v>B</v>
      </c>
      <c r="F2854" s="114" t="str">
        <f t="shared" si="189"/>
        <v>B</v>
      </c>
      <c r="G2854" s="114" t="str">
        <f t="shared" si="189"/>
        <v>B</v>
      </c>
      <c r="H2854" s="114" t="str">
        <f t="shared" si="187"/>
        <v>B</v>
      </c>
      <c r="I2854" s="99">
        <f t="shared" si="188"/>
        <v>1</v>
      </c>
      <c r="J2854" s="109">
        <f>IF(H2854="B",0,MATCH("B",H2855:$H$3985,0))</f>
        <v>0</v>
      </c>
      <c r="O2854" s="112">
        <v>48178</v>
      </c>
      <c r="P2854" s="97" cm="1">
        <f t="array" ref="P2854">INDEX($L$11:$L$2636,MATCH(B2854+J2854,$L$11:$L$2636,0)+30)</f>
        <v>48227</v>
      </c>
      <c r="Q2854" s="124" cm="1">
        <f t="array" ref="Q2854">INDEX($L$11:$L$2636,MATCH(B2854+J2854,$L$11:$L$2636,0)+12)-1</f>
        <v>48196</v>
      </c>
    </row>
    <row r="2855" spans="2:17" ht="15" customHeight="1" x14ac:dyDescent="0.25">
      <c r="B2855" s="112">
        <v>48179</v>
      </c>
      <c r="C2855" s="113" t="str">
        <f t="shared" si="186"/>
        <v>Thursday</v>
      </c>
      <c r="D2855" s="114" t="str">
        <f t="shared" si="189"/>
        <v>B</v>
      </c>
      <c r="E2855" s="114" t="str">
        <f t="shared" si="189"/>
        <v>B</v>
      </c>
      <c r="F2855" s="114" t="str">
        <f t="shared" si="189"/>
        <v>B</v>
      </c>
      <c r="G2855" s="114" t="str">
        <f t="shared" si="189"/>
        <v>B</v>
      </c>
      <c r="H2855" s="114" t="str">
        <f t="shared" si="187"/>
        <v>B</v>
      </c>
      <c r="I2855" s="99">
        <f t="shared" si="188"/>
        <v>1</v>
      </c>
      <c r="J2855" s="109">
        <f>IF(H2855="B",0,MATCH("B",H2856:$H$3985,0))</f>
        <v>0</v>
      </c>
      <c r="O2855" s="112">
        <v>48179</v>
      </c>
      <c r="P2855" s="97" cm="1">
        <f t="array" ref="P2855">INDEX($L$11:$L$2636,MATCH(B2855+J2855,$L$11:$L$2636,0)+30)</f>
        <v>48228</v>
      </c>
      <c r="Q2855" s="124" cm="1">
        <f t="array" ref="Q2855">INDEX($L$11:$L$2636,MATCH(B2855+J2855,$L$11:$L$2636,0)+12)-1</f>
        <v>48197</v>
      </c>
    </row>
    <row r="2856" spans="2:17" ht="15" customHeight="1" x14ac:dyDescent="0.25">
      <c r="B2856" s="112">
        <v>48180</v>
      </c>
      <c r="C2856" s="113" t="str">
        <f t="shared" si="186"/>
        <v>Friday</v>
      </c>
      <c r="D2856" s="114" t="str">
        <f t="shared" si="189"/>
        <v>B</v>
      </c>
      <c r="E2856" s="114" t="str">
        <f t="shared" si="189"/>
        <v>B</v>
      </c>
      <c r="F2856" s="114" t="str">
        <f t="shared" si="189"/>
        <v>B</v>
      </c>
      <c r="G2856" s="114" t="str">
        <f t="shared" si="189"/>
        <v>B</v>
      </c>
      <c r="H2856" s="114" t="str">
        <f t="shared" si="187"/>
        <v>B</v>
      </c>
      <c r="I2856" s="99">
        <f t="shared" si="188"/>
        <v>1</v>
      </c>
      <c r="J2856" s="109">
        <f>IF(H2856="B",0,MATCH("B",H2857:$H$3985,0))</f>
        <v>0</v>
      </c>
      <c r="O2856" s="112">
        <v>48180</v>
      </c>
      <c r="P2856" s="97" cm="1">
        <f t="array" ref="P2856">INDEX($L$11:$L$2636,MATCH(B2856+J2856,$L$11:$L$2636,0)+30)</f>
        <v>48229</v>
      </c>
      <c r="Q2856" s="124" cm="1">
        <f t="array" ref="Q2856">INDEX($L$11:$L$2636,MATCH(B2856+J2856,$L$11:$L$2636,0)+12)-1</f>
        <v>48198</v>
      </c>
    </row>
    <row r="2857" spans="2:17" ht="15" customHeight="1" x14ac:dyDescent="0.25">
      <c r="B2857" s="112">
        <v>48181</v>
      </c>
      <c r="C2857" s="113" t="str">
        <f t="shared" si="186"/>
        <v>Saturday</v>
      </c>
      <c r="D2857" s="114" t="str">
        <f t="shared" si="189"/>
        <v>W</v>
      </c>
      <c r="E2857" s="114" t="str">
        <f t="shared" si="189"/>
        <v>W</v>
      </c>
      <c r="F2857" s="114" t="str">
        <f t="shared" si="189"/>
        <v>W</v>
      </c>
      <c r="G2857" s="114" t="str">
        <f t="shared" si="189"/>
        <v>W</v>
      </c>
      <c r="H2857" s="114" t="str">
        <f t="shared" si="187"/>
        <v>W</v>
      </c>
      <c r="I2857" s="99">
        <f t="shared" si="188"/>
        <v>0</v>
      </c>
      <c r="J2857" s="109">
        <f>IF(H2857="B",0,MATCH("B",H2858:$H$3985,0))</f>
        <v>2</v>
      </c>
      <c r="O2857" s="112">
        <v>48181</v>
      </c>
      <c r="P2857" s="97" cm="1">
        <f t="array" ref="P2857">INDEX($L$11:$L$2636,MATCH(B2857+J2857,$L$11:$L$2636,0)+30)</f>
        <v>48232</v>
      </c>
      <c r="Q2857" s="124" cm="1">
        <f t="array" ref="Q2857">INDEX($L$11:$L$2636,MATCH(B2857+J2857,$L$11:$L$2636,0)+12)-1</f>
        <v>48199</v>
      </c>
    </row>
    <row r="2858" spans="2:17" ht="15" customHeight="1" x14ac:dyDescent="0.25">
      <c r="B2858" s="112">
        <v>48182</v>
      </c>
      <c r="C2858" s="113" t="str">
        <f t="shared" si="186"/>
        <v>Sunday</v>
      </c>
      <c r="D2858" s="114" t="str">
        <f t="shared" si="189"/>
        <v>W</v>
      </c>
      <c r="E2858" s="114" t="str">
        <f t="shared" si="189"/>
        <v>W</v>
      </c>
      <c r="F2858" s="114" t="str">
        <f t="shared" si="189"/>
        <v>W</v>
      </c>
      <c r="G2858" s="114" t="str">
        <f t="shared" si="189"/>
        <v>W</v>
      </c>
      <c r="H2858" s="114" t="str">
        <f t="shared" si="187"/>
        <v>W</v>
      </c>
      <c r="I2858" s="99">
        <f t="shared" si="188"/>
        <v>0</v>
      </c>
      <c r="J2858" s="109">
        <f>IF(H2858="B",0,MATCH("B",H2859:$H$3985,0))</f>
        <v>1</v>
      </c>
      <c r="O2858" s="112">
        <v>48182</v>
      </c>
      <c r="P2858" s="97" cm="1">
        <f t="array" ref="P2858">INDEX($L$11:$L$2636,MATCH(B2858+J2858,$L$11:$L$2636,0)+30)</f>
        <v>48232</v>
      </c>
      <c r="Q2858" s="124" cm="1">
        <f t="array" ref="Q2858">INDEX($L$11:$L$2636,MATCH(B2858+J2858,$L$11:$L$2636,0)+12)-1</f>
        <v>48199</v>
      </c>
    </row>
    <row r="2859" spans="2:17" ht="15" customHeight="1" x14ac:dyDescent="0.25">
      <c r="B2859" s="112">
        <v>48183</v>
      </c>
      <c r="C2859" s="113" t="str">
        <f t="shared" si="186"/>
        <v>Monday</v>
      </c>
      <c r="D2859" s="114" t="str">
        <f t="shared" si="189"/>
        <v>B</v>
      </c>
      <c r="E2859" s="114" t="str">
        <f t="shared" si="189"/>
        <v>B</v>
      </c>
      <c r="F2859" s="114" t="str">
        <f t="shared" si="189"/>
        <v>B</v>
      </c>
      <c r="G2859" s="114" t="str">
        <f t="shared" si="189"/>
        <v>B</v>
      </c>
      <c r="H2859" s="114" t="str">
        <f t="shared" si="187"/>
        <v>B</v>
      </c>
      <c r="I2859" s="99">
        <f t="shared" si="188"/>
        <v>1</v>
      </c>
      <c r="J2859" s="109">
        <f>IF(H2859="B",0,MATCH("B",H2860:$H$3985,0))</f>
        <v>0</v>
      </c>
      <c r="O2859" s="112">
        <v>48183</v>
      </c>
      <c r="P2859" s="97" cm="1">
        <f t="array" ref="P2859">INDEX($L$11:$L$2636,MATCH(B2859+J2859,$L$11:$L$2636,0)+30)</f>
        <v>48232</v>
      </c>
      <c r="Q2859" s="124" cm="1">
        <f t="array" ref="Q2859">INDEX($L$11:$L$2636,MATCH(B2859+J2859,$L$11:$L$2636,0)+12)-1</f>
        <v>48199</v>
      </c>
    </row>
    <row r="2860" spans="2:17" ht="15" customHeight="1" x14ac:dyDescent="0.25">
      <c r="B2860" s="112">
        <v>48184</v>
      </c>
      <c r="C2860" s="113" t="str">
        <f t="shared" si="186"/>
        <v>Tuesday</v>
      </c>
      <c r="D2860" s="114" t="str">
        <f t="shared" si="189"/>
        <v>B</v>
      </c>
      <c r="E2860" s="114" t="str">
        <f t="shared" si="189"/>
        <v>B</v>
      </c>
      <c r="F2860" s="114" t="str">
        <f t="shared" si="189"/>
        <v>B</v>
      </c>
      <c r="G2860" s="114" t="str">
        <f t="shared" si="189"/>
        <v>B</v>
      </c>
      <c r="H2860" s="114" t="str">
        <f t="shared" si="187"/>
        <v>B</v>
      </c>
      <c r="I2860" s="99">
        <f t="shared" si="188"/>
        <v>1</v>
      </c>
      <c r="J2860" s="109">
        <f>IF(H2860="B",0,MATCH("B",H2861:$H$3985,0))</f>
        <v>0</v>
      </c>
      <c r="O2860" s="112">
        <v>48184</v>
      </c>
      <c r="P2860" s="97" cm="1">
        <f t="array" ref="P2860">INDEX($L$11:$L$2636,MATCH(B2860+J2860,$L$11:$L$2636,0)+30)</f>
        <v>48233</v>
      </c>
      <c r="Q2860" s="124" cm="1">
        <f t="array" ref="Q2860">INDEX($L$11:$L$2636,MATCH(B2860+J2860,$L$11:$L$2636,0)+12)-1</f>
        <v>48200</v>
      </c>
    </row>
    <row r="2861" spans="2:17" ht="15" customHeight="1" x14ac:dyDescent="0.25">
      <c r="B2861" s="112">
        <v>48185</v>
      </c>
      <c r="C2861" s="113" t="str">
        <f t="shared" si="186"/>
        <v>Wednesday</v>
      </c>
      <c r="D2861" s="114" t="str">
        <f t="shared" si="189"/>
        <v>B</v>
      </c>
      <c r="E2861" s="114" t="str">
        <f t="shared" si="189"/>
        <v>B</v>
      </c>
      <c r="F2861" s="114" t="str">
        <f t="shared" si="189"/>
        <v>B</v>
      </c>
      <c r="G2861" s="114" t="str">
        <f t="shared" si="189"/>
        <v>B</v>
      </c>
      <c r="H2861" s="114" t="str">
        <f t="shared" si="187"/>
        <v>B</v>
      </c>
      <c r="I2861" s="99">
        <f t="shared" si="188"/>
        <v>1</v>
      </c>
      <c r="J2861" s="109">
        <f>IF(H2861="B",0,MATCH("B",H2862:$H$3985,0))</f>
        <v>0</v>
      </c>
      <c r="O2861" s="112">
        <v>48185</v>
      </c>
      <c r="P2861" s="97" cm="1">
        <f t="array" ref="P2861">INDEX($L$11:$L$2636,MATCH(B2861+J2861,$L$11:$L$2636,0)+30)</f>
        <v>48234</v>
      </c>
      <c r="Q2861" s="124" cm="1">
        <f t="array" ref="Q2861">INDEX($L$11:$L$2636,MATCH(B2861+J2861,$L$11:$L$2636,0)+12)-1</f>
        <v>48203</v>
      </c>
    </row>
    <row r="2862" spans="2:17" ht="15" customHeight="1" x14ac:dyDescent="0.25">
      <c r="B2862" s="112">
        <v>48186</v>
      </c>
      <c r="C2862" s="113" t="str">
        <f t="shared" si="186"/>
        <v>Thursday</v>
      </c>
      <c r="D2862" s="114" t="str">
        <f t="shared" si="189"/>
        <v>B</v>
      </c>
      <c r="E2862" s="114" t="str">
        <f t="shared" si="189"/>
        <v>B</v>
      </c>
      <c r="F2862" s="114" t="str">
        <f t="shared" si="189"/>
        <v>B</v>
      </c>
      <c r="G2862" s="114" t="str">
        <f t="shared" si="189"/>
        <v>B</v>
      </c>
      <c r="H2862" s="114" t="str">
        <f t="shared" si="187"/>
        <v>B</v>
      </c>
      <c r="I2862" s="99">
        <f t="shared" si="188"/>
        <v>1</v>
      </c>
      <c r="J2862" s="109">
        <f>IF(H2862="B",0,MATCH("B",H2863:$H$3985,0))</f>
        <v>0</v>
      </c>
      <c r="O2862" s="112">
        <v>48186</v>
      </c>
      <c r="P2862" s="97" cm="1">
        <f t="array" ref="P2862">INDEX($L$11:$L$2636,MATCH(B2862+J2862,$L$11:$L$2636,0)+30)</f>
        <v>48235</v>
      </c>
      <c r="Q2862" s="124" cm="1">
        <f t="array" ref="Q2862">INDEX($L$11:$L$2636,MATCH(B2862+J2862,$L$11:$L$2636,0)+12)-1</f>
        <v>48204</v>
      </c>
    </row>
    <row r="2863" spans="2:17" ht="15" customHeight="1" x14ac:dyDescent="0.25">
      <c r="B2863" s="112">
        <v>48187</v>
      </c>
      <c r="C2863" s="113" t="str">
        <f t="shared" si="186"/>
        <v>Friday</v>
      </c>
      <c r="D2863" s="114" t="str">
        <f t="shared" si="189"/>
        <v>B</v>
      </c>
      <c r="E2863" s="114" t="str">
        <f t="shared" si="189"/>
        <v>B</v>
      </c>
      <c r="F2863" s="114" t="str">
        <f t="shared" si="189"/>
        <v>B</v>
      </c>
      <c r="G2863" s="114" t="str">
        <f t="shared" si="189"/>
        <v>B</v>
      </c>
      <c r="H2863" s="114" t="str">
        <f t="shared" si="187"/>
        <v>B</v>
      </c>
      <c r="I2863" s="99">
        <f t="shared" si="188"/>
        <v>1</v>
      </c>
      <c r="J2863" s="109">
        <f>IF(H2863="B",0,MATCH("B",H2864:$H$3985,0))</f>
        <v>0</v>
      </c>
      <c r="O2863" s="112">
        <v>48187</v>
      </c>
      <c r="P2863" s="97" cm="1">
        <f t="array" ref="P2863">INDEX($L$11:$L$2636,MATCH(B2863+J2863,$L$11:$L$2636,0)+30)</f>
        <v>48236</v>
      </c>
      <c r="Q2863" s="124" cm="1">
        <f t="array" ref="Q2863">INDEX($L$11:$L$2636,MATCH(B2863+J2863,$L$11:$L$2636,0)+12)-1</f>
        <v>48205</v>
      </c>
    </row>
    <row r="2864" spans="2:17" ht="15" customHeight="1" x14ac:dyDescent="0.25">
      <c r="B2864" s="112">
        <v>48188</v>
      </c>
      <c r="C2864" s="113" t="str">
        <f t="shared" si="186"/>
        <v>Saturday</v>
      </c>
      <c r="D2864" s="114" t="str">
        <f t="shared" si="189"/>
        <v>W</v>
      </c>
      <c r="E2864" s="114" t="s">
        <v>71</v>
      </c>
      <c r="F2864" s="114" t="s">
        <v>71</v>
      </c>
      <c r="G2864" s="114" t="str">
        <f t="shared" si="189"/>
        <v>W</v>
      </c>
      <c r="H2864" s="114" t="str">
        <f t="shared" si="187"/>
        <v>P</v>
      </c>
      <c r="I2864" s="99">
        <f t="shared" si="188"/>
        <v>0</v>
      </c>
      <c r="J2864" s="109">
        <f>IF(H2864="B",0,MATCH("B",H2865:$H$3985,0))</f>
        <v>3</v>
      </c>
      <c r="O2864" s="112">
        <v>48188</v>
      </c>
      <c r="P2864" s="97" cm="1">
        <f t="array" ref="P2864">INDEX($L$11:$L$2636,MATCH(B2864+J2864,$L$11:$L$2636,0)+30)</f>
        <v>48239</v>
      </c>
      <c r="Q2864" s="124" cm="1">
        <f t="array" ref="Q2864">INDEX($L$11:$L$2636,MATCH(B2864+J2864,$L$11:$L$2636,0)+12)-1</f>
        <v>48210</v>
      </c>
    </row>
    <row r="2865" spans="2:17" ht="15" customHeight="1" x14ac:dyDescent="0.25">
      <c r="B2865" s="112">
        <v>48189</v>
      </c>
      <c r="C2865" s="113" t="str">
        <f t="shared" si="186"/>
        <v>Sunday</v>
      </c>
      <c r="D2865" s="114" t="str">
        <f t="shared" si="189"/>
        <v>W</v>
      </c>
      <c r="E2865" s="114" t="str">
        <f t="shared" si="189"/>
        <v>W</v>
      </c>
      <c r="F2865" s="114" t="str">
        <f t="shared" si="189"/>
        <v>W</v>
      </c>
      <c r="G2865" s="114" t="str">
        <f t="shared" si="189"/>
        <v>W</v>
      </c>
      <c r="H2865" s="114" t="str">
        <f t="shared" si="187"/>
        <v>W</v>
      </c>
      <c r="I2865" s="99">
        <f t="shared" si="188"/>
        <v>0</v>
      </c>
      <c r="J2865" s="109">
        <f>IF(H2865="B",0,MATCH("B",H2866:$H$3985,0))</f>
        <v>2</v>
      </c>
      <c r="O2865" s="112">
        <v>48189</v>
      </c>
      <c r="P2865" s="97" cm="1">
        <f t="array" ref="P2865">INDEX($L$11:$L$2636,MATCH(B2865+J2865,$L$11:$L$2636,0)+30)</f>
        <v>48239</v>
      </c>
      <c r="Q2865" s="124" cm="1">
        <f t="array" ref="Q2865">INDEX($L$11:$L$2636,MATCH(B2865+J2865,$L$11:$L$2636,0)+12)-1</f>
        <v>48210</v>
      </c>
    </row>
    <row r="2866" spans="2:17" ht="15" customHeight="1" x14ac:dyDescent="0.25">
      <c r="B2866" s="112">
        <v>48190</v>
      </c>
      <c r="C2866" s="113" t="str">
        <f t="shared" si="186"/>
        <v>Monday</v>
      </c>
      <c r="D2866" s="114" t="str">
        <f t="shared" si="189"/>
        <v>B</v>
      </c>
      <c r="E2866" s="114" t="s">
        <v>71</v>
      </c>
      <c r="F2866" s="114" t="s">
        <v>71</v>
      </c>
      <c r="G2866" s="114" t="str">
        <f t="shared" si="189"/>
        <v>B</v>
      </c>
      <c r="H2866" s="114" t="str">
        <f t="shared" si="187"/>
        <v>P</v>
      </c>
      <c r="I2866" s="99">
        <f t="shared" si="188"/>
        <v>0</v>
      </c>
      <c r="J2866" s="109">
        <f>IF(H2866="B",0,MATCH("B",H2867:$H$3985,0))</f>
        <v>1</v>
      </c>
      <c r="O2866" s="112">
        <v>48190</v>
      </c>
      <c r="P2866" s="97" cm="1">
        <f t="array" ref="P2866">INDEX($L$11:$L$2636,MATCH(B2866+J2866,$L$11:$L$2636,0)+30)</f>
        <v>48239</v>
      </c>
      <c r="Q2866" s="124" cm="1">
        <f t="array" ref="Q2866">INDEX($L$11:$L$2636,MATCH(B2866+J2866,$L$11:$L$2636,0)+12)-1</f>
        <v>48210</v>
      </c>
    </row>
    <row r="2867" spans="2:17" ht="15" customHeight="1" x14ac:dyDescent="0.25">
      <c r="B2867" s="112">
        <v>48191</v>
      </c>
      <c r="C2867" s="113" t="str">
        <f t="shared" si="186"/>
        <v>Tuesday</v>
      </c>
      <c r="D2867" s="114" t="str">
        <f t="shared" si="189"/>
        <v>B</v>
      </c>
      <c r="E2867" s="114" t="str">
        <f t="shared" si="189"/>
        <v>B</v>
      </c>
      <c r="F2867" s="114" t="str">
        <f t="shared" si="189"/>
        <v>B</v>
      </c>
      <c r="G2867" s="114" t="str">
        <f t="shared" si="189"/>
        <v>B</v>
      </c>
      <c r="H2867" s="114" t="str">
        <f t="shared" si="187"/>
        <v>B</v>
      </c>
      <c r="I2867" s="99">
        <f t="shared" si="188"/>
        <v>1</v>
      </c>
      <c r="J2867" s="109">
        <f>IF(H2867="B",0,MATCH("B",H2868:$H$3985,0))</f>
        <v>0</v>
      </c>
      <c r="O2867" s="112">
        <v>48191</v>
      </c>
      <c r="P2867" s="97" cm="1">
        <f t="array" ref="P2867">INDEX($L$11:$L$2636,MATCH(B2867+J2867,$L$11:$L$2636,0)+30)</f>
        <v>48239</v>
      </c>
      <c r="Q2867" s="124" cm="1">
        <f t="array" ref="Q2867">INDEX($L$11:$L$2636,MATCH(B2867+J2867,$L$11:$L$2636,0)+12)-1</f>
        <v>48210</v>
      </c>
    </row>
    <row r="2868" spans="2:17" ht="15" customHeight="1" x14ac:dyDescent="0.25">
      <c r="B2868" s="112">
        <v>48192</v>
      </c>
      <c r="C2868" s="113" t="str">
        <f t="shared" si="186"/>
        <v>Wednesday</v>
      </c>
      <c r="D2868" s="114" t="str">
        <f t="shared" si="189"/>
        <v>B</v>
      </c>
      <c r="E2868" s="114" t="str">
        <f t="shared" si="189"/>
        <v>B</v>
      </c>
      <c r="F2868" s="114" t="str">
        <f t="shared" si="189"/>
        <v>B</v>
      </c>
      <c r="G2868" s="114" t="str">
        <f t="shared" si="189"/>
        <v>B</v>
      </c>
      <c r="H2868" s="114" t="str">
        <f t="shared" si="187"/>
        <v>B</v>
      </c>
      <c r="I2868" s="99">
        <f t="shared" si="188"/>
        <v>1</v>
      </c>
      <c r="J2868" s="109">
        <f>IF(H2868="B",0,MATCH("B",H2869:$H$3985,0))</f>
        <v>0</v>
      </c>
      <c r="O2868" s="112">
        <v>48192</v>
      </c>
      <c r="P2868" s="97" cm="1">
        <f t="array" ref="P2868">INDEX($L$11:$L$2636,MATCH(B2868+J2868,$L$11:$L$2636,0)+30)</f>
        <v>48240</v>
      </c>
      <c r="Q2868" s="124" cm="1">
        <f t="array" ref="Q2868">INDEX($L$11:$L$2636,MATCH(B2868+J2868,$L$11:$L$2636,0)+12)-1</f>
        <v>48211</v>
      </c>
    </row>
    <row r="2869" spans="2:17" ht="15" customHeight="1" x14ac:dyDescent="0.25">
      <c r="B2869" s="112">
        <v>48193</v>
      </c>
      <c r="C2869" s="113" t="str">
        <f t="shared" si="186"/>
        <v>Thursday</v>
      </c>
      <c r="D2869" s="114" t="str">
        <f t="shared" si="189"/>
        <v>B</v>
      </c>
      <c r="E2869" s="114" t="str">
        <f t="shared" si="189"/>
        <v>B</v>
      </c>
      <c r="F2869" s="114" t="str">
        <f t="shared" si="189"/>
        <v>B</v>
      </c>
      <c r="G2869" s="114" t="str">
        <f t="shared" si="189"/>
        <v>B</v>
      </c>
      <c r="H2869" s="114" t="str">
        <f t="shared" si="187"/>
        <v>B</v>
      </c>
      <c r="I2869" s="99">
        <f t="shared" si="188"/>
        <v>1</v>
      </c>
      <c r="J2869" s="109">
        <f>IF(H2869="B",0,MATCH("B",H2870:$H$3985,0))</f>
        <v>0</v>
      </c>
      <c r="O2869" s="112">
        <v>48193</v>
      </c>
      <c r="P2869" s="97" cm="1">
        <f t="array" ref="P2869">INDEX($L$11:$L$2636,MATCH(B2869+J2869,$L$11:$L$2636,0)+30)</f>
        <v>48241</v>
      </c>
      <c r="Q2869" s="124" cm="1">
        <f t="array" ref="Q2869">INDEX($L$11:$L$2636,MATCH(B2869+J2869,$L$11:$L$2636,0)+12)-1</f>
        <v>48212</v>
      </c>
    </row>
    <row r="2870" spans="2:17" ht="15" customHeight="1" x14ac:dyDescent="0.25">
      <c r="B2870" s="112">
        <v>48194</v>
      </c>
      <c r="C2870" s="113" t="str">
        <f t="shared" si="186"/>
        <v>Friday</v>
      </c>
      <c r="D2870" s="114" t="str">
        <f t="shared" si="189"/>
        <v>B</v>
      </c>
      <c r="E2870" s="114" t="str">
        <f t="shared" si="189"/>
        <v>B</v>
      </c>
      <c r="F2870" s="114" t="str">
        <f t="shared" si="189"/>
        <v>B</v>
      </c>
      <c r="G2870" s="114" t="str">
        <f t="shared" si="189"/>
        <v>B</v>
      </c>
      <c r="H2870" s="114" t="str">
        <f t="shared" si="187"/>
        <v>B</v>
      </c>
      <c r="I2870" s="99">
        <f t="shared" si="188"/>
        <v>1</v>
      </c>
      <c r="J2870" s="109">
        <f>IF(H2870="B",0,MATCH("B",H2871:$H$3985,0))</f>
        <v>0</v>
      </c>
      <c r="O2870" s="112">
        <v>48194</v>
      </c>
      <c r="P2870" s="97" cm="1">
        <f t="array" ref="P2870">INDEX($L$11:$L$2636,MATCH(B2870+J2870,$L$11:$L$2636,0)+30)</f>
        <v>48242</v>
      </c>
      <c r="Q2870" s="124" cm="1">
        <f t="array" ref="Q2870">INDEX($L$11:$L$2636,MATCH(B2870+J2870,$L$11:$L$2636,0)+12)-1</f>
        <v>48214</v>
      </c>
    </row>
    <row r="2871" spans="2:17" ht="15" customHeight="1" x14ac:dyDescent="0.25">
      <c r="B2871" s="112">
        <v>48195</v>
      </c>
      <c r="C2871" s="113" t="str">
        <f t="shared" si="186"/>
        <v>Saturday</v>
      </c>
      <c r="D2871" s="114" t="str">
        <f t="shared" si="189"/>
        <v>W</v>
      </c>
      <c r="E2871" s="114" t="str">
        <f t="shared" si="189"/>
        <v>W</v>
      </c>
      <c r="F2871" s="114" t="str">
        <f t="shared" si="189"/>
        <v>W</v>
      </c>
      <c r="G2871" s="114" t="str">
        <f t="shared" si="189"/>
        <v>W</v>
      </c>
      <c r="H2871" s="114" t="str">
        <f t="shared" si="187"/>
        <v>W</v>
      </c>
      <c r="I2871" s="99">
        <f t="shared" si="188"/>
        <v>0</v>
      </c>
      <c r="J2871" s="109">
        <f>IF(H2871="B",0,MATCH("B",H2872:$H$3985,0))</f>
        <v>2</v>
      </c>
      <c r="O2871" s="112">
        <v>48195</v>
      </c>
      <c r="P2871" s="97" cm="1">
        <f t="array" ref="P2871">INDEX($L$11:$L$2636,MATCH(B2871+J2871,$L$11:$L$2636,0)+30)</f>
        <v>48243</v>
      </c>
      <c r="Q2871" s="124" cm="1">
        <f t="array" ref="Q2871">INDEX($L$11:$L$2636,MATCH(B2871+J2871,$L$11:$L$2636,0)+12)-1</f>
        <v>48217</v>
      </c>
    </row>
    <row r="2872" spans="2:17" ht="15" customHeight="1" x14ac:dyDescent="0.25">
      <c r="B2872" s="112">
        <v>48196</v>
      </c>
      <c r="C2872" s="113" t="str">
        <f t="shared" si="186"/>
        <v>Sunday</v>
      </c>
      <c r="D2872" s="114" t="str">
        <f t="shared" si="189"/>
        <v>W</v>
      </c>
      <c r="E2872" s="114" t="str">
        <f t="shared" si="189"/>
        <v>W</v>
      </c>
      <c r="F2872" s="114" t="str">
        <f t="shared" si="189"/>
        <v>W</v>
      </c>
      <c r="G2872" s="114" t="str">
        <f t="shared" si="189"/>
        <v>W</v>
      </c>
      <c r="H2872" s="114" t="str">
        <f t="shared" si="187"/>
        <v>W</v>
      </c>
      <c r="I2872" s="99">
        <f t="shared" si="188"/>
        <v>0</v>
      </c>
      <c r="J2872" s="109">
        <f>IF(H2872="B",0,MATCH("B",H2873:$H$3985,0))</f>
        <v>1</v>
      </c>
      <c r="O2872" s="112">
        <v>48196</v>
      </c>
      <c r="P2872" s="97" cm="1">
        <f t="array" ref="P2872">INDEX($L$11:$L$2636,MATCH(B2872+J2872,$L$11:$L$2636,0)+30)</f>
        <v>48243</v>
      </c>
      <c r="Q2872" s="124" cm="1">
        <f t="array" ref="Q2872">INDEX($L$11:$L$2636,MATCH(B2872+J2872,$L$11:$L$2636,0)+12)-1</f>
        <v>48217</v>
      </c>
    </row>
    <row r="2873" spans="2:17" ht="15" customHeight="1" x14ac:dyDescent="0.25">
      <c r="B2873" s="112">
        <v>48197</v>
      </c>
      <c r="C2873" s="113" t="str">
        <f t="shared" si="186"/>
        <v>Monday</v>
      </c>
      <c r="D2873" s="114" t="str">
        <f t="shared" si="189"/>
        <v>B</v>
      </c>
      <c r="E2873" s="114" t="str">
        <f t="shared" si="189"/>
        <v>B</v>
      </c>
      <c r="F2873" s="114" t="str">
        <f t="shared" si="189"/>
        <v>B</v>
      </c>
      <c r="G2873" s="114" t="str">
        <f t="shared" si="189"/>
        <v>B</v>
      </c>
      <c r="H2873" s="114" t="str">
        <f t="shared" si="187"/>
        <v>B</v>
      </c>
      <c r="I2873" s="99">
        <f t="shared" si="188"/>
        <v>1</v>
      </c>
      <c r="J2873" s="109">
        <f>IF(H2873="B",0,MATCH("B",H2874:$H$3985,0))</f>
        <v>0</v>
      </c>
      <c r="O2873" s="112">
        <v>48197</v>
      </c>
      <c r="P2873" s="97" cm="1">
        <f t="array" ref="P2873">INDEX($L$11:$L$2636,MATCH(B2873+J2873,$L$11:$L$2636,0)+30)</f>
        <v>48243</v>
      </c>
      <c r="Q2873" s="124" cm="1">
        <f t="array" ref="Q2873">INDEX($L$11:$L$2636,MATCH(B2873+J2873,$L$11:$L$2636,0)+12)-1</f>
        <v>48217</v>
      </c>
    </row>
    <row r="2874" spans="2:17" ht="15" customHeight="1" x14ac:dyDescent="0.25">
      <c r="B2874" s="112">
        <v>48198</v>
      </c>
      <c r="C2874" s="113" t="str">
        <f t="shared" si="186"/>
        <v>Tuesday</v>
      </c>
      <c r="D2874" s="114" t="str">
        <f t="shared" si="189"/>
        <v>B</v>
      </c>
      <c r="E2874" s="114" t="str">
        <f t="shared" si="189"/>
        <v>B</v>
      </c>
      <c r="F2874" s="114" t="str">
        <f t="shared" si="189"/>
        <v>B</v>
      </c>
      <c r="G2874" s="114" t="str">
        <f t="shared" si="189"/>
        <v>B</v>
      </c>
      <c r="H2874" s="114" t="str">
        <f t="shared" si="187"/>
        <v>B</v>
      </c>
      <c r="I2874" s="99">
        <f t="shared" si="188"/>
        <v>1</v>
      </c>
      <c r="J2874" s="109">
        <f>IF(H2874="B",0,MATCH("B",H2875:$H$3985,0))</f>
        <v>0</v>
      </c>
      <c r="O2874" s="112">
        <v>48198</v>
      </c>
      <c r="P2874" s="97" cm="1">
        <f t="array" ref="P2874">INDEX($L$11:$L$2636,MATCH(B2874+J2874,$L$11:$L$2636,0)+30)</f>
        <v>48246</v>
      </c>
      <c r="Q2874" s="124" cm="1">
        <f t="array" ref="Q2874">INDEX($L$11:$L$2636,MATCH(B2874+J2874,$L$11:$L$2636,0)+12)-1</f>
        <v>48219</v>
      </c>
    </row>
    <row r="2875" spans="2:17" ht="15" customHeight="1" x14ac:dyDescent="0.25">
      <c r="B2875" s="112">
        <v>48199</v>
      </c>
      <c r="C2875" s="113" t="str">
        <f t="shared" si="186"/>
        <v>Wednesday</v>
      </c>
      <c r="D2875" s="114" t="str">
        <f t="shared" si="189"/>
        <v>B</v>
      </c>
      <c r="E2875" s="114" t="str">
        <f t="shared" si="189"/>
        <v>B</v>
      </c>
      <c r="F2875" s="114" t="str">
        <f t="shared" si="189"/>
        <v>B</v>
      </c>
      <c r="G2875" s="114" t="str">
        <f t="shared" si="189"/>
        <v>B</v>
      </c>
      <c r="H2875" s="114" t="str">
        <f t="shared" si="187"/>
        <v>B</v>
      </c>
      <c r="I2875" s="99">
        <f t="shared" si="188"/>
        <v>1</v>
      </c>
      <c r="J2875" s="109">
        <f>IF(H2875="B",0,MATCH("B",H2876:$H$3985,0))</f>
        <v>0</v>
      </c>
      <c r="O2875" s="112">
        <v>48199</v>
      </c>
      <c r="P2875" s="97" cm="1">
        <f t="array" ref="P2875">INDEX($L$11:$L$2636,MATCH(B2875+J2875,$L$11:$L$2636,0)+30)</f>
        <v>48247</v>
      </c>
      <c r="Q2875" s="124" cm="1">
        <f t="array" ref="Q2875">INDEX($L$11:$L$2636,MATCH(B2875+J2875,$L$11:$L$2636,0)+12)-1</f>
        <v>48220</v>
      </c>
    </row>
    <row r="2876" spans="2:17" ht="15" customHeight="1" x14ac:dyDescent="0.25">
      <c r="B2876" s="112">
        <v>48200</v>
      </c>
      <c r="C2876" s="113" t="str">
        <f t="shared" si="186"/>
        <v>Thursday</v>
      </c>
      <c r="D2876" s="114" t="str">
        <f t="shared" si="189"/>
        <v>B</v>
      </c>
      <c r="E2876" s="114" t="str">
        <f t="shared" si="189"/>
        <v>B</v>
      </c>
      <c r="F2876" s="114" t="str">
        <f t="shared" si="189"/>
        <v>B</v>
      </c>
      <c r="G2876" s="114" t="str">
        <f t="shared" si="189"/>
        <v>B</v>
      </c>
      <c r="H2876" s="114" t="str">
        <f t="shared" si="187"/>
        <v>B</v>
      </c>
      <c r="I2876" s="99">
        <f t="shared" si="188"/>
        <v>1</v>
      </c>
      <c r="J2876" s="109">
        <f>IF(H2876="B",0,MATCH("B",H2877:$H$3985,0))</f>
        <v>0</v>
      </c>
      <c r="O2876" s="112">
        <v>48200</v>
      </c>
      <c r="P2876" s="97" cm="1">
        <f t="array" ref="P2876">INDEX($L$11:$L$2636,MATCH(B2876+J2876,$L$11:$L$2636,0)+30)</f>
        <v>48248</v>
      </c>
      <c r="Q2876" s="124" cm="1">
        <f t="array" ref="Q2876">INDEX($L$11:$L$2636,MATCH(B2876+J2876,$L$11:$L$2636,0)+12)-1</f>
        <v>48221</v>
      </c>
    </row>
    <row r="2877" spans="2:17" ht="15" customHeight="1" x14ac:dyDescent="0.25">
      <c r="B2877" s="112">
        <v>48201</v>
      </c>
      <c r="C2877" s="113" t="str">
        <f t="shared" si="186"/>
        <v>Friday</v>
      </c>
      <c r="D2877" s="114" t="str">
        <f t="shared" si="189"/>
        <v>B</v>
      </c>
      <c r="E2877" s="114" t="str">
        <f t="shared" si="189"/>
        <v>B</v>
      </c>
      <c r="F2877" s="114" t="str">
        <f t="shared" si="189"/>
        <v>B</v>
      </c>
      <c r="G2877" s="114" t="str">
        <f t="shared" si="189"/>
        <v>B</v>
      </c>
      <c r="H2877" s="114" t="str">
        <f t="shared" si="187"/>
        <v>B</v>
      </c>
      <c r="I2877" s="99">
        <f t="shared" si="188"/>
        <v>1</v>
      </c>
      <c r="J2877" s="109">
        <f>IF(H2877="B",0,MATCH("B",H2878:$H$3985,0))</f>
        <v>0</v>
      </c>
      <c r="O2877" s="112">
        <v>48201</v>
      </c>
      <c r="P2877" s="97" cm="1">
        <f t="array" ref="P2877">INDEX($L$11:$L$2636,MATCH(B2877+J2877,$L$11:$L$2636,0)+30)</f>
        <v>48249</v>
      </c>
      <c r="Q2877" s="124" cm="1">
        <f t="array" ref="Q2877">INDEX($L$11:$L$2636,MATCH(B2877+J2877,$L$11:$L$2636,0)+12)-1</f>
        <v>48224</v>
      </c>
    </row>
    <row r="2878" spans="2:17" ht="15" customHeight="1" x14ac:dyDescent="0.25">
      <c r="B2878" s="112">
        <v>48202</v>
      </c>
      <c r="C2878" s="113" t="str">
        <f t="shared" si="186"/>
        <v>Saturday</v>
      </c>
      <c r="D2878" s="114" t="str">
        <f t="shared" si="189"/>
        <v>W</v>
      </c>
      <c r="E2878" s="114" t="str">
        <f t="shared" si="189"/>
        <v>W</v>
      </c>
      <c r="F2878" s="114" t="str">
        <f t="shared" si="189"/>
        <v>W</v>
      </c>
      <c r="G2878" s="114" t="str">
        <f t="shared" si="189"/>
        <v>W</v>
      </c>
      <c r="H2878" s="114" t="str">
        <f t="shared" si="187"/>
        <v>W</v>
      </c>
      <c r="I2878" s="99">
        <f t="shared" si="188"/>
        <v>0</v>
      </c>
      <c r="J2878" s="109">
        <f>IF(H2878="B",0,MATCH("B",H2879:$H$3985,0))</f>
        <v>2</v>
      </c>
      <c r="O2878" s="112">
        <v>48202</v>
      </c>
      <c r="P2878" s="97" cm="1">
        <f t="array" ref="P2878">INDEX($L$11:$L$2636,MATCH(B2878+J2878,$L$11:$L$2636,0)+30)</f>
        <v>48250</v>
      </c>
      <c r="Q2878" s="124" cm="1">
        <f t="array" ref="Q2878">INDEX($L$11:$L$2636,MATCH(B2878+J2878,$L$11:$L$2636,0)+12)-1</f>
        <v>48225</v>
      </c>
    </row>
    <row r="2879" spans="2:17" ht="15" customHeight="1" x14ac:dyDescent="0.25">
      <c r="B2879" s="112">
        <v>48203</v>
      </c>
      <c r="C2879" s="113" t="str">
        <f t="shared" si="186"/>
        <v>Sunday</v>
      </c>
      <c r="D2879" s="114" t="str">
        <f t="shared" si="189"/>
        <v>W</v>
      </c>
      <c r="E2879" s="114" t="str">
        <f t="shared" si="189"/>
        <v>W</v>
      </c>
      <c r="F2879" s="114" t="str">
        <f t="shared" si="189"/>
        <v>W</v>
      </c>
      <c r="G2879" s="114" t="str">
        <f t="shared" si="189"/>
        <v>W</v>
      </c>
      <c r="H2879" s="114" t="str">
        <f t="shared" si="187"/>
        <v>W</v>
      </c>
      <c r="I2879" s="99">
        <f t="shared" si="188"/>
        <v>0</v>
      </c>
      <c r="J2879" s="109">
        <f>IF(H2879="B",0,MATCH("B",H2880:$H$3985,0))</f>
        <v>1</v>
      </c>
      <c r="O2879" s="112">
        <v>48203</v>
      </c>
      <c r="P2879" s="97" cm="1">
        <f t="array" ref="P2879">INDEX($L$11:$L$2636,MATCH(B2879+J2879,$L$11:$L$2636,0)+30)</f>
        <v>48250</v>
      </c>
      <c r="Q2879" s="124" cm="1">
        <f t="array" ref="Q2879">INDEX($L$11:$L$2636,MATCH(B2879+J2879,$L$11:$L$2636,0)+12)-1</f>
        <v>48225</v>
      </c>
    </row>
    <row r="2880" spans="2:17" ht="15" customHeight="1" x14ac:dyDescent="0.25">
      <c r="B2880" s="112">
        <v>48204</v>
      </c>
      <c r="C2880" s="113" t="str">
        <f t="shared" si="186"/>
        <v>Monday</v>
      </c>
      <c r="D2880" s="114" t="str">
        <f t="shared" si="189"/>
        <v>B</v>
      </c>
      <c r="E2880" s="114" t="str">
        <f t="shared" si="189"/>
        <v>B</v>
      </c>
      <c r="F2880" s="114" t="str">
        <f t="shared" si="189"/>
        <v>B</v>
      </c>
      <c r="G2880" s="114" t="str">
        <f t="shared" si="189"/>
        <v>B</v>
      </c>
      <c r="H2880" s="114" t="str">
        <f t="shared" si="187"/>
        <v>B</v>
      </c>
      <c r="I2880" s="99">
        <f t="shared" si="188"/>
        <v>1</v>
      </c>
      <c r="J2880" s="109">
        <f>IF(H2880="B",0,MATCH("B",H2881:$H$3985,0))</f>
        <v>0</v>
      </c>
      <c r="O2880" s="112">
        <v>48204</v>
      </c>
      <c r="P2880" s="97" cm="1">
        <f t="array" ref="P2880">INDEX($L$11:$L$2636,MATCH(B2880+J2880,$L$11:$L$2636,0)+30)</f>
        <v>48250</v>
      </c>
      <c r="Q2880" s="124" cm="1">
        <f t="array" ref="Q2880">INDEX($L$11:$L$2636,MATCH(B2880+J2880,$L$11:$L$2636,0)+12)-1</f>
        <v>48225</v>
      </c>
    </row>
    <row r="2881" spans="2:17" ht="15" customHeight="1" x14ac:dyDescent="0.25">
      <c r="B2881" s="112">
        <v>48205</v>
      </c>
      <c r="C2881" s="113" t="str">
        <f t="shared" si="186"/>
        <v>Tuesday</v>
      </c>
      <c r="D2881" s="114" t="str">
        <f t="shared" si="189"/>
        <v>B</v>
      </c>
      <c r="E2881" s="114" t="str">
        <f t="shared" si="189"/>
        <v>B</v>
      </c>
      <c r="F2881" s="114" t="str">
        <f t="shared" si="189"/>
        <v>B</v>
      </c>
      <c r="G2881" s="114" t="str">
        <f t="shared" si="189"/>
        <v>B</v>
      </c>
      <c r="H2881" s="114" t="str">
        <f t="shared" si="187"/>
        <v>B</v>
      </c>
      <c r="I2881" s="99">
        <f t="shared" si="188"/>
        <v>1</v>
      </c>
      <c r="J2881" s="109">
        <f>IF(H2881="B",0,MATCH("B",H2882:$H$3985,0))</f>
        <v>0</v>
      </c>
      <c r="O2881" s="112">
        <v>48205</v>
      </c>
      <c r="P2881" s="97" cm="1">
        <f t="array" ref="P2881">INDEX($L$11:$L$2636,MATCH(B2881+J2881,$L$11:$L$2636,0)+30)</f>
        <v>48253</v>
      </c>
      <c r="Q2881" s="124" cm="1">
        <f t="array" ref="Q2881">INDEX($L$11:$L$2636,MATCH(B2881+J2881,$L$11:$L$2636,0)+12)-1</f>
        <v>48226</v>
      </c>
    </row>
    <row r="2882" spans="2:17" ht="15" customHeight="1" x14ac:dyDescent="0.25">
      <c r="B2882" s="112">
        <v>48206</v>
      </c>
      <c r="C2882" s="113" t="str">
        <f t="shared" si="186"/>
        <v>Wednesday</v>
      </c>
      <c r="D2882" s="114" t="str">
        <f t="shared" si="189"/>
        <v>B</v>
      </c>
      <c r="E2882" s="114" t="str">
        <f t="shared" si="189"/>
        <v>B</v>
      </c>
      <c r="F2882" s="114" t="str">
        <f t="shared" si="189"/>
        <v>B</v>
      </c>
      <c r="G2882" s="114" t="str">
        <f t="shared" si="189"/>
        <v>B</v>
      </c>
      <c r="H2882" s="114" t="str">
        <f t="shared" si="187"/>
        <v>B</v>
      </c>
      <c r="I2882" s="99">
        <f t="shared" si="188"/>
        <v>1</v>
      </c>
      <c r="J2882" s="109">
        <f>IF(H2882="B",0,MATCH("B",H2883:$H$3985,0))</f>
        <v>0</v>
      </c>
      <c r="O2882" s="112">
        <v>48206</v>
      </c>
      <c r="P2882" s="97" cm="1">
        <f t="array" ref="P2882">INDEX($L$11:$L$2636,MATCH(B2882+J2882,$L$11:$L$2636,0)+30)</f>
        <v>48254</v>
      </c>
      <c r="Q2882" s="124" cm="1">
        <f t="array" ref="Q2882">INDEX($L$11:$L$2636,MATCH(B2882+J2882,$L$11:$L$2636,0)+12)-1</f>
        <v>48227</v>
      </c>
    </row>
    <row r="2883" spans="2:17" ht="15" customHeight="1" x14ac:dyDescent="0.25">
      <c r="B2883" s="112">
        <v>48207</v>
      </c>
      <c r="C2883" s="113" t="str">
        <f t="shared" si="186"/>
        <v>Thursday</v>
      </c>
      <c r="D2883" s="114" t="s">
        <v>71</v>
      </c>
      <c r="E2883" s="114" t="s">
        <v>71</v>
      </c>
      <c r="F2883" s="114" t="s">
        <v>71</v>
      </c>
      <c r="G2883" s="114" t="str">
        <f t="shared" si="189"/>
        <v>B</v>
      </c>
      <c r="H2883" s="114" t="str">
        <f t="shared" si="187"/>
        <v>P</v>
      </c>
      <c r="I2883" s="99">
        <f t="shared" si="188"/>
        <v>0</v>
      </c>
      <c r="J2883" s="109">
        <f>IF(H2883="B",0,MATCH("B",H2884:$H$3985,0))</f>
        <v>4</v>
      </c>
      <c r="O2883" s="112">
        <v>48207</v>
      </c>
      <c r="P2883" s="97" cm="1">
        <f t="array" ref="P2883">INDEX($L$11:$L$2636,MATCH(B2883+J2883,$L$11:$L$2636,0)+30)</f>
        <v>48255</v>
      </c>
      <c r="Q2883" s="124" cm="1">
        <f t="array" ref="Q2883">INDEX($L$11:$L$2636,MATCH(B2883+J2883,$L$11:$L$2636,0)+12)-1</f>
        <v>48228</v>
      </c>
    </row>
    <row r="2884" spans="2:17" ht="15" customHeight="1" x14ac:dyDescent="0.25">
      <c r="B2884" s="112">
        <v>48208</v>
      </c>
      <c r="C2884" s="113" t="str">
        <f t="shared" si="186"/>
        <v>Friday</v>
      </c>
      <c r="D2884" s="114" t="s">
        <v>71</v>
      </c>
      <c r="E2884" s="114" t="s">
        <v>71</v>
      </c>
      <c r="F2884" s="114" t="str">
        <f t="shared" si="189"/>
        <v>B</v>
      </c>
      <c r="G2884" s="114" t="str">
        <f t="shared" si="189"/>
        <v>B</v>
      </c>
      <c r="H2884" s="114" t="str">
        <f t="shared" si="187"/>
        <v>P</v>
      </c>
      <c r="I2884" s="99">
        <f t="shared" si="188"/>
        <v>0</v>
      </c>
      <c r="J2884" s="109">
        <f>IF(H2884="B",0,MATCH("B",H2885:$H$3985,0))</f>
        <v>3</v>
      </c>
      <c r="O2884" s="112">
        <v>48208</v>
      </c>
      <c r="P2884" s="97" cm="1">
        <f t="array" ref="P2884">INDEX($L$11:$L$2636,MATCH(B2884+J2884,$L$11:$L$2636,0)+30)</f>
        <v>48255</v>
      </c>
      <c r="Q2884" s="124" cm="1">
        <f t="array" ref="Q2884">INDEX($L$11:$L$2636,MATCH(B2884+J2884,$L$11:$L$2636,0)+12)-1</f>
        <v>48228</v>
      </c>
    </row>
    <row r="2885" spans="2:17" ht="15" customHeight="1" x14ac:dyDescent="0.25">
      <c r="B2885" s="112">
        <v>48209</v>
      </c>
      <c r="C2885" s="113" t="str">
        <f t="shared" si="186"/>
        <v>Saturday</v>
      </c>
      <c r="D2885" s="114" t="str">
        <f t="shared" si="189"/>
        <v>W</v>
      </c>
      <c r="E2885" s="114" t="str">
        <f t="shared" si="189"/>
        <v>W</v>
      </c>
      <c r="F2885" s="114" t="str">
        <f t="shared" si="189"/>
        <v>W</v>
      </c>
      <c r="G2885" s="114" t="str">
        <f t="shared" si="189"/>
        <v>W</v>
      </c>
      <c r="H2885" s="114" t="str">
        <f t="shared" si="187"/>
        <v>W</v>
      </c>
      <c r="I2885" s="99">
        <f t="shared" si="188"/>
        <v>0</v>
      </c>
      <c r="J2885" s="109">
        <f>IF(H2885="B",0,MATCH("B",H2886:$H$3985,0))</f>
        <v>2</v>
      </c>
      <c r="O2885" s="112">
        <v>48209</v>
      </c>
      <c r="P2885" s="97" cm="1">
        <f t="array" ref="P2885">INDEX($L$11:$L$2636,MATCH(B2885+J2885,$L$11:$L$2636,0)+30)</f>
        <v>48255</v>
      </c>
      <c r="Q2885" s="124" cm="1">
        <f t="array" ref="Q2885">INDEX($L$11:$L$2636,MATCH(B2885+J2885,$L$11:$L$2636,0)+12)-1</f>
        <v>48228</v>
      </c>
    </row>
    <row r="2886" spans="2:17" ht="15" customHeight="1" x14ac:dyDescent="0.25">
      <c r="B2886" s="112">
        <v>48210</v>
      </c>
      <c r="C2886" s="113" t="str">
        <f t="shared" si="186"/>
        <v>Sunday</v>
      </c>
      <c r="D2886" s="114" t="str">
        <f t="shared" si="189"/>
        <v>W</v>
      </c>
      <c r="E2886" s="114" t="str">
        <f t="shared" si="189"/>
        <v>W</v>
      </c>
      <c r="F2886" s="114" t="str">
        <f t="shared" si="189"/>
        <v>W</v>
      </c>
      <c r="G2886" s="114" t="str">
        <f t="shared" si="189"/>
        <v>W</v>
      </c>
      <c r="H2886" s="114" t="str">
        <f t="shared" si="187"/>
        <v>W</v>
      </c>
      <c r="I2886" s="99">
        <f t="shared" si="188"/>
        <v>0</v>
      </c>
      <c r="J2886" s="109">
        <f>IF(H2886="B",0,MATCH("B",H2887:$H$3985,0))</f>
        <v>1</v>
      </c>
      <c r="O2886" s="112">
        <v>48210</v>
      </c>
      <c r="P2886" s="97" cm="1">
        <f t="array" ref="P2886">INDEX($L$11:$L$2636,MATCH(B2886+J2886,$L$11:$L$2636,0)+30)</f>
        <v>48255</v>
      </c>
      <c r="Q2886" s="124" cm="1">
        <f t="array" ref="Q2886">INDEX($L$11:$L$2636,MATCH(B2886+J2886,$L$11:$L$2636,0)+12)-1</f>
        <v>48228</v>
      </c>
    </row>
    <row r="2887" spans="2:17" ht="15" customHeight="1" x14ac:dyDescent="0.25">
      <c r="B2887" s="112">
        <v>48211</v>
      </c>
      <c r="C2887" s="113" t="str">
        <f t="shared" si="186"/>
        <v>Monday</v>
      </c>
      <c r="D2887" s="114" t="str">
        <f t="shared" si="189"/>
        <v>B</v>
      </c>
      <c r="E2887" s="114" t="str">
        <f t="shared" si="189"/>
        <v>B</v>
      </c>
      <c r="F2887" s="114" t="str">
        <f t="shared" si="189"/>
        <v>B</v>
      </c>
      <c r="G2887" s="114" t="str">
        <f t="shared" si="189"/>
        <v>B</v>
      </c>
      <c r="H2887" s="114" t="str">
        <f t="shared" si="187"/>
        <v>B</v>
      </c>
      <c r="I2887" s="99">
        <f t="shared" si="188"/>
        <v>1</v>
      </c>
      <c r="J2887" s="109">
        <f>IF(H2887="B",0,MATCH("B",H2888:$H$3985,0))</f>
        <v>0</v>
      </c>
      <c r="O2887" s="112">
        <v>48211</v>
      </c>
      <c r="P2887" s="97" cm="1">
        <f t="array" ref="P2887">INDEX($L$11:$L$2636,MATCH(B2887+J2887,$L$11:$L$2636,0)+30)</f>
        <v>48255</v>
      </c>
      <c r="Q2887" s="124" cm="1">
        <f t="array" ref="Q2887">INDEX($L$11:$L$2636,MATCH(B2887+J2887,$L$11:$L$2636,0)+12)-1</f>
        <v>48228</v>
      </c>
    </row>
    <row r="2888" spans="2:17" ht="15" customHeight="1" x14ac:dyDescent="0.25">
      <c r="B2888" s="112">
        <v>48212</v>
      </c>
      <c r="C2888" s="113" t="str">
        <f t="shared" si="186"/>
        <v>Tuesday</v>
      </c>
      <c r="D2888" s="114" t="str">
        <f t="shared" si="189"/>
        <v>B</v>
      </c>
      <c r="E2888" s="114" t="str">
        <f t="shared" si="189"/>
        <v>B</v>
      </c>
      <c r="F2888" s="114" t="str">
        <f t="shared" si="189"/>
        <v>B</v>
      </c>
      <c r="G2888" s="114" t="str">
        <f t="shared" si="189"/>
        <v>B</v>
      </c>
      <c r="H2888" s="114" t="str">
        <f t="shared" si="187"/>
        <v>B</v>
      </c>
      <c r="I2888" s="99">
        <f t="shared" si="188"/>
        <v>1</v>
      </c>
      <c r="J2888" s="109">
        <f>IF(H2888="B",0,MATCH("B",H2889:$H$3985,0))</f>
        <v>0</v>
      </c>
      <c r="O2888" s="112">
        <v>48212</v>
      </c>
      <c r="P2888" s="97" cm="1">
        <f t="array" ref="P2888">INDEX($L$11:$L$2636,MATCH(B2888+J2888,$L$11:$L$2636,0)+30)</f>
        <v>48256</v>
      </c>
      <c r="Q2888" s="124" cm="1">
        <f t="array" ref="Q2888">INDEX($L$11:$L$2636,MATCH(B2888+J2888,$L$11:$L$2636,0)+12)-1</f>
        <v>48231</v>
      </c>
    </row>
    <row r="2889" spans="2:17" ht="15" customHeight="1" x14ac:dyDescent="0.25">
      <c r="B2889" s="112">
        <v>48213</v>
      </c>
      <c r="C2889" s="113" t="str">
        <f t="shared" si="186"/>
        <v>Wednesday</v>
      </c>
      <c r="D2889" s="114" t="str">
        <f t="shared" si="189"/>
        <v>B</v>
      </c>
      <c r="E2889" s="114" t="str">
        <f t="shared" si="189"/>
        <v>B</v>
      </c>
      <c r="F2889" s="114" t="str">
        <f t="shared" si="189"/>
        <v>B</v>
      </c>
      <c r="G2889" s="114" t="str">
        <f t="shared" si="189"/>
        <v>B</v>
      </c>
      <c r="H2889" s="114" t="str">
        <f t="shared" si="187"/>
        <v>B</v>
      </c>
      <c r="I2889" s="99">
        <f t="shared" si="188"/>
        <v>1</v>
      </c>
      <c r="J2889" s="109">
        <f>IF(H2889="B",0,MATCH("B",H2890:$H$3985,0))</f>
        <v>0</v>
      </c>
      <c r="O2889" s="112">
        <v>48213</v>
      </c>
      <c r="P2889" s="97" cm="1">
        <f t="array" ref="P2889">INDEX($L$11:$L$2636,MATCH(B2889+J2889,$L$11:$L$2636,0)+30)</f>
        <v>48257</v>
      </c>
      <c r="Q2889" s="124" cm="1">
        <f t="array" ref="Q2889">INDEX($L$11:$L$2636,MATCH(B2889+J2889,$L$11:$L$2636,0)+12)-1</f>
        <v>48232</v>
      </c>
    </row>
    <row r="2890" spans="2:17" ht="15" customHeight="1" x14ac:dyDescent="0.25">
      <c r="B2890" s="112">
        <v>48214</v>
      </c>
      <c r="C2890" s="113" t="str">
        <f t="shared" si="186"/>
        <v>Thursday</v>
      </c>
      <c r="D2890" s="114" t="s">
        <v>71</v>
      </c>
      <c r="E2890" s="114" t="s">
        <v>71</v>
      </c>
      <c r="F2890" s="114" t="s">
        <v>71</v>
      </c>
      <c r="G2890" s="114" t="str">
        <f t="shared" si="189"/>
        <v>B</v>
      </c>
      <c r="H2890" s="114" t="str">
        <f t="shared" si="187"/>
        <v>P</v>
      </c>
      <c r="I2890" s="99">
        <f t="shared" si="188"/>
        <v>0</v>
      </c>
      <c r="J2890" s="109">
        <f>IF(H2890="B",0,MATCH("B",H2891:$H$3985,0))</f>
        <v>1</v>
      </c>
      <c r="O2890" s="112">
        <v>48214</v>
      </c>
      <c r="P2890" s="97" cm="1">
        <f t="array" ref="P2890">INDEX($L$11:$L$2636,MATCH(B2890+J2890,$L$11:$L$2636,0)+30)</f>
        <v>48260</v>
      </c>
      <c r="Q2890" s="124" cm="1">
        <f t="array" ref="Q2890">INDEX($L$11:$L$2636,MATCH(B2890+J2890,$L$11:$L$2636,0)+12)-1</f>
        <v>48233</v>
      </c>
    </row>
    <row r="2891" spans="2:17" ht="15" customHeight="1" x14ac:dyDescent="0.25">
      <c r="B2891" s="112">
        <v>48215</v>
      </c>
      <c r="C2891" s="113" t="str">
        <f t="shared" si="186"/>
        <v>Friday</v>
      </c>
      <c r="D2891" s="114" t="str">
        <f t="shared" si="189"/>
        <v>B</v>
      </c>
      <c r="E2891" s="114" t="str">
        <f t="shared" si="189"/>
        <v>B</v>
      </c>
      <c r="F2891" s="114" t="str">
        <f t="shared" si="189"/>
        <v>B</v>
      </c>
      <c r="G2891" s="114" t="str">
        <f t="shared" si="189"/>
        <v>B</v>
      </c>
      <c r="H2891" s="114" t="str">
        <f t="shared" si="187"/>
        <v>B</v>
      </c>
      <c r="I2891" s="99">
        <f t="shared" si="188"/>
        <v>1</v>
      </c>
      <c r="J2891" s="109">
        <f>IF(H2891="B",0,MATCH("B",H2892:$H$3985,0))</f>
        <v>0</v>
      </c>
      <c r="O2891" s="112">
        <v>48215</v>
      </c>
      <c r="P2891" s="97" cm="1">
        <f t="array" ref="P2891">INDEX($L$11:$L$2636,MATCH(B2891+J2891,$L$11:$L$2636,0)+30)</f>
        <v>48260</v>
      </c>
      <c r="Q2891" s="124" cm="1">
        <f t="array" ref="Q2891">INDEX($L$11:$L$2636,MATCH(B2891+J2891,$L$11:$L$2636,0)+12)-1</f>
        <v>48233</v>
      </c>
    </row>
    <row r="2892" spans="2:17" ht="15" customHeight="1" x14ac:dyDescent="0.25">
      <c r="B2892" s="112">
        <v>48216</v>
      </c>
      <c r="C2892" s="113" t="str">
        <f t="shared" ref="C2892:C2955" si="190">TEXT(WEEKDAY(B2892),"dddd")</f>
        <v>Saturday</v>
      </c>
      <c r="D2892" s="114" t="str">
        <f t="shared" si="189"/>
        <v>W</v>
      </c>
      <c r="E2892" s="114" t="str">
        <f t="shared" si="189"/>
        <v>W</v>
      </c>
      <c r="F2892" s="114" t="str">
        <f t="shared" si="189"/>
        <v>W</v>
      </c>
      <c r="G2892" s="114" t="str">
        <f t="shared" si="189"/>
        <v>W</v>
      </c>
      <c r="H2892" s="114" t="str">
        <f t="shared" ref="H2892:H2955" si="191">IF(OR(D2892="P",E2892="P",F2892="P",G2892="P"),"P",D2892)</f>
        <v>W</v>
      </c>
      <c r="I2892" s="99">
        <f t="shared" ref="I2892:I2955" si="192">IF(H2892="B",1,0)</f>
        <v>0</v>
      </c>
      <c r="J2892" s="109">
        <f>IF(H2892="B",0,MATCH("B",H2893:$H$3985,0))</f>
        <v>2</v>
      </c>
      <c r="O2892" s="112">
        <v>48216</v>
      </c>
      <c r="P2892" s="97" cm="1">
        <f t="array" ref="P2892">INDEX($L$11:$L$2636,MATCH(B2892+J2892,$L$11:$L$2636,0)+30)</f>
        <v>48261</v>
      </c>
      <c r="Q2892" s="124" cm="1">
        <f t="array" ref="Q2892">INDEX($L$11:$L$2636,MATCH(B2892+J2892,$L$11:$L$2636,0)+12)-1</f>
        <v>48234</v>
      </c>
    </row>
    <row r="2893" spans="2:17" ht="15" customHeight="1" x14ac:dyDescent="0.25">
      <c r="B2893" s="112">
        <v>48217</v>
      </c>
      <c r="C2893" s="113" t="str">
        <f t="shared" si="190"/>
        <v>Sunday</v>
      </c>
      <c r="D2893" s="114" t="str">
        <f t="shared" si="189"/>
        <v>W</v>
      </c>
      <c r="E2893" s="114" t="str">
        <f t="shared" si="189"/>
        <v>W</v>
      </c>
      <c r="F2893" s="114" t="str">
        <f t="shared" si="189"/>
        <v>W</v>
      </c>
      <c r="G2893" s="114" t="str">
        <f t="shared" si="189"/>
        <v>W</v>
      </c>
      <c r="H2893" s="114" t="str">
        <f t="shared" si="191"/>
        <v>W</v>
      </c>
      <c r="I2893" s="99">
        <f t="shared" si="192"/>
        <v>0</v>
      </c>
      <c r="J2893" s="109">
        <f>IF(H2893="B",0,MATCH("B",H2894:$H$3985,0))</f>
        <v>1</v>
      </c>
      <c r="O2893" s="112">
        <v>48217</v>
      </c>
      <c r="P2893" s="97" cm="1">
        <f t="array" ref="P2893">INDEX($L$11:$L$2636,MATCH(B2893+J2893,$L$11:$L$2636,0)+30)</f>
        <v>48261</v>
      </c>
      <c r="Q2893" s="124" cm="1">
        <f t="array" ref="Q2893">INDEX($L$11:$L$2636,MATCH(B2893+J2893,$L$11:$L$2636,0)+12)-1</f>
        <v>48234</v>
      </c>
    </row>
    <row r="2894" spans="2:17" ht="15" customHeight="1" x14ac:dyDescent="0.25">
      <c r="B2894" s="112">
        <v>48218</v>
      </c>
      <c r="C2894" s="113" t="str">
        <f t="shared" si="190"/>
        <v>Monday</v>
      </c>
      <c r="D2894" s="114" t="str">
        <f t="shared" si="189"/>
        <v>B</v>
      </c>
      <c r="E2894" s="114" t="str">
        <f t="shared" si="189"/>
        <v>B</v>
      </c>
      <c r="F2894" s="114" t="str">
        <f t="shared" si="189"/>
        <v>B</v>
      </c>
      <c r="G2894" s="114" t="str">
        <f t="shared" si="189"/>
        <v>B</v>
      </c>
      <c r="H2894" s="114" t="str">
        <f t="shared" si="191"/>
        <v>B</v>
      </c>
      <c r="I2894" s="99">
        <f t="shared" si="192"/>
        <v>1</v>
      </c>
      <c r="J2894" s="109">
        <f>IF(H2894="B",0,MATCH("B",H2895:$H$3985,0))</f>
        <v>0</v>
      </c>
      <c r="O2894" s="112">
        <v>48218</v>
      </c>
      <c r="P2894" s="97" cm="1">
        <f t="array" ref="P2894">INDEX($L$11:$L$2636,MATCH(B2894+J2894,$L$11:$L$2636,0)+30)</f>
        <v>48261</v>
      </c>
      <c r="Q2894" s="124" cm="1">
        <f t="array" ref="Q2894">INDEX($L$11:$L$2636,MATCH(B2894+J2894,$L$11:$L$2636,0)+12)-1</f>
        <v>48234</v>
      </c>
    </row>
    <row r="2895" spans="2:17" ht="15" customHeight="1" x14ac:dyDescent="0.25">
      <c r="B2895" s="112">
        <v>48219</v>
      </c>
      <c r="C2895" s="113" t="str">
        <f t="shared" si="190"/>
        <v>Tuesday</v>
      </c>
      <c r="D2895" s="114" t="str">
        <f t="shared" si="189"/>
        <v>B</v>
      </c>
      <c r="E2895" s="114" t="s">
        <v>71</v>
      </c>
      <c r="F2895" s="114" t="s">
        <v>71</v>
      </c>
      <c r="G2895" s="114" t="str">
        <f t="shared" si="189"/>
        <v>B</v>
      </c>
      <c r="H2895" s="114" t="str">
        <f t="shared" si="191"/>
        <v>P</v>
      </c>
      <c r="I2895" s="99">
        <f t="shared" si="192"/>
        <v>0</v>
      </c>
      <c r="J2895" s="109">
        <f>IF(H2895="B",0,MATCH("B",H2896:$H$3985,0))</f>
        <v>1</v>
      </c>
      <c r="O2895" s="112">
        <v>48219</v>
      </c>
      <c r="P2895" s="97" cm="1">
        <f t="array" ref="P2895">INDEX($L$11:$L$2636,MATCH(B2895+J2895,$L$11:$L$2636,0)+30)</f>
        <v>48262</v>
      </c>
      <c r="Q2895" s="124" cm="1">
        <f t="array" ref="Q2895">INDEX($L$11:$L$2636,MATCH(B2895+J2895,$L$11:$L$2636,0)+12)-1</f>
        <v>48235</v>
      </c>
    </row>
    <row r="2896" spans="2:17" ht="15" customHeight="1" x14ac:dyDescent="0.25">
      <c r="B2896" s="112">
        <v>48220</v>
      </c>
      <c r="C2896" s="113" t="str">
        <f t="shared" si="190"/>
        <v>Wednesday</v>
      </c>
      <c r="D2896" s="114" t="str">
        <f t="shared" si="189"/>
        <v>B</v>
      </c>
      <c r="E2896" s="114" t="str">
        <f t="shared" si="189"/>
        <v>B</v>
      </c>
      <c r="F2896" s="114" t="str">
        <f t="shared" si="189"/>
        <v>B</v>
      </c>
      <c r="G2896" s="114" t="str">
        <f t="shared" si="189"/>
        <v>B</v>
      </c>
      <c r="H2896" s="114" t="str">
        <f t="shared" si="191"/>
        <v>B</v>
      </c>
      <c r="I2896" s="99">
        <f t="shared" si="192"/>
        <v>1</v>
      </c>
      <c r="J2896" s="109">
        <f>IF(H2896="B",0,MATCH("B",H2897:$H$3985,0))</f>
        <v>0</v>
      </c>
      <c r="O2896" s="112">
        <v>48220</v>
      </c>
      <c r="P2896" s="97" cm="1">
        <f t="array" ref="P2896">INDEX($L$11:$L$2636,MATCH(B2896+J2896,$L$11:$L$2636,0)+30)</f>
        <v>48262</v>
      </c>
      <c r="Q2896" s="124" cm="1">
        <f t="array" ref="Q2896">INDEX($L$11:$L$2636,MATCH(B2896+J2896,$L$11:$L$2636,0)+12)-1</f>
        <v>48235</v>
      </c>
    </row>
    <row r="2897" spans="2:17" ht="15" customHeight="1" x14ac:dyDescent="0.25">
      <c r="B2897" s="112">
        <v>48221</v>
      </c>
      <c r="C2897" s="113" t="str">
        <f t="shared" si="190"/>
        <v>Thursday</v>
      </c>
      <c r="D2897" s="114" t="str">
        <f t="shared" si="189"/>
        <v>B</v>
      </c>
      <c r="E2897" s="114" t="str">
        <f t="shared" si="189"/>
        <v>B</v>
      </c>
      <c r="F2897" s="114" t="str">
        <f t="shared" si="189"/>
        <v>B</v>
      </c>
      <c r="G2897" s="114" t="str">
        <f t="shared" si="189"/>
        <v>B</v>
      </c>
      <c r="H2897" s="114" t="str">
        <f t="shared" si="191"/>
        <v>B</v>
      </c>
      <c r="I2897" s="99">
        <f t="shared" si="192"/>
        <v>1</v>
      </c>
      <c r="J2897" s="109">
        <f>IF(H2897="B",0,MATCH("B",H2898:$H$3985,0))</f>
        <v>0</v>
      </c>
      <c r="O2897" s="112">
        <v>48221</v>
      </c>
      <c r="P2897" s="97" cm="1">
        <f t="array" ref="P2897">INDEX($L$11:$L$2636,MATCH(B2897+J2897,$L$11:$L$2636,0)+30)</f>
        <v>48263</v>
      </c>
      <c r="Q2897" s="124" cm="1">
        <f t="array" ref="Q2897">INDEX($L$11:$L$2636,MATCH(B2897+J2897,$L$11:$L$2636,0)+12)-1</f>
        <v>48238</v>
      </c>
    </row>
    <row r="2898" spans="2:17" ht="15" customHeight="1" x14ac:dyDescent="0.25">
      <c r="B2898" s="112">
        <v>48222</v>
      </c>
      <c r="C2898" s="113" t="str">
        <f t="shared" si="190"/>
        <v>Friday</v>
      </c>
      <c r="D2898" s="114" t="str">
        <f t="shared" si="189"/>
        <v>B</v>
      </c>
      <c r="E2898" s="114" t="str">
        <f t="shared" si="189"/>
        <v>B</v>
      </c>
      <c r="F2898" s="114" t="str">
        <f t="shared" si="189"/>
        <v>B</v>
      </c>
      <c r="G2898" s="114" t="str">
        <f t="shared" si="189"/>
        <v>B</v>
      </c>
      <c r="H2898" s="114" t="str">
        <f t="shared" si="191"/>
        <v>B</v>
      </c>
      <c r="I2898" s="99">
        <f t="shared" si="192"/>
        <v>1</v>
      </c>
      <c r="J2898" s="109">
        <f>IF(H2898="B",0,MATCH("B",H2899:$H$3985,0))</f>
        <v>0</v>
      </c>
      <c r="O2898" s="112">
        <v>48222</v>
      </c>
      <c r="P2898" s="97" cm="1">
        <f t="array" ref="P2898">INDEX($L$11:$L$2636,MATCH(B2898+J2898,$L$11:$L$2636,0)+30)</f>
        <v>48264</v>
      </c>
      <c r="Q2898" s="124" cm="1">
        <f t="array" ref="Q2898">INDEX($L$11:$L$2636,MATCH(B2898+J2898,$L$11:$L$2636,0)+12)-1</f>
        <v>48239</v>
      </c>
    </row>
    <row r="2899" spans="2:17" ht="15" customHeight="1" x14ac:dyDescent="0.25">
      <c r="B2899" s="112">
        <v>48223</v>
      </c>
      <c r="C2899" s="113" t="str">
        <f t="shared" si="190"/>
        <v>Saturday</v>
      </c>
      <c r="D2899" s="114" t="str">
        <f t="shared" si="189"/>
        <v>W</v>
      </c>
      <c r="E2899" s="114" t="str">
        <f t="shared" si="189"/>
        <v>W</v>
      </c>
      <c r="F2899" s="114" t="str">
        <f t="shared" si="189"/>
        <v>W</v>
      </c>
      <c r="G2899" s="114" t="str">
        <f t="shared" si="189"/>
        <v>W</v>
      </c>
      <c r="H2899" s="114" t="str">
        <f t="shared" si="191"/>
        <v>W</v>
      </c>
      <c r="I2899" s="99">
        <f t="shared" si="192"/>
        <v>0</v>
      </c>
      <c r="J2899" s="109">
        <f>IF(H2899="B",0,MATCH("B",H2900:$H$3985,0))</f>
        <v>2</v>
      </c>
      <c r="O2899" s="112">
        <v>48223</v>
      </c>
      <c r="P2899" s="97" cm="1">
        <f t="array" ref="P2899">INDEX($L$11:$L$2636,MATCH(B2899+J2899,$L$11:$L$2636,0)+30)</f>
        <v>48267</v>
      </c>
      <c r="Q2899" s="124" cm="1">
        <f t="array" ref="Q2899">INDEX($L$11:$L$2636,MATCH(B2899+J2899,$L$11:$L$2636,0)+12)-1</f>
        <v>48240</v>
      </c>
    </row>
    <row r="2900" spans="2:17" ht="15" customHeight="1" x14ac:dyDescent="0.25">
      <c r="B2900" s="112">
        <v>48224</v>
      </c>
      <c r="C2900" s="113" t="str">
        <f t="shared" si="190"/>
        <v>Sunday</v>
      </c>
      <c r="D2900" s="114" t="str">
        <f t="shared" si="189"/>
        <v>W</v>
      </c>
      <c r="E2900" s="114" t="str">
        <f t="shared" si="189"/>
        <v>W</v>
      </c>
      <c r="F2900" s="114" t="str">
        <f t="shared" si="189"/>
        <v>W</v>
      </c>
      <c r="G2900" s="114" t="str">
        <f t="shared" si="189"/>
        <v>W</v>
      </c>
      <c r="H2900" s="114" t="str">
        <f t="shared" si="191"/>
        <v>W</v>
      </c>
      <c r="I2900" s="99">
        <f t="shared" si="192"/>
        <v>0</v>
      </c>
      <c r="J2900" s="109">
        <f>IF(H2900="B",0,MATCH("B",H2901:$H$3985,0))</f>
        <v>1</v>
      </c>
      <c r="O2900" s="112">
        <v>48224</v>
      </c>
      <c r="P2900" s="97" cm="1">
        <f t="array" ref="P2900">INDEX($L$11:$L$2636,MATCH(B2900+J2900,$L$11:$L$2636,0)+30)</f>
        <v>48267</v>
      </c>
      <c r="Q2900" s="124" cm="1">
        <f t="array" ref="Q2900">INDEX($L$11:$L$2636,MATCH(B2900+J2900,$L$11:$L$2636,0)+12)-1</f>
        <v>48240</v>
      </c>
    </row>
    <row r="2901" spans="2:17" ht="15" customHeight="1" x14ac:dyDescent="0.25">
      <c r="B2901" s="112">
        <v>48225</v>
      </c>
      <c r="C2901" s="113" t="str">
        <f t="shared" si="190"/>
        <v>Monday</v>
      </c>
      <c r="D2901" s="114" t="str">
        <f t="shared" si="189"/>
        <v>B</v>
      </c>
      <c r="E2901" s="114" t="str">
        <f t="shared" si="189"/>
        <v>B</v>
      </c>
      <c r="F2901" s="114" t="str">
        <f t="shared" si="189"/>
        <v>B</v>
      </c>
      <c r="G2901" s="114" t="str">
        <f t="shared" si="189"/>
        <v>B</v>
      </c>
      <c r="H2901" s="114" t="str">
        <f t="shared" si="191"/>
        <v>B</v>
      </c>
      <c r="I2901" s="99">
        <f t="shared" si="192"/>
        <v>1</v>
      </c>
      <c r="J2901" s="109">
        <f>IF(H2901="B",0,MATCH("B",H2902:$H$3985,0))</f>
        <v>0</v>
      </c>
      <c r="O2901" s="112">
        <v>48225</v>
      </c>
      <c r="P2901" s="97" cm="1">
        <f t="array" ref="P2901">INDEX($L$11:$L$2636,MATCH(B2901+J2901,$L$11:$L$2636,0)+30)</f>
        <v>48267</v>
      </c>
      <c r="Q2901" s="124" cm="1">
        <f t="array" ref="Q2901">INDEX($L$11:$L$2636,MATCH(B2901+J2901,$L$11:$L$2636,0)+12)-1</f>
        <v>48240</v>
      </c>
    </row>
    <row r="2902" spans="2:17" ht="15" customHeight="1" x14ac:dyDescent="0.25">
      <c r="B2902" s="112">
        <v>48226</v>
      </c>
      <c r="C2902" s="113" t="str">
        <f t="shared" si="190"/>
        <v>Tuesday</v>
      </c>
      <c r="D2902" s="114" t="str">
        <f t="shared" si="189"/>
        <v>B</v>
      </c>
      <c r="E2902" s="114" t="str">
        <f t="shared" si="189"/>
        <v>B</v>
      </c>
      <c r="F2902" s="114" t="str">
        <f t="shared" si="189"/>
        <v>B</v>
      </c>
      <c r="G2902" s="114" t="str">
        <f t="shared" si="189"/>
        <v>B</v>
      </c>
      <c r="H2902" s="114" t="str">
        <f t="shared" si="191"/>
        <v>B</v>
      </c>
      <c r="I2902" s="99">
        <f t="shared" si="192"/>
        <v>1</v>
      </c>
      <c r="J2902" s="109">
        <f>IF(H2902="B",0,MATCH("B",H2903:$H$3985,0))</f>
        <v>0</v>
      </c>
      <c r="O2902" s="112">
        <v>48226</v>
      </c>
      <c r="P2902" s="97" cm="1">
        <f t="array" ref="P2902">INDEX($L$11:$L$2636,MATCH(B2902+J2902,$L$11:$L$2636,0)+30)</f>
        <v>48268</v>
      </c>
      <c r="Q2902" s="124" cm="1">
        <f t="array" ref="Q2902">INDEX($L$11:$L$2636,MATCH(B2902+J2902,$L$11:$L$2636,0)+12)-1</f>
        <v>48241</v>
      </c>
    </row>
    <row r="2903" spans="2:17" ht="15" customHeight="1" x14ac:dyDescent="0.25">
      <c r="B2903" s="112">
        <v>48227</v>
      </c>
      <c r="C2903" s="113" t="str">
        <f t="shared" si="190"/>
        <v>Wednesday</v>
      </c>
      <c r="D2903" s="114" t="str">
        <f t="shared" si="189"/>
        <v>B</v>
      </c>
      <c r="E2903" s="114" t="str">
        <f t="shared" si="189"/>
        <v>B</v>
      </c>
      <c r="F2903" s="114" t="str">
        <f t="shared" si="189"/>
        <v>B</v>
      </c>
      <c r="G2903" s="114" t="str">
        <f t="shared" si="189"/>
        <v>B</v>
      </c>
      <c r="H2903" s="114" t="str">
        <f t="shared" si="191"/>
        <v>B</v>
      </c>
      <c r="I2903" s="99">
        <f t="shared" si="192"/>
        <v>1</v>
      </c>
      <c r="J2903" s="109">
        <f>IF(H2903="B",0,MATCH("B",H2904:$H$3985,0))</f>
        <v>0</v>
      </c>
      <c r="O2903" s="112">
        <v>48227</v>
      </c>
      <c r="P2903" s="97" cm="1">
        <f t="array" ref="P2903">INDEX($L$11:$L$2636,MATCH(B2903+J2903,$L$11:$L$2636,0)+30)</f>
        <v>48269</v>
      </c>
      <c r="Q2903" s="124" cm="1">
        <f t="array" ref="Q2903">INDEX($L$11:$L$2636,MATCH(B2903+J2903,$L$11:$L$2636,0)+12)-1</f>
        <v>48242</v>
      </c>
    </row>
    <row r="2904" spans="2:17" ht="15" customHeight="1" x14ac:dyDescent="0.25">
      <c r="B2904" s="112">
        <v>48228</v>
      </c>
      <c r="C2904" s="113" t="str">
        <f t="shared" si="190"/>
        <v>Thursday</v>
      </c>
      <c r="D2904" s="114" t="str">
        <f t="shared" si="189"/>
        <v>B</v>
      </c>
      <c r="E2904" s="114" t="str">
        <f t="shared" si="189"/>
        <v>B</v>
      </c>
      <c r="F2904" s="114" t="str">
        <f t="shared" si="189"/>
        <v>B</v>
      </c>
      <c r="G2904" s="114" t="str">
        <f t="shared" si="189"/>
        <v>B</v>
      </c>
      <c r="H2904" s="114" t="str">
        <f t="shared" si="191"/>
        <v>B</v>
      </c>
      <c r="I2904" s="99">
        <f t="shared" si="192"/>
        <v>1</v>
      </c>
      <c r="J2904" s="109">
        <f>IF(H2904="B",0,MATCH("B",H2905:$H$3985,0))</f>
        <v>0</v>
      </c>
      <c r="O2904" s="112">
        <v>48228</v>
      </c>
      <c r="P2904" s="97" cm="1">
        <f t="array" ref="P2904">INDEX($L$11:$L$2636,MATCH(B2904+J2904,$L$11:$L$2636,0)+30)</f>
        <v>48270</v>
      </c>
      <c r="Q2904" s="124" cm="1">
        <f t="array" ref="Q2904">INDEX($L$11:$L$2636,MATCH(B2904+J2904,$L$11:$L$2636,0)+12)-1</f>
        <v>48245</v>
      </c>
    </row>
    <row r="2905" spans="2:17" ht="15" customHeight="1" x14ac:dyDescent="0.25">
      <c r="B2905" s="112">
        <v>48229</v>
      </c>
      <c r="C2905" s="113" t="str">
        <f t="shared" si="190"/>
        <v>Friday</v>
      </c>
      <c r="D2905" s="114" t="str">
        <f t="shared" si="189"/>
        <v>B</v>
      </c>
      <c r="E2905" s="114" t="str">
        <f t="shared" si="189"/>
        <v>B</v>
      </c>
      <c r="F2905" s="114" t="str">
        <f t="shared" si="189"/>
        <v>B</v>
      </c>
      <c r="G2905" s="114" t="str">
        <f t="shared" si="189"/>
        <v>B</v>
      </c>
      <c r="H2905" s="114" t="str">
        <f t="shared" si="191"/>
        <v>B</v>
      </c>
      <c r="I2905" s="99">
        <f t="shared" si="192"/>
        <v>1</v>
      </c>
      <c r="J2905" s="109">
        <f>IF(H2905="B",0,MATCH("B",H2906:$H$3985,0))</f>
        <v>0</v>
      </c>
      <c r="O2905" s="112">
        <v>48229</v>
      </c>
      <c r="P2905" s="97" cm="1">
        <f t="array" ref="P2905">INDEX($L$11:$L$2636,MATCH(B2905+J2905,$L$11:$L$2636,0)+30)</f>
        <v>48271</v>
      </c>
      <c r="Q2905" s="124" cm="1">
        <f t="array" ref="Q2905">INDEX($L$11:$L$2636,MATCH(B2905+J2905,$L$11:$L$2636,0)+12)-1</f>
        <v>48246</v>
      </c>
    </row>
    <row r="2906" spans="2:17" ht="15" customHeight="1" x14ac:dyDescent="0.25">
      <c r="B2906" s="112">
        <v>48230</v>
      </c>
      <c r="C2906" s="113" t="str">
        <f t="shared" si="190"/>
        <v>Saturday</v>
      </c>
      <c r="D2906" s="114" t="str">
        <f t="shared" si="189"/>
        <v>W</v>
      </c>
      <c r="E2906" s="114" t="str">
        <f t="shared" si="189"/>
        <v>W</v>
      </c>
      <c r="F2906" s="114" t="str">
        <f t="shared" si="189"/>
        <v>W</v>
      </c>
      <c r="G2906" s="114" t="str">
        <f t="shared" si="189"/>
        <v>W</v>
      </c>
      <c r="H2906" s="114" t="str">
        <f t="shared" si="191"/>
        <v>W</v>
      </c>
      <c r="I2906" s="99">
        <f t="shared" si="192"/>
        <v>0</v>
      </c>
      <c r="J2906" s="109">
        <f>IF(H2906="B",0,MATCH("B",H2907:$H$3985,0))</f>
        <v>2</v>
      </c>
      <c r="O2906" s="112">
        <v>48230</v>
      </c>
      <c r="P2906" s="97" cm="1">
        <f t="array" ref="P2906">INDEX($L$11:$L$2636,MATCH(B2906+J2906,$L$11:$L$2636,0)+30)</f>
        <v>48274</v>
      </c>
      <c r="Q2906" s="124" cm="1">
        <f t="array" ref="Q2906">INDEX($L$11:$L$2636,MATCH(B2906+J2906,$L$11:$L$2636,0)+12)-1</f>
        <v>48247</v>
      </c>
    </row>
    <row r="2907" spans="2:17" ht="15" customHeight="1" x14ac:dyDescent="0.25">
      <c r="B2907" s="112">
        <v>48231</v>
      </c>
      <c r="C2907" s="113" t="str">
        <f t="shared" si="190"/>
        <v>Sunday</v>
      </c>
      <c r="D2907" s="114" t="str">
        <f t="shared" si="189"/>
        <v>W</v>
      </c>
      <c r="E2907" s="114" t="str">
        <f t="shared" si="189"/>
        <v>W</v>
      </c>
      <c r="F2907" s="114" t="str">
        <f t="shared" si="189"/>
        <v>W</v>
      </c>
      <c r="G2907" s="114" t="str">
        <f t="shared" si="189"/>
        <v>W</v>
      </c>
      <c r="H2907" s="114" t="str">
        <f t="shared" si="191"/>
        <v>W</v>
      </c>
      <c r="I2907" s="99">
        <f t="shared" si="192"/>
        <v>0</v>
      </c>
      <c r="J2907" s="109">
        <f>IF(H2907="B",0,MATCH("B",H2908:$H$3985,0))</f>
        <v>1</v>
      </c>
      <c r="O2907" s="112">
        <v>48231</v>
      </c>
      <c r="P2907" s="97" cm="1">
        <f t="array" ref="P2907">INDEX($L$11:$L$2636,MATCH(B2907+J2907,$L$11:$L$2636,0)+30)</f>
        <v>48274</v>
      </c>
      <c r="Q2907" s="124" cm="1">
        <f t="array" ref="Q2907">INDEX($L$11:$L$2636,MATCH(B2907+J2907,$L$11:$L$2636,0)+12)-1</f>
        <v>48247</v>
      </c>
    </row>
    <row r="2908" spans="2:17" ht="15" customHeight="1" x14ac:dyDescent="0.25">
      <c r="B2908" s="112">
        <v>48232</v>
      </c>
      <c r="C2908" s="113" t="str">
        <f t="shared" si="190"/>
        <v>Monday</v>
      </c>
      <c r="D2908" s="114" t="str">
        <f t="shared" si="189"/>
        <v>B</v>
      </c>
      <c r="E2908" s="114" t="str">
        <f t="shared" si="189"/>
        <v>B</v>
      </c>
      <c r="F2908" s="114" t="str">
        <f t="shared" si="189"/>
        <v>B</v>
      </c>
      <c r="G2908" s="114" t="str">
        <f t="shared" si="189"/>
        <v>B</v>
      </c>
      <c r="H2908" s="114" t="str">
        <f t="shared" si="191"/>
        <v>B</v>
      </c>
      <c r="I2908" s="99">
        <f t="shared" si="192"/>
        <v>1</v>
      </c>
      <c r="J2908" s="109">
        <f>IF(H2908="B",0,MATCH("B",H2909:$H$3985,0))</f>
        <v>0</v>
      </c>
      <c r="O2908" s="112">
        <v>48232</v>
      </c>
      <c r="P2908" s="97" cm="1">
        <f t="array" ref="P2908">INDEX($L$11:$L$2636,MATCH(B2908+J2908,$L$11:$L$2636,0)+30)</f>
        <v>48274</v>
      </c>
      <c r="Q2908" s="124" cm="1">
        <f t="array" ref="Q2908">INDEX($L$11:$L$2636,MATCH(B2908+J2908,$L$11:$L$2636,0)+12)-1</f>
        <v>48247</v>
      </c>
    </row>
    <row r="2909" spans="2:17" ht="15" customHeight="1" x14ac:dyDescent="0.25">
      <c r="B2909" s="112">
        <v>48233</v>
      </c>
      <c r="C2909" s="113" t="str">
        <f t="shared" si="190"/>
        <v>Tuesday</v>
      </c>
      <c r="D2909" s="114" t="str">
        <f t="shared" si="189"/>
        <v>B</v>
      </c>
      <c r="E2909" s="114" t="str">
        <f t="shared" si="189"/>
        <v>B</v>
      </c>
      <c r="F2909" s="114" t="str">
        <f t="shared" si="189"/>
        <v>B</v>
      </c>
      <c r="G2909" s="114" t="str">
        <f t="shared" si="189"/>
        <v>B</v>
      </c>
      <c r="H2909" s="114" t="str">
        <f t="shared" si="191"/>
        <v>B</v>
      </c>
      <c r="I2909" s="99">
        <f t="shared" si="192"/>
        <v>1</v>
      </c>
      <c r="J2909" s="109">
        <f>IF(H2909="B",0,MATCH("B",H2910:$H$3985,0))</f>
        <v>0</v>
      </c>
      <c r="O2909" s="112">
        <v>48233</v>
      </c>
      <c r="P2909" s="97" cm="1">
        <f t="array" ref="P2909">INDEX($L$11:$L$2636,MATCH(B2909+J2909,$L$11:$L$2636,0)+30)</f>
        <v>48275</v>
      </c>
      <c r="Q2909" s="124" cm="1">
        <f t="array" ref="Q2909">INDEX($L$11:$L$2636,MATCH(B2909+J2909,$L$11:$L$2636,0)+12)-1</f>
        <v>48248</v>
      </c>
    </row>
    <row r="2910" spans="2:17" ht="15" customHeight="1" x14ac:dyDescent="0.25">
      <c r="B2910" s="112">
        <v>48234</v>
      </c>
      <c r="C2910" s="113" t="str">
        <f t="shared" si="190"/>
        <v>Wednesday</v>
      </c>
      <c r="D2910" s="114" t="str">
        <f t="shared" ref="D2910:G2973" si="193">IF(WEEKDAY($B2910,2)&lt;6,"B","W")</f>
        <v>B</v>
      </c>
      <c r="E2910" s="114" t="str">
        <f t="shared" si="193"/>
        <v>B</v>
      </c>
      <c r="F2910" s="114" t="str">
        <f t="shared" si="193"/>
        <v>B</v>
      </c>
      <c r="G2910" s="114" t="str">
        <f t="shared" si="193"/>
        <v>B</v>
      </c>
      <c r="H2910" s="114" t="str">
        <f t="shared" si="191"/>
        <v>B</v>
      </c>
      <c r="I2910" s="99">
        <f t="shared" si="192"/>
        <v>1</v>
      </c>
      <c r="J2910" s="109">
        <f>IF(H2910="B",0,MATCH("B",H2911:$H$3985,0))</f>
        <v>0</v>
      </c>
      <c r="O2910" s="112">
        <v>48234</v>
      </c>
      <c r="P2910" s="97" cm="1">
        <f t="array" ref="P2910">INDEX($L$11:$L$2636,MATCH(B2910+J2910,$L$11:$L$2636,0)+30)</f>
        <v>48276</v>
      </c>
      <c r="Q2910" s="124" cm="1">
        <f t="array" ref="Q2910">INDEX($L$11:$L$2636,MATCH(B2910+J2910,$L$11:$L$2636,0)+12)-1</f>
        <v>48249</v>
      </c>
    </row>
    <row r="2911" spans="2:17" ht="15" customHeight="1" x14ac:dyDescent="0.25">
      <c r="B2911" s="112">
        <v>48235</v>
      </c>
      <c r="C2911" s="113" t="str">
        <f t="shared" si="190"/>
        <v>Thursday</v>
      </c>
      <c r="D2911" s="114" t="str">
        <f t="shared" si="193"/>
        <v>B</v>
      </c>
      <c r="E2911" s="114" t="str">
        <f t="shared" si="193"/>
        <v>B</v>
      </c>
      <c r="F2911" s="114" t="str">
        <f t="shared" si="193"/>
        <v>B</v>
      </c>
      <c r="G2911" s="114" t="str">
        <f t="shared" si="193"/>
        <v>B</v>
      </c>
      <c r="H2911" s="114" t="str">
        <f t="shared" si="191"/>
        <v>B</v>
      </c>
      <c r="I2911" s="99">
        <f t="shared" si="192"/>
        <v>1</v>
      </c>
      <c r="J2911" s="109">
        <f>IF(H2911="B",0,MATCH("B",H2912:$H$3985,0))</f>
        <v>0</v>
      </c>
      <c r="O2911" s="112">
        <v>48235</v>
      </c>
      <c r="P2911" s="97" cm="1">
        <f t="array" ref="P2911">INDEX($L$11:$L$2636,MATCH(B2911+J2911,$L$11:$L$2636,0)+30)</f>
        <v>48277</v>
      </c>
      <c r="Q2911" s="124" cm="1">
        <f t="array" ref="Q2911">INDEX($L$11:$L$2636,MATCH(B2911+J2911,$L$11:$L$2636,0)+12)-1</f>
        <v>48252</v>
      </c>
    </row>
    <row r="2912" spans="2:17" ht="15" customHeight="1" x14ac:dyDescent="0.25">
      <c r="B2912" s="112">
        <v>48236</v>
      </c>
      <c r="C2912" s="113" t="str">
        <f t="shared" si="190"/>
        <v>Friday</v>
      </c>
      <c r="D2912" s="114" t="str">
        <f t="shared" si="193"/>
        <v>B</v>
      </c>
      <c r="E2912" s="114" t="str">
        <f t="shared" si="193"/>
        <v>B</v>
      </c>
      <c r="F2912" s="114" t="str">
        <f t="shared" si="193"/>
        <v>B</v>
      </c>
      <c r="G2912" s="114" t="str">
        <f t="shared" si="193"/>
        <v>B</v>
      </c>
      <c r="H2912" s="114" t="str">
        <f t="shared" si="191"/>
        <v>B</v>
      </c>
      <c r="I2912" s="99">
        <f t="shared" si="192"/>
        <v>1</v>
      </c>
      <c r="J2912" s="109">
        <f>IF(H2912="B",0,MATCH("B",H2913:$H$3985,0))</f>
        <v>0</v>
      </c>
      <c r="O2912" s="112">
        <v>48236</v>
      </c>
      <c r="P2912" s="97" cm="1">
        <f t="array" ref="P2912">INDEX($L$11:$L$2636,MATCH(B2912+J2912,$L$11:$L$2636,0)+30)</f>
        <v>48278</v>
      </c>
      <c r="Q2912" s="124" cm="1">
        <f t="array" ref="Q2912">INDEX($L$11:$L$2636,MATCH(B2912+J2912,$L$11:$L$2636,0)+12)-1</f>
        <v>48253</v>
      </c>
    </row>
    <row r="2913" spans="2:17" ht="15" customHeight="1" x14ac:dyDescent="0.25">
      <c r="B2913" s="112">
        <v>48237</v>
      </c>
      <c r="C2913" s="113" t="str">
        <f t="shared" si="190"/>
        <v>Saturday</v>
      </c>
      <c r="D2913" s="114" t="str">
        <f t="shared" si="193"/>
        <v>W</v>
      </c>
      <c r="E2913" s="114" t="str">
        <f t="shared" si="193"/>
        <v>W</v>
      </c>
      <c r="F2913" s="114" t="str">
        <f t="shared" si="193"/>
        <v>W</v>
      </c>
      <c r="G2913" s="114" t="str">
        <f t="shared" si="193"/>
        <v>W</v>
      </c>
      <c r="H2913" s="114" t="str">
        <f t="shared" si="191"/>
        <v>W</v>
      </c>
      <c r="I2913" s="99">
        <f t="shared" si="192"/>
        <v>0</v>
      </c>
      <c r="J2913" s="109">
        <f>IF(H2913="B",0,MATCH("B",H2914:$H$3985,0))</f>
        <v>2</v>
      </c>
      <c r="O2913" s="112">
        <v>48237</v>
      </c>
      <c r="P2913" s="97" cm="1">
        <f t="array" ref="P2913">INDEX($L$11:$L$2636,MATCH(B2913+J2913,$L$11:$L$2636,0)+30)</f>
        <v>48281</v>
      </c>
      <c r="Q2913" s="124" cm="1">
        <f t="array" ref="Q2913">INDEX($L$11:$L$2636,MATCH(B2913+J2913,$L$11:$L$2636,0)+12)-1</f>
        <v>48254</v>
      </c>
    </row>
    <row r="2914" spans="2:17" ht="15" customHeight="1" x14ac:dyDescent="0.25">
      <c r="B2914" s="112">
        <v>48238</v>
      </c>
      <c r="C2914" s="113" t="str">
        <f t="shared" si="190"/>
        <v>Sunday</v>
      </c>
      <c r="D2914" s="114" t="str">
        <f t="shared" si="193"/>
        <v>W</v>
      </c>
      <c r="E2914" s="114" t="str">
        <f t="shared" si="193"/>
        <v>W</v>
      </c>
      <c r="F2914" s="114" t="str">
        <f t="shared" si="193"/>
        <v>W</v>
      </c>
      <c r="G2914" s="114" t="str">
        <f t="shared" si="193"/>
        <v>W</v>
      </c>
      <c r="H2914" s="114" t="str">
        <f t="shared" si="191"/>
        <v>W</v>
      </c>
      <c r="I2914" s="99">
        <f t="shared" si="192"/>
        <v>0</v>
      </c>
      <c r="J2914" s="109">
        <f>IF(H2914="B",0,MATCH("B",H2915:$H$3985,0))</f>
        <v>1</v>
      </c>
      <c r="O2914" s="112">
        <v>48238</v>
      </c>
      <c r="P2914" s="97" cm="1">
        <f t="array" ref="P2914">INDEX($L$11:$L$2636,MATCH(B2914+J2914,$L$11:$L$2636,0)+30)</f>
        <v>48281</v>
      </c>
      <c r="Q2914" s="124" cm="1">
        <f t="array" ref="Q2914">INDEX($L$11:$L$2636,MATCH(B2914+J2914,$L$11:$L$2636,0)+12)-1</f>
        <v>48254</v>
      </c>
    </row>
    <row r="2915" spans="2:17" ht="15" customHeight="1" x14ac:dyDescent="0.25">
      <c r="B2915" s="112">
        <v>48239</v>
      </c>
      <c r="C2915" s="113" t="str">
        <f t="shared" si="190"/>
        <v>Monday</v>
      </c>
      <c r="D2915" s="114" t="str">
        <f t="shared" si="193"/>
        <v>B</v>
      </c>
      <c r="E2915" s="114" t="str">
        <f t="shared" si="193"/>
        <v>B</v>
      </c>
      <c r="F2915" s="114" t="str">
        <f t="shared" si="193"/>
        <v>B</v>
      </c>
      <c r="G2915" s="114" t="str">
        <f t="shared" si="193"/>
        <v>B</v>
      </c>
      <c r="H2915" s="114" t="str">
        <f t="shared" si="191"/>
        <v>B</v>
      </c>
      <c r="I2915" s="99">
        <f t="shared" si="192"/>
        <v>1</v>
      </c>
      <c r="J2915" s="109">
        <f>IF(H2915="B",0,MATCH("B",H2916:$H$3985,0))</f>
        <v>0</v>
      </c>
      <c r="O2915" s="112">
        <v>48239</v>
      </c>
      <c r="P2915" s="97" cm="1">
        <f t="array" ref="P2915">INDEX($L$11:$L$2636,MATCH(B2915+J2915,$L$11:$L$2636,0)+30)</f>
        <v>48281</v>
      </c>
      <c r="Q2915" s="124" cm="1">
        <f t="array" ref="Q2915">INDEX($L$11:$L$2636,MATCH(B2915+J2915,$L$11:$L$2636,0)+12)-1</f>
        <v>48254</v>
      </c>
    </row>
    <row r="2916" spans="2:17" ht="15" customHeight="1" x14ac:dyDescent="0.25">
      <c r="B2916" s="112">
        <v>48240</v>
      </c>
      <c r="C2916" s="113" t="str">
        <f t="shared" si="190"/>
        <v>Tuesday</v>
      </c>
      <c r="D2916" s="114" t="str">
        <f t="shared" si="193"/>
        <v>B</v>
      </c>
      <c r="E2916" s="114" t="str">
        <f t="shared" si="193"/>
        <v>B</v>
      </c>
      <c r="F2916" s="114" t="str">
        <f t="shared" si="193"/>
        <v>B</v>
      </c>
      <c r="G2916" s="114" t="str">
        <f t="shared" si="193"/>
        <v>B</v>
      </c>
      <c r="H2916" s="114" t="str">
        <f t="shared" si="191"/>
        <v>B</v>
      </c>
      <c r="I2916" s="99">
        <f t="shared" si="192"/>
        <v>1</v>
      </c>
      <c r="J2916" s="109">
        <f>IF(H2916="B",0,MATCH("B",H2917:$H$3985,0))</f>
        <v>0</v>
      </c>
      <c r="O2916" s="112">
        <v>48240</v>
      </c>
      <c r="P2916" s="97" cm="1">
        <f t="array" ref="P2916">INDEX($L$11:$L$2636,MATCH(B2916+J2916,$L$11:$L$2636,0)+30)</f>
        <v>48282</v>
      </c>
      <c r="Q2916" s="124" cm="1">
        <f t="array" ref="Q2916">INDEX($L$11:$L$2636,MATCH(B2916+J2916,$L$11:$L$2636,0)+12)-1</f>
        <v>48255</v>
      </c>
    </row>
    <row r="2917" spans="2:17" ht="15" customHeight="1" x14ac:dyDescent="0.25">
      <c r="B2917" s="112">
        <v>48241</v>
      </c>
      <c r="C2917" s="113" t="str">
        <f t="shared" si="190"/>
        <v>Wednesday</v>
      </c>
      <c r="D2917" s="114" t="str">
        <f t="shared" si="193"/>
        <v>B</v>
      </c>
      <c r="E2917" s="114" t="str">
        <f t="shared" si="193"/>
        <v>B</v>
      </c>
      <c r="F2917" s="114" t="str">
        <f t="shared" si="193"/>
        <v>B</v>
      </c>
      <c r="G2917" s="114" t="str">
        <f t="shared" si="193"/>
        <v>B</v>
      </c>
      <c r="H2917" s="114" t="str">
        <f t="shared" si="191"/>
        <v>B</v>
      </c>
      <c r="I2917" s="99">
        <f t="shared" si="192"/>
        <v>1</v>
      </c>
      <c r="J2917" s="109">
        <f>IF(H2917="B",0,MATCH("B",H2918:$H$3985,0))</f>
        <v>0</v>
      </c>
      <c r="O2917" s="112">
        <v>48241</v>
      </c>
      <c r="P2917" s="97" cm="1">
        <f t="array" ref="P2917">INDEX($L$11:$L$2636,MATCH(B2917+J2917,$L$11:$L$2636,0)+30)</f>
        <v>48283</v>
      </c>
      <c r="Q2917" s="124" cm="1">
        <f t="array" ref="Q2917">INDEX($L$11:$L$2636,MATCH(B2917+J2917,$L$11:$L$2636,0)+12)-1</f>
        <v>48256</v>
      </c>
    </row>
    <row r="2918" spans="2:17" ht="15" customHeight="1" x14ac:dyDescent="0.25">
      <c r="B2918" s="112">
        <v>48242</v>
      </c>
      <c r="C2918" s="113" t="str">
        <f t="shared" si="190"/>
        <v>Thursday</v>
      </c>
      <c r="D2918" s="114" t="str">
        <f t="shared" si="193"/>
        <v>B</v>
      </c>
      <c r="E2918" s="114" t="str">
        <f t="shared" si="193"/>
        <v>B</v>
      </c>
      <c r="F2918" s="114" t="str">
        <f t="shared" si="193"/>
        <v>B</v>
      </c>
      <c r="G2918" s="114" t="str">
        <f t="shared" si="193"/>
        <v>B</v>
      </c>
      <c r="H2918" s="114" t="str">
        <f t="shared" si="191"/>
        <v>B</v>
      </c>
      <c r="I2918" s="99">
        <f t="shared" si="192"/>
        <v>1</v>
      </c>
      <c r="J2918" s="109">
        <f>IF(H2918="B",0,MATCH("B",H2919:$H$3985,0))</f>
        <v>0</v>
      </c>
      <c r="O2918" s="112">
        <v>48242</v>
      </c>
      <c r="P2918" s="97" cm="1">
        <f t="array" ref="P2918">INDEX($L$11:$L$2636,MATCH(B2918+J2918,$L$11:$L$2636,0)+30)</f>
        <v>48284</v>
      </c>
      <c r="Q2918" s="124" cm="1">
        <f t="array" ref="Q2918">INDEX($L$11:$L$2636,MATCH(B2918+J2918,$L$11:$L$2636,0)+12)-1</f>
        <v>48259</v>
      </c>
    </row>
    <row r="2919" spans="2:17" ht="15" customHeight="1" x14ac:dyDescent="0.25">
      <c r="B2919" s="112">
        <v>48243</v>
      </c>
      <c r="C2919" s="113" t="str">
        <f t="shared" si="190"/>
        <v>Friday</v>
      </c>
      <c r="D2919" s="114" t="str">
        <f t="shared" si="193"/>
        <v>B</v>
      </c>
      <c r="E2919" s="114" t="str">
        <f t="shared" si="193"/>
        <v>B</v>
      </c>
      <c r="F2919" s="114" t="str">
        <f t="shared" si="193"/>
        <v>B</v>
      </c>
      <c r="G2919" s="114" t="str">
        <f t="shared" si="193"/>
        <v>B</v>
      </c>
      <c r="H2919" s="114" t="str">
        <f t="shared" si="191"/>
        <v>B</v>
      </c>
      <c r="I2919" s="99">
        <f t="shared" si="192"/>
        <v>1</v>
      </c>
      <c r="J2919" s="109">
        <f>IF(H2919="B",0,MATCH("B",H2920:$H$3985,0))</f>
        <v>0</v>
      </c>
      <c r="O2919" s="112">
        <v>48243</v>
      </c>
      <c r="P2919" s="97" cm="1">
        <f t="array" ref="P2919">INDEX($L$11:$L$2636,MATCH(B2919+J2919,$L$11:$L$2636,0)+30)</f>
        <v>48285</v>
      </c>
      <c r="Q2919" s="124" cm="1">
        <f t="array" ref="Q2919">INDEX($L$11:$L$2636,MATCH(B2919+J2919,$L$11:$L$2636,0)+12)-1</f>
        <v>48260</v>
      </c>
    </row>
    <row r="2920" spans="2:17" ht="15" customHeight="1" x14ac:dyDescent="0.25">
      <c r="B2920" s="112">
        <v>48244</v>
      </c>
      <c r="C2920" s="113" t="str">
        <f t="shared" si="190"/>
        <v>Saturday</v>
      </c>
      <c r="D2920" s="114" t="str">
        <f t="shared" si="193"/>
        <v>W</v>
      </c>
      <c r="E2920" s="114" t="str">
        <f t="shared" si="193"/>
        <v>W</v>
      </c>
      <c r="F2920" s="114" t="str">
        <f t="shared" si="193"/>
        <v>W</v>
      </c>
      <c r="G2920" s="114" t="str">
        <f t="shared" si="193"/>
        <v>W</v>
      </c>
      <c r="H2920" s="114" t="str">
        <f t="shared" si="191"/>
        <v>W</v>
      </c>
      <c r="I2920" s="99">
        <f t="shared" si="192"/>
        <v>0</v>
      </c>
      <c r="J2920" s="109">
        <f>IF(H2920="B",0,MATCH("B",H2921:$H$3985,0))</f>
        <v>2</v>
      </c>
      <c r="O2920" s="112">
        <v>48244</v>
      </c>
      <c r="P2920" s="97" cm="1">
        <f t="array" ref="P2920">INDEX($L$11:$L$2636,MATCH(B2920+J2920,$L$11:$L$2636,0)+30)</f>
        <v>48288</v>
      </c>
      <c r="Q2920" s="124" cm="1">
        <f t="array" ref="Q2920">INDEX($L$11:$L$2636,MATCH(B2920+J2920,$L$11:$L$2636,0)+12)-1</f>
        <v>48261</v>
      </c>
    </row>
    <row r="2921" spans="2:17" ht="15" customHeight="1" x14ac:dyDescent="0.25">
      <c r="B2921" s="112">
        <v>48245</v>
      </c>
      <c r="C2921" s="113" t="str">
        <f t="shared" si="190"/>
        <v>Sunday</v>
      </c>
      <c r="D2921" s="114" t="str">
        <f t="shared" si="193"/>
        <v>W</v>
      </c>
      <c r="E2921" s="114" t="str">
        <f t="shared" si="193"/>
        <v>W</v>
      </c>
      <c r="F2921" s="114" t="str">
        <f t="shared" si="193"/>
        <v>W</v>
      </c>
      <c r="G2921" s="114" t="str">
        <f t="shared" si="193"/>
        <v>W</v>
      </c>
      <c r="H2921" s="114" t="str">
        <f t="shared" si="191"/>
        <v>W</v>
      </c>
      <c r="I2921" s="99">
        <f t="shared" si="192"/>
        <v>0</v>
      </c>
      <c r="J2921" s="109">
        <f>IF(H2921="B",0,MATCH("B",H2922:$H$3985,0))</f>
        <v>1</v>
      </c>
      <c r="O2921" s="112">
        <v>48245</v>
      </c>
      <c r="P2921" s="97" cm="1">
        <f t="array" ref="P2921">INDEX($L$11:$L$2636,MATCH(B2921+J2921,$L$11:$L$2636,0)+30)</f>
        <v>48288</v>
      </c>
      <c r="Q2921" s="124" cm="1">
        <f t="array" ref="Q2921">INDEX($L$11:$L$2636,MATCH(B2921+J2921,$L$11:$L$2636,0)+12)-1</f>
        <v>48261</v>
      </c>
    </row>
    <row r="2922" spans="2:17" ht="15" customHeight="1" x14ac:dyDescent="0.25">
      <c r="B2922" s="112">
        <v>48246</v>
      </c>
      <c r="C2922" s="113" t="str">
        <f t="shared" si="190"/>
        <v>Monday</v>
      </c>
      <c r="D2922" s="114" t="str">
        <f t="shared" si="193"/>
        <v>B</v>
      </c>
      <c r="E2922" s="114" t="str">
        <f t="shared" si="193"/>
        <v>B</v>
      </c>
      <c r="F2922" s="114" t="str">
        <f t="shared" si="193"/>
        <v>B</v>
      </c>
      <c r="G2922" s="114" t="str">
        <f t="shared" si="193"/>
        <v>B</v>
      </c>
      <c r="H2922" s="114" t="str">
        <f t="shared" si="191"/>
        <v>B</v>
      </c>
      <c r="I2922" s="99">
        <f t="shared" si="192"/>
        <v>1</v>
      </c>
      <c r="J2922" s="109">
        <f>IF(H2922="B",0,MATCH("B",H2923:$H$3985,0))</f>
        <v>0</v>
      </c>
      <c r="O2922" s="112">
        <v>48246</v>
      </c>
      <c r="P2922" s="97" cm="1">
        <f t="array" ref="P2922">INDEX($L$11:$L$2636,MATCH(B2922+J2922,$L$11:$L$2636,0)+30)</f>
        <v>48288</v>
      </c>
      <c r="Q2922" s="124" cm="1">
        <f t="array" ref="Q2922">INDEX($L$11:$L$2636,MATCH(B2922+J2922,$L$11:$L$2636,0)+12)-1</f>
        <v>48261</v>
      </c>
    </row>
    <row r="2923" spans="2:17" ht="15" customHeight="1" x14ac:dyDescent="0.25">
      <c r="B2923" s="112">
        <v>48247</v>
      </c>
      <c r="C2923" s="113" t="str">
        <f t="shared" si="190"/>
        <v>Tuesday</v>
      </c>
      <c r="D2923" s="114" t="str">
        <f t="shared" si="193"/>
        <v>B</v>
      </c>
      <c r="E2923" s="114" t="str">
        <f t="shared" si="193"/>
        <v>B</v>
      </c>
      <c r="F2923" s="114" t="str">
        <f t="shared" si="193"/>
        <v>B</v>
      </c>
      <c r="G2923" s="114" t="str">
        <f t="shared" si="193"/>
        <v>B</v>
      </c>
      <c r="H2923" s="114" t="str">
        <f t="shared" si="191"/>
        <v>B</v>
      </c>
      <c r="I2923" s="99">
        <f t="shared" si="192"/>
        <v>1</v>
      </c>
      <c r="J2923" s="109">
        <f>IF(H2923="B",0,MATCH("B",H2924:$H$3985,0))</f>
        <v>0</v>
      </c>
      <c r="O2923" s="112">
        <v>48247</v>
      </c>
      <c r="P2923" s="97" cm="1">
        <f t="array" ref="P2923">INDEX($L$11:$L$2636,MATCH(B2923+J2923,$L$11:$L$2636,0)+30)</f>
        <v>48289</v>
      </c>
      <c r="Q2923" s="124" cm="1">
        <f t="array" ref="Q2923">INDEX($L$11:$L$2636,MATCH(B2923+J2923,$L$11:$L$2636,0)+12)-1</f>
        <v>48262</v>
      </c>
    </row>
    <row r="2924" spans="2:17" ht="15" customHeight="1" x14ac:dyDescent="0.25">
      <c r="B2924" s="112">
        <v>48248</v>
      </c>
      <c r="C2924" s="113" t="str">
        <f t="shared" si="190"/>
        <v>Wednesday</v>
      </c>
      <c r="D2924" s="114" t="str">
        <f t="shared" si="193"/>
        <v>B</v>
      </c>
      <c r="E2924" s="114" t="str">
        <f t="shared" si="193"/>
        <v>B</v>
      </c>
      <c r="F2924" s="114" t="str">
        <f t="shared" si="193"/>
        <v>B</v>
      </c>
      <c r="G2924" s="114" t="str">
        <f t="shared" si="193"/>
        <v>B</v>
      </c>
      <c r="H2924" s="114" t="str">
        <f t="shared" si="191"/>
        <v>B</v>
      </c>
      <c r="I2924" s="99">
        <f t="shared" si="192"/>
        <v>1</v>
      </c>
      <c r="J2924" s="109">
        <f>IF(H2924="B",0,MATCH("B",H2925:$H$3985,0))</f>
        <v>0</v>
      </c>
      <c r="O2924" s="112">
        <v>48248</v>
      </c>
      <c r="P2924" s="97" cm="1">
        <f t="array" ref="P2924">INDEX($L$11:$L$2636,MATCH(B2924+J2924,$L$11:$L$2636,0)+30)</f>
        <v>48290</v>
      </c>
      <c r="Q2924" s="124" cm="1">
        <f t="array" ref="Q2924">INDEX($L$11:$L$2636,MATCH(B2924+J2924,$L$11:$L$2636,0)+12)-1</f>
        <v>48263</v>
      </c>
    </row>
    <row r="2925" spans="2:17" ht="15" customHeight="1" x14ac:dyDescent="0.25">
      <c r="B2925" s="112">
        <v>48249</v>
      </c>
      <c r="C2925" s="113" t="str">
        <f t="shared" si="190"/>
        <v>Thursday</v>
      </c>
      <c r="D2925" s="114" t="str">
        <f t="shared" si="193"/>
        <v>B</v>
      </c>
      <c r="E2925" s="114" t="str">
        <f t="shared" si="193"/>
        <v>B</v>
      </c>
      <c r="F2925" s="114" t="str">
        <f t="shared" si="193"/>
        <v>B</v>
      </c>
      <c r="G2925" s="114" t="str">
        <f t="shared" si="193"/>
        <v>B</v>
      </c>
      <c r="H2925" s="114" t="str">
        <f t="shared" si="191"/>
        <v>B</v>
      </c>
      <c r="I2925" s="99">
        <f t="shared" si="192"/>
        <v>1</v>
      </c>
      <c r="J2925" s="109">
        <f>IF(H2925="B",0,MATCH("B",H2926:$H$3985,0))</f>
        <v>0</v>
      </c>
      <c r="O2925" s="112">
        <v>48249</v>
      </c>
      <c r="P2925" s="97" cm="1">
        <f t="array" ref="P2925">INDEX($L$11:$L$2636,MATCH(B2925+J2925,$L$11:$L$2636,0)+30)</f>
        <v>48291</v>
      </c>
      <c r="Q2925" s="124" cm="1">
        <f t="array" ref="Q2925">INDEX($L$11:$L$2636,MATCH(B2925+J2925,$L$11:$L$2636,0)+12)-1</f>
        <v>48266</v>
      </c>
    </row>
    <row r="2926" spans="2:17" ht="15" customHeight="1" x14ac:dyDescent="0.25">
      <c r="B2926" s="112">
        <v>48250</v>
      </c>
      <c r="C2926" s="113" t="str">
        <f t="shared" si="190"/>
        <v>Friday</v>
      </c>
      <c r="D2926" s="114" t="str">
        <f t="shared" si="193"/>
        <v>B</v>
      </c>
      <c r="E2926" s="114" t="str">
        <f t="shared" si="193"/>
        <v>B</v>
      </c>
      <c r="F2926" s="114" t="str">
        <f t="shared" si="193"/>
        <v>B</v>
      </c>
      <c r="G2926" s="114" t="str">
        <f t="shared" si="193"/>
        <v>B</v>
      </c>
      <c r="H2926" s="114" t="str">
        <f t="shared" si="191"/>
        <v>B</v>
      </c>
      <c r="I2926" s="99">
        <f t="shared" si="192"/>
        <v>1</v>
      </c>
      <c r="J2926" s="109">
        <f>IF(H2926="B",0,MATCH("B",H2927:$H$3985,0))</f>
        <v>0</v>
      </c>
      <c r="O2926" s="112">
        <v>48250</v>
      </c>
      <c r="P2926" s="97" cm="1">
        <f t="array" ref="P2926">INDEX($L$11:$L$2636,MATCH(B2926+J2926,$L$11:$L$2636,0)+30)</f>
        <v>48292</v>
      </c>
      <c r="Q2926" s="124" cm="1">
        <f t="array" ref="Q2926">INDEX($L$11:$L$2636,MATCH(B2926+J2926,$L$11:$L$2636,0)+12)-1</f>
        <v>48267</v>
      </c>
    </row>
    <row r="2927" spans="2:17" ht="15" customHeight="1" x14ac:dyDescent="0.25">
      <c r="B2927" s="112">
        <v>48251</v>
      </c>
      <c r="C2927" s="113" t="str">
        <f t="shared" si="190"/>
        <v>Saturday</v>
      </c>
      <c r="D2927" s="114" t="str">
        <f t="shared" si="193"/>
        <v>W</v>
      </c>
      <c r="E2927" s="114" t="str">
        <f t="shared" si="193"/>
        <v>W</v>
      </c>
      <c r="F2927" s="114" t="str">
        <f t="shared" si="193"/>
        <v>W</v>
      </c>
      <c r="G2927" s="114" t="str">
        <f t="shared" si="193"/>
        <v>W</v>
      </c>
      <c r="H2927" s="114" t="str">
        <f t="shared" si="191"/>
        <v>W</v>
      </c>
      <c r="I2927" s="99">
        <f t="shared" si="192"/>
        <v>0</v>
      </c>
      <c r="J2927" s="109">
        <f>IF(H2927="B",0,MATCH("B",H2928:$H$3985,0))</f>
        <v>2</v>
      </c>
      <c r="O2927" s="112">
        <v>48251</v>
      </c>
      <c r="P2927" s="97" cm="1">
        <f t="array" ref="P2927">INDEX($L$11:$L$2636,MATCH(B2927+J2927,$L$11:$L$2636,0)+30)</f>
        <v>48295</v>
      </c>
      <c r="Q2927" s="124" cm="1">
        <f t="array" ref="Q2927">INDEX($L$11:$L$2636,MATCH(B2927+J2927,$L$11:$L$2636,0)+12)-1</f>
        <v>48268</v>
      </c>
    </row>
    <row r="2928" spans="2:17" ht="15" customHeight="1" x14ac:dyDescent="0.25">
      <c r="B2928" s="112">
        <v>48252</v>
      </c>
      <c r="C2928" s="113" t="str">
        <f t="shared" si="190"/>
        <v>Sunday</v>
      </c>
      <c r="D2928" s="114" t="str">
        <f t="shared" si="193"/>
        <v>W</v>
      </c>
      <c r="E2928" s="114" t="str">
        <f t="shared" si="193"/>
        <v>W</v>
      </c>
      <c r="F2928" s="114" t="str">
        <f t="shared" si="193"/>
        <v>W</v>
      </c>
      <c r="G2928" s="114" t="str">
        <f t="shared" si="193"/>
        <v>W</v>
      </c>
      <c r="H2928" s="114" t="str">
        <f t="shared" si="191"/>
        <v>W</v>
      </c>
      <c r="I2928" s="99">
        <f t="shared" si="192"/>
        <v>0</v>
      </c>
      <c r="J2928" s="109">
        <f>IF(H2928="B",0,MATCH("B",H2929:$H$3985,0))</f>
        <v>1</v>
      </c>
      <c r="O2928" s="112">
        <v>48252</v>
      </c>
      <c r="P2928" s="97" cm="1">
        <f t="array" ref="P2928">INDEX($L$11:$L$2636,MATCH(B2928+J2928,$L$11:$L$2636,0)+30)</f>
        <v>48295</v>
      </c>
      <c r="Q2928" s="124" cm="1">
        <f t="array" ref="Q2928">INDEX($L$11:$L$2636,MATCH(B2928+J2928,$L$11:$L$2636,0)+12)-1</f>
        <v>48268</v>
      </c>
    </row>
    <row r="2929" spans="2:17" ht="15" customHeight="1" x14ac:dyDescent="0.25">
      <c r="B2929" s="112">
        <v>48253</v>
      </c>
      <c r="C2929" s="113" t="str">
        <f t="shared" si="190"/>
        <v>Monday</v>
      </c>
      <c r="D2929" s="114" t="str">
        <f t="shared" si="193"/>
        <v>B</v>
      </c>
      <c r="E2929" s="114" t="str">
        <f t="shared" si="193"/>
        <v>B</v>
      </c>
      <c r="F2929" s="114" t="str">
        <f t="shared" si="193"/>
        <v>B</v>
      </c>
      <c r="G2929" s="114" t="str">
        <f t="shared" si="193"/>
        <v>B</v>
      </c>
      <c r="H2929" s="114" t="str">
        <f t="shared" si="191"/>
        <v>B</v>
      </c>
      <c r="I2929" s="99">
        <f t="shared" si="192"/>
        <v>1</v>
      </c>
      <c r="J2929" s="109">
        <f>IF(H2929="B",0,MATCH("B",H2930:$H$3985,0))</f>
        <v>0</v>
      </c>
      <c r="O2929" s="112">
        <v>48253</v>
      </c>
      <c r="P2929" s="97" cm="1">
        <f t="array" ref="P2929">INDEX($L$11:$L$2636,MATCH(B2929+J2929,$L$11:$L$2636,0)+30)</f>
        <v>48295</v>
      </c>
      <c r="Q2929" s="124" cm="1">
        <f t="array" ref="Q2929">INDEX($L$11:$L$2636,MATCH(B2929+J2929,$L$11:$L$2636,0)+12)-1</f>
        <v>48268</v>
      </c>
    </row>
    <row r="2930" spans="2:17" ht="15" customHeight="1" x14ac:dyDescent="0.25">
      <c r="B2930" s="112">
        <v>48254</v>
      </c>
      <c r="C2930" s="113" t="str">
        <f t="shared" si="190"/>
        <v>Tuesday</v>
      </c>
      <c r="D2930" s="114" t="str">
        <f t="shared" si="193"/>
        <v>B</v>
      </c>
      <c r="E2930" s="114" t="str">
        <f t="shared" si="193"/>
        <v>B</v>
      </c>
      <c r="F2930" s="114" t="str">
        <f t="shared" si="193"/>
        <v>B</v>
      </c>
      <c r="G2930" s="114" t="str">
        <f t="shared" si="193"/>
        <v>B</v>
      </c>
      <c r="H2930" s="114" t="str">
        <f t="shared" si="191"/>
        <v>B</v>
      </c>
      <c r="I2930" s="99">
        <f t="shared" si="192"/>
        <v>1</v>
      </c>
      <c r="J2930" s="109">
        <f>IF(H2930="B",0,MATCH("B",H2931:$H$3985,0))</f>
        <v>0</v>
      </c>
      <c r="O2930" s="112">
        <v>48254</v>
      </c>
      <c r="P2930" s="97" cm="1">
        <f t="array" ref="P2930">INDEX($L$11:$L$2636,MATCH(B2930+J2930,$L$11:$L$2636,0)+30)</f>
        <v>48296</v>
      </c>
      <c r="Q2930" s="124" cm="1">
        <f t="array" ref="Q2930">INDEX($L$11:$L$2636,MATCH(B2930+J2930,$L$11:$L$2636,0)+12)-1</f>
        <v>48269</v>
      </c>
    </row>
    <row r="2931" spans="2:17" ht="15" customHeight="1" x14ac:dyDescent="0.25">
      <c r="B2931" s="112">
        <v>48255</v>
      </c>
      <c r="C2931" s="113" t="str">
        <f t="shared" si="190"/>
        <v>Wednesday</v>
      </c>
      <c r="D2931" s="114" t="str">
        <f t="shared" si="193"/>
        <v>B</v>
      </c>
      <c r="E2931" s="114" t="str">
        <f t="shared" si="193"/>
        <v>B</v>
      </c>
      <c r="F2931" s="114" t="str">
        <f t="shared" si="193"/>
        <v>B</v>
      </c>
      <c r="G2931" s="114" t="str">
        <f t="shared" si="193"/>
        <v>B</v>
      </c>
      <c r="H2931" s="114" t="str">
        <f t="shared" si="191"/>
        <v>B</v>
      </c>
      <c r="I2931" s="99">
        <f t="shared" si="192"/>
        <v>1</v>
      </c>
      <c r="J2931" s="109">
        <f>IF(H2931="B",0,MATCH("B",H2932:$H$3985,0))</f>
        <v>0</v>
      </c>
      <c r="O2931" s="112">
        <v>48255</v>
      </c>
      <c r="P2931" s="97" cm="1">
        <f t="array" ref="P2931">INDEX($L$11:$L$2636,MATCH(B2931+J2931,$L$11:$L$2636,0)+30)</f>
        <v>48297</v>
      </c>
      <c r="Q2931" s="124" cm="1">
        <f t="array" ref="Q2931">INDEX($L$11:$L$2636,MATCH(B2931+J2931,$L$11:$L$2636,0)+12)-1</f>
        <v>48270</v>
      </c>
    </row>
    <row r="2932" spans="2:17" ht="15" customHeight="1" x14ac:dyDescent="0.25">
      <c r="B2932" s="112">
        <v>48256</v>
      </c>
      <c r="C2932" s="113" t="str">
        <f t="shared" si="190"/>
        <v>Thursday</v>
      </c>
      <c r="D2932" s="114" t="str">
        <f t="shared" si="193"/>
        <v>B</v>
      </c>
      <c r="E2932" s="114" t="str">
        <f t="shared" si="193"/>
        <v>B</v>
      </c>
      <c r="F2932" s="114" t="str">
        <f t="shared" si="193"/>
        <v>B</v>
      </c>
      <c r="G2932" s="114" t="str">
        <f t="shared" si="193"/>
        <v>B</v>
      </c>
      <c r="H2932" s="114" t="str">
        <f t="shared" si="191"/>
        <v>B</v>
      </c>
      <c r="I2932" s="99">
        <f t="shared" si="192"/>
        <v>1</v>
      </c>
      <c r="J2932" s="109">
        <f>IF(H2932="B",0,MATCH("B",H2933:$H$3985,0))</f>
        <v>0</v>
      </c>
      <c r="O2932" s="112">
        <v>48256</v>
      </c>
      <c r="P2932" s="97" cm="1">
        <f t="array" ref="P2932">INDEX($L$11:$L$2636,MATCH(B2932+J2932,$L$11:$L$2636,0)+30)</f>
        <v>48303</v>
      </c>
      <c r="Q2932" s="124" cm="1">
        <f t="array" ref="Q2932">INDEX($L$11:$L$2636,MATCH(B2932+J2932,$L$11:$L$2636,0)+12)-1</f>
        <v>48273</v>
      </c>
    </row>
    <row r="2933" spans="2:17" ht="15" customHeight="1" x14ac:dyDescent="0.25">
      <c r="B2933" s="112">
        <v>48257</v>
      </c>
      <c r="C2933" s="113" t="str">
        <f t="shared" si="190"/>
        <v>Friday</v>
      </c>
      <c r="D2933" s="114" t="str">
        <f t="shared" si="193"/>
        <v>B</v>
      </c>
      <c r="E2933" s="114" t="str">
        <f t="shared" si="193"/>
        <v>B</v>
      </c>
      <c r="F2933" s="114" t="str">
        <f t="shared" si="193"/>
        <v>B</v>
      </c>
      <c r="G2933" s="114" t="str">
        <f t="shared" si="193"/>
        <v>B</v>
      </c>
      <c r="H2933" s="114" t="str">
        <f t="shared" si="191"/>
        <v>B</v>
      </c>
      <c r="I2933" s="99">
        <f t="shared" si="192"/>
        <v>1</v>
      </c>
      <c r="J2933" s="109">
        <f>IF(H2933="B",0,MATCH("B",H2934:$H$3985,0))</f>
        <v>0</v>
      </c>
      <c r="O2933" s="112">
        <v>48257</v>
      </c>
      <c r="P2933" s="97" cm="1">
        <f t="array" ref="P2933">INDEX($L$11:$L$2636,MATCH(B2933+J2933,$L$11:$L$2636,0)+30)</f>
        <v>48304</v>
      </c>
      <c r="Q2933" s="124" cm="1">
        <f t="array" ref="Q2933">INDEX($L$11:$L$2636,MATCH(B2933+J2933,$L$11:$L$2636,0)+12)-1</f>
        <v>48274</v>
      </c>
    </row>
    <row r="2934" spans="2:17" ht="15" customHeight="1" x14ac:dyDescent="0.25">
      <c r="B2934" s="112">
        <v>48258</v>
      </c>
      <c r="C2934" s="113" t="str">
        <f t="shared" si="190"/>
        <v>Saturday</v>
      </c>
      <c r="D2934" s="114" t="str">
        <f t="shared" si="193"/>
        <v>W</v>
      </c>
      <c r="E2934" s="114" t="str">
        <f t="shared" si="193"/>
        <v>W</v>
      </c>
      <c r="F2934" s="114" t="str">
        <f t="shared" si="193"/>
        <v>W</v>
      </c>
      <c r="G2934" s="114" t="str">
        <f t="shared" si="193"/>
        <v>W</v>
      </c>
      <c r="H2934" s="114" t="str">
        <f t="shared" si="191"/>
        <v>W</v>
      </c>
      <c r="I2934" s="99">
        <f t="shared" si="192"/>
        <v>0</v>
      </c>
      <c r="J2934" s="109">
        <f>IF(H2934="B",0,MATCH("B",H2935:$H$3985,0))</f>
        <v>2</v>
      </c>
      <c r="O2934" s="112">
        <v>48258</v>
      </c>
      <c r="P2934" s="97" cm="1">
        <f t="array" ref="P2934">INDEX($L$11:$L$2636,MATCH(B2934+J2934,$L$11:$L$2636,0)+30)</f>
        <v>48305</v>
      </c>
      <c r="Q2934" s="124" cm="1">
        <f t="array" ref="Q2934">INDEX($L$11:$L$2636,MATCH(B2934+J2934,$L$11:$L$2636,0)+12)-1</f>
        <v>48275</v>
      </c>
    </row>
    <row r="2935" spans="2:17" ht="15" customHeight="1" x14ac:dyDescent="0.25">
      <c r="B2935" s="112">
        <v>48259</v>
      </c>
      <c r="C2935" s="113" t="str">
        <f t="shared" si="190"/>
        <v>Sunday</v>
      </c>
      <c r="D2935" s="114" t="str">
        <f t="shared" si="193"/>
        <v>W</v>
      </c>
      <c r="E2935" s="114" t="str">
        <f t="shared" si="193"/>
        <v>W</v>
      </c>
      <c r="F2935" s="114" t="str">
        <f t="shared" si="193"/>
        <v>W</v>
      </c>
      <c r="G2935" s="114" t="str">
        <f t="shared" si="193"/>
        <v>W</v>
      </c>
      <c r="H2935" s="114" t="str">
        <f t="shared" si="191"/>
        <v>W</v>
      </c>
      <c r="I2935" s="99">
        <f t="shared" si="192"/>
        <v>0</v>
      </c>
      <c r="J2935" s="109">
        <f>IF(H2935="B",0,MATCH("B",H2936:$H$3985,0))</f>
        <v>1</v>
      </c>
      <c r="O2935" s="112">
        <v>48259</v>
      </c>
      <c r="P2935" s="97" cm="1">
        <f t="array" ref="P2935">INDEX($L$11:$L$2636,MATCH(B2935+J2935,$L$11:$L$2636,0)+30)</f>
        <v>48305</v>
      </c>
      <c r="Q2935" s="124" cm="1">
        <f t="array" ref="Q2935">INDEX($L$11:$L$2636,MATCH(B2935+J2935,$L$11:$L$2636,0)+12)-1</f>
        <v>48275</v>
      </c>
    </row>
    <row r="2936" spans="2:17" ht="15" customHeight="1" x14ac:dyDescent="0.25">
      <c r="B2936" s="112">
        <v>48260</v>
      </c>
      <c r="C2936" s="113" t="str">
        <f t="shared" si="190"/>
        <v>Monday</v>
      </c>
      <c r="D2936" s="114" t="str">
        <f t="shared" si="193"/>
        <v>B</v>
      </c>
      <c r="E2936" s="114" t="str">
        <f t="shared" si="193"/>
        <v>B</v>
      </c>
      <c r="F2936" s="114" t="str">
        <f t="shared" si="193"/>
        <v>B</v>
      </c>
      <c r="G2936" s="114" t="str">
        <f t="shared" si="193"/>
        <v>B</v>
      </c>
      <c r="H2936" s="114" t="str">
        <f t="shared" si="191"/>
        <v>B</v>
      </c>
      <c r="I2936" s="99">
        <f t="shared" si="192"/>
        <v>1</v>
      </c>
      <c r="J2936" s="109">
        <f>IF(H2936="B",0,MATCH("B",H2937:$H$3985,0))</f>
        <v>0</v>
      </c>
      <c r="O2936" s="112">
        <v>48260</v>
      </c>
      <c r="P2936" s="97" cm="1">
        <f t="array" ref="P2936">INDEX($L$11:$L$2636,MATCH(B2936+J2936,$L$11:$L$2636,0)+30)</f>
        <v>48305</v>
      </c>
      <c r="Q2936" s="124" cm="1">
        <f t="array" ref="Q2936">INDEX($L$11:$L$2636,MATCH(B2936+J2936,$L$11:$L$2636,0)+12)-1</f>
        <v>48275</v>
      </c>
    </row>
    <row r="2937" spans="2:17" ht="15" customHeight="1" x14ac:dyDescent="0.25">
      <c r="B2937" s="112">
        <v>48261</v>
      </c>
      <c r="C2937" s="113" t="str">
        <f t="shared" si="190"/>
        <v>Tuesday</v>
      </c>
      <c r="D2937" s="114" t="str">
        <f t="shared" si="193"/>
        <v>B</v>
      </c>
      <c r="E2937" s="114" t="str">
        <f t="shared" si="193"/>
        <v>B</v>
      </c>
      <c r="F2937" s="114" t="str">
        <f t="shared" si="193"/>
        <v>B</v>
      </c>
      <c r="G2937" s="114" t="str">
        <f t="shared" si="193"/>
        <v>B</v>
      </c>
      <c r="H2937" s="114" t="str">
        <f t="shared" si="191"/>
        <v>B</v>
      </c>
      <c r="I2937" s="99">
        <f t="shared" si="192"/>
        <v>1</v>
      </c>
      <c r="J2937" s="109">
        <f>IF(H2937="B",0,MATCH("B",H2938:$H$3985,0))</f>
        <v>0</v>
      </c>
      <c r="O2937" s="112">
        <v>48261</v>
      </c>
      <c r="P2937" s="97" cm="1">
        <f t="array" ref="P2937">INDEX($L$11:$L$2636,MATCH(B2937+J2937,$L$11:$L$2636,0)+30)</f>
        <v>48306</v>
      </c>
      <c r="Q2937" s="124" cm="1">
        <f t="array" ref="Q2937">INDEX($L$11:$L$2636,MATCH(B2937+J2937,$L$11:$L$2636,0)+12)-1</f>
        <v>48276</v>
      </c>
    </row>
    <row r="2938" spans="2:17" ht="15" customHeight="1" x14ac:dyDescent="0.25">
      <c r="B2938" s="112">
        <v>48262</v>
      </c>
      <c r="C2938" s="113" t="str">
        <f t="shared" si="190"/>
        <v>Wednesday</v>
      </c>
      <c r="D2938" s="114" t="str">
        <f t="shared" si="193"/>
        <v>B</v>
      </c>
      <c r="E2938" s="114" t="str">
        <f t="shared" si="193"/>
        <v>B</v>
      </c>
      <c r="F2938" s="114" t="str">
        <f t="shared" si="193"/>
        <v>B</v>
      </c>
      <c r="G2938" s="114" t="str">
        <f t="shared" si="193"/>
        <v>B</v>
      </c>
      <c r="H2938" s="114" t="str">
        <f t="shared" si="191"/>
        <v>B</v>
      </c>
      <c r="I2938" s="99">
        <f t="shared" si="192"/>
        <v>1</v>
      </c>
      <c r="J2938" s="109">
        <f>IF(H2938="B",0,MATCH("B",H2939:$H$3985,0))</f>
        <v>0</v>
      </c>
      <c r="O2938" s="112">
        <v>48262</v>
      </c>
      <c r="P2938" s="97" cm="1">
        <f t="array" ref="P2938">INDEX($L$11:$L$2636,MATCH(B2938+J2938,$L$11:$L$2636,0)+30)</f>
        <v>48309</v>
      </c>
      <c r="Q2938" s="124" cm="1">
        <f t="array" ref="Q2938">INDEX($L$11:$L$2636,MATCH(B2938+J2938,$L$11:$L$2636,0)+12)-1</f>
        <v>48277</v>
      </c>
    </row>
    <row r="2939" spans="2:17" ht="15" customHeight="1" x14ac:dyDescent="0.25">
      <c r="B2939" s="112">
        <v>48263</v>
      </c>
      <c r="C2939" s="113" t="str">
        <f t="shared" si="190"/>
        <v>Thursday</v>
      </c>
      <c r="D2939" s="114" t="str">
        <f t="shared" si="193"/>
        <v>B</v>
      </c>
      <c r="E2939" s="114" t="str">
        <f t="shared" si="193"/>
        <v>B</v>
      </c>
      <c r="F2939" s="114" t="str">
        <f t="shared" si="193"/>
        <v>B</v>
      </c>
      <c r="G2939" s="114" t="str">
        <f t="shared" si="193"/>
        <v>B</v>
      </c>
      <c r="H2939" s="114" t="str">
        <f t="shared" si="191"/>
        <v>B</v>
      </c>
      <c r="I2939" s="99">
        <f t="shared" si="192"/>
        <v>1</v>
      </c>
      <c r="J2939" s="109">
        <f>IF(H2939="B",0,MATCH("B",H2940:$H$3985,0))</f>
        <v>0</v>
      </c>
      <c r="O2939" s="112">
        <v>48263</v>
      </c>
      <c r="P2939" s="97" cm="1">
        <f t="array" ref="P2939">INDEX($L$11:$L$2636,MATCH(B2939+J2939,$L$11:$L$2636,0)+30)</f>
        <v>48310</v>
      </c>
      <c r="Q2939" s="124" cm="1">
        <f t="array" ref="Q2939">INDEX($L$11:$L$2636,MATCH(B2939+J2939,$L$11:$L$2636,0)+12)-1</f>
        <v>48280</v>
      </c>
    </row>
    <row r="2940" spans="2:17" ht="15" customHeight="1" x14ac:dyDescent="0.25">
      <c r="B2940" s="112">
        <v>48264</v>
      </c>
      <c r="C2940" s="113" t="str">
        <f t="shared" si="190"/>
        <v>Friday</v>
      </c>
      <c r="D2940" s="114" t="str">
        <f t="shared" si="193"/>
        <v>B</v>
      </c>
      <c r="E2940" s="114" t="str">
        <f t="shared" si="193"/>
        <v>B</v>
      </c>
      <c r="F2940" s="114" t="str">
        <f t="shared" si="193"/>
        <v>B</v>
      </c>
      <c r="G2940" s="114" t="str">
        <f t="shared" si="193"/>
        <v>B</v>
      </c>
      <c r="H2940" s="114" t="str">
        <f t="shared" si="191"/>
        <v>B</v>
      </c>
      <c r="I2940" s="99">
        <f t="shared" si="192"/>
        <v>1</v>
      </c>
      <c r="J2940" s="109">
        <f>IF(H2940="B",0,MATCH("B",H2941:$H$3985,0))</f>
        <v>0</v>
      </c>
      <c r="O2940" s="112">
        <v>48264</v>
      </c>
      <c r="P2940" s="97" cm="1">
        <f t="array" ref="P2940">INDEX($L$11:$L$2636,MATCH(B2940+J2940,$L$11:$L$2636,0)+30)</f>
        <v>48311</v>
      </c>
      <c r="Q2940" s="124" cm="1">
        <f t="array" ref="Q2940">INDEX($L$11:$L$2636,MATCH(B2940+J2940,$L$11:$L$2636,0)+12)-1</f>
        <v>48281</v>
      </c>
    </row>
    <row r="2941" spans="2:17" ht="15" customHeight="1" x14ac:dyDescent="0.25">
      <c r="B2941" s="112">
        <v>48265</v>
      </c>
      <c r="C2941" s="113" t="str">
        <f t="shared" si="190"/>
        <v>Saturday</v>
      </c>
      <c r="D2941" s="114" t="str">
        <f t="shared" si="193"/>
        <v>W</v>
      </c>
      <c r="E2941" s="114" t="str">
        <f t="shared" si="193"/>
        <v>W</v>
      </c>
      <c r="F2941" s="114" t="str">
        <f t="shared" si="193"/>
        <v>W</v>
      </c>
      <c r="G2941" s="114" t="str">
        <f t="shared" si="193"/>
        <v>W</v>
      </c>
      <c r="H2941" s="114" t="str">
        <f t="shared" si="191"/>
        <v>W</v>
      </c>
      <c r="I2941" s="99">
        <f t="shared" si="192"/>
        <v>0</v>
      </c>
      <c r="J2941" s="109">
        <f>IF(H2941="B",0,MATCH("B",H2942:$H$3985,0))</f>
        <v>2</v>
      </c>
      <c r="O2941" s="112">
        <v>48265</v>
      </c>
      <c r="P2941" s="97" cm="1">
        <f t="array" ref="P2941">INDEX($L$11:$L$2636,MATCH(B2941+J2941,$L$11:$L$2636,0)+30)</f>
        <v>48312</v>
      </c>
      <c r="Q2941" s="124" cm="1">
        <f t="array" ref="Q2941">INDEX($L$11:$L$2636,MATCH(B2941+J2941,$L$11:$L$2636,0)+12)-1</f>
        <v>48282</v>
      </c>
    </row>
    <row r="2942" spans="2:17" ht="15" customHeight="1" x14ac:dyDescent="0.25">
      <c r="B2942" s="112">
        <v>48266</v>
      </c>
      <c r="C2942" s="113" t="str">
        <f t="shared" si="190"/>
        <v>Sunday</v>
      </c>
      <c r="D2942" s="114" t="str">
        <f t="shared" si="193"/>
        <v>W</v>
      </c>
      <c r="E2942" s="114" t="str">
        <f t="shared" si="193"/>
        <v>W</v>
      </c>
      <c r="F2942" s="114" t="str">
        <f t="shared" si="193"/>
        <v>W</v>
      </c>
      <c r="G2942" s="114" t="str">
        <f t="shared" si="193"/>
        <v>W</v>
      </c>
      <c r="H2942" s="114" t="str">
        <f t="shared" si="191"/>
        <v>W</v>
      </c>
      <c r="I2942" s="99">
        <f t="shared" si="192"/>
        <v>0</v>
      </c>
      <c r="J2942" s="109">
        <f>IF(H2942="B",0,MATCH("B",H2943:$H$3985,0))</f>
        <v>1</v>
      </c>
      <c r="O2942" s="112">
        <v>48266</v>
      </c>
      <c r="P2942" s="97" cm="1">
        <f t="array" ref="P2942">INDEX($L$11:$L$2636,MATCH(B2942+J2942,$L$11:$L$2636,0)+30)</f>
        <v>48312</v>
      </c>
      <c r="Q2942" s="124" cm="1">
        <f t="array" ref="Q2942">INDEX($L$11:$L$2636,MATCH(B2942+J2942,$L$11:$L$2636,0)+12)-1</f>
        <v>48282</v>
      </c>
    </row>
    <row r="2943" spans="2:17" ht="15" customHeight="1" x14ac:dyDescent="0.25">
      <c r="B2943" s="112">
        <v>48267</v>
      </c>
      <c r="C2943" s="113" t="str">
        <f t="shared" si="190"/>
        <v>Monday</v>
      </c>
      <c r="D2943" s="114" t="str">
        <f t="shared" si="193"/>
        <v>B</v>
      </c>
      <c r="E2943" s="114" t="str">
        <f t="shared" si="193"/>
        <v>B</v>
      </c>
      <c r="F2943" s="114" t="str">
        <f t="shared" si="193"/>
        <v>B</v>
      </c>
      <c r="G2943" s="114" t="str">
        <f t="shared" si="193"/>
        <v>B</v>
      </c>
      <c r="H2943" s="114" t="str">
        <f t="shared" si="191"/>
        <v>B</v>
      </c>
      <c r="I2943" s="99">
        <f t="shared" si="192"/>
        <v>1</v>
      </c>
      <c r="J2943" s="109">
        <f>IF(H2943="B",0,MATCH("B",H2944:$H$3985,0))</f>
        <v>0</v>
      </c>
      <c r="O2943" s="112">
        <v>48267</v>
      </c>
      <c r="P2943" s="97" cm="1">
        <f t="array" ref="P2943">INDEX($L$11:$L$2636,MATCH(B2943+J2943,$L$11:$L$2636,0)+30)</f>
        <v>48312</v>
      </c>
      <c r="Q2943" s="124" cm="1">
        <f t="array" ref="Q2943">INDEX($L$11:$L$2636,MATCH(B2943+J2943,$L$11:$L$2636,0)+12)-1</f>
        <v>48282</v>
      </c>
    </row>
    <row r="2944" spans="2:17" ht="15" customHeight="1" x14ac:dyDescent="0.25">
      <c r="B2944" s="112">
        <v>48268</v>
      </c>
      <c r="C2944" s="113" t="str">
        <f t="shared" si="190"/>
        <v>Tuesday</v>
      </c>
      <c r="D2944" s="114" t="str">
        <f t="shared" si="193"/>
        <v>B</v>
      </c>
      <c r="E2944" s="114" t="str">
        <f t="shared" si="193"/>
        <v>B</v>
      </c>
      <c r="F2944" s="114" t="str">
        <f t="shared" si="193"/>
        <v>B</v>
      </c>
      <c r="G2944" s="114" t="str">
        <f t="shared" si="193"/>
        <v>B</v>
      </c>
      <c r="H2944" s="114" t="str">
        <f t="shared" si="191"/>
        <v>B</v>
      </c>
      <c r="I2944" s="99">
        <f t="shared" si="192"/>
        <v>1</v>
      </c>
      <c r="J2944" s="109">
        <f>IF(H2944="B",0,MATCH("B",H2945:$H$3985,0))</f>
        <v>0</v>
      </c>
      <c r="O2944" s="112">
        <v>48268</v>
      </c>
      <c r="P2944" s="97" cm="1">
        <f t="array" ref="P2944">INDEX($L$11:$L$2636,MATCH(B2944+J2944,$L$11:$L$2636,0)+30)</f>
        <v>48313</v>
      </c>
      <c r="Q2944" s="124" cm="1">
        <f t="array" ref="Q2944">INDEX($L$11:$L$2636,MATCH(B2944+J2944,$L$11:$L$2636,0)+12)-1</f>
        <v>48283</v>
      </c>
    </row>
    <row r="2945" spans="2:17" ht="15" customHeight="1" x14ac:dyDescent="0.25">
      <c r="B2945" s="112">
        <v>48269</v>
      </c>
      <c r="C2945" s="113" t="str">
        <f t="shared" si="190"/>
        <v>Wednesday</v>
      </c>
      <c r="D2945" s="114" t="str">
        <f t="shared" si="193"/>
        <v>B</v>
      </c>
      <c r="E2945" s="114" t="str">
        <f t="shared" si="193"/>
        <v>B</v>
      </c>
      <c r="F2945" s="114" t="str">
        <f t="shared" si="193"/>
        <v>B</v>
      </c>
      <c r="G2945" s="114" t="str">
        <f t="shared" si="193"/>
        <v>B</v>
      </c>
      <c r="H2945" s="114" t="str">
        <f t="shared" si="191"/>
        <v>B</v>
      </c>
      <c r="I2945" s="99">
        <f t="shared" si="192"/>
        <v>1</v>
      </c>
      <c r="J2945" s="109">
        <f>IF(H2945="B",0,MATCH("B",H2946:$H$3985,0))</f>
        <v>0</v>
      </c>
      <c r="O2945" s="112">
        <v>48269</v>
      </c>
      <c r="P2945" s="97" cm="1">
        <f t="array" ref="P2945">INDEX($L$11:$L$2636,MATCH(B2945+J2945,$L$11:$L$2636,0)+30)</f>
        <v>48316</v>
      </c>
      <c r="Q2945" s="124" cm="1">
        <f t="array" ref="Q2945">INDEX($L$11:$L$2636,MATCH(B2945+J2945,$L$11:$L$2636,0)+12)-1</f>
        <v>48284</v>
      </c>
    </row>
    <row r="2946" spans="2:17" ht="15" customHeight="1" x14ac:dyDescent="0.25">
      <c r="B2946" s="112">
        <v>48270</v>
      </c>
      <c r="C2946" s="113" t="str">
        <f t="shared" si="190"/>
        <v>Thursday</v>
      </c>
      <c r="D2946" s="114" t="str">
        <f t="shared" si="193"/>
        <v>B</v>
      </c>
      <c r="E2946" s="114" t="str">
        <f t="shared" si="193"/>
        <v>B</v>
      </c>
      <c r="F2946" s="114" t="str">
        <f t="shared" si="193"/>
        <v>B</v>
      </c>
      <c r="G2946" s="114" t="str">
        <f t="shared" si="193"/>
        <v>B</v>
      </c>
      <c r="H2946" s="114" t="str">
        <f t="shared" si="191"/>
        <v>B</v>
      </c>
      <c r="I2946" s="99">
        <f t="shared" si="192"/>
        <v>1</v>
      </c>
      <c r="J2946" s="109">
        <f>IF(H2946="B",0,MATCH("B",H2947:$H$3985,0))</f>
        <v>0</v>
      </c>
      <c r="O2946" s="112">
        <v>48270</v>
      </c>
      <c r="P2946" s="97" cm="1">
        <f t="array" ref="P2946">INDEX($L$11:$L$2636,MATCH(B2946+J2946,$L$11:$L$2636,0)+30)</f>
        <v>48317</v>
      </c>
      <c r="Q2946" s="124" cm="1">
        <f t="array" ref="Q2946">INDEX($L$11:$L$2636,MATCH(B2946+J2946,$L$11:$L$2636,0)+12)-1</f>
        <v>48287</v>
      </c>
    </row>
    <row r="2947" spans="2:17" ht="15" customHeight="1" x14ac:dyDescent="0.25">
      <c r="B2947" s="112">
        <v>48271</v>
      </c>
      <c r="C2947" s="113" t="str">
        <f t="shared" si="190"/>
        <v>Friday</v>
      </c>
      <c r="D2947" s="114" t="str">
        <f t="shared" si="193"/>
        <v>B</v>
      </c>
      <c r="E2947" s="114" t="str">
        <f t="shared" si="193"/>
        <v>B</v>
      </c>
      <c r="F2947" s="114" t="str">
        <f t="shared" si="193"/>
        <v>B</v>
      </c>
      <c r="G2947" s="114" t="str">
        <f t="shared" si="193"/>
        <v>B</v>
      </c>
      <c r="H2947" s="114" t="str">
        <f t="shared" si="191"/>
        <v>B</v>
      </c>
      <c r="I2947" s="99">
        <f t="shared" si="192"/>
        <v>1</v>
      </c>
      <c r="J2947" s="109">
        <f>IF(H2947="B",0,MATCH("B",H2948:$H$3985,0))</f>
        <v>0</v>
      </c>
      <c r="O2947" s="112">
        <v>48271</v>
      </c>
      <c r="P2947" s="97" cm="1">
        <f t="array" ref="P2947">INDEX($L$11:$L$2636,MATCH(B2947+J2947,$L$11:$L$2636,0)+30)</f>
        <v>48318</v>
      </c>
      <c r="Q2947" s="124" cm="1">
        <f t="array" ref="Q2947">INDEX($L$11:$L$2636,MATCH(B2947+J2947,$L$11:$L$2636,0)+12)-1</f>
        <v>48288</v>
      </c>
    </row>
    <row r="2948" spans="2:17" ht="15" customHeight="1" x14ac:dyDescent="0.25">
      <c r="B2948" s="112">
        <v>48272</v>
      </c>
      <c r="C2948" s="113" t="str">
        <f t="shared" si="190"/>
        <v>Saturday</v>
      </c>
      <c r="D2948" s="114" t="str">
        <f t="shared" si="193"/>
        <v>W</v>
      </c>
      <c r="E2948" s="114" t="str">
        <f t="shared" si="193"/>
        <v>W</v>
      </c>
      <c r="F2948" s="114" t="str">
        <f t="shared" si="193"/>
        <v>W</v>
      </c>
      <c r="G2948" s="114" t="str">
        <f t="shared" si="193"/>
        <v>W</v>
      </c>
      <c r="H2948" s="114" t="str">
        <f t="shared" si="191"/>
        <v>W</v>
      </c>
      <c r="I2948" s="99">
        <f t="shared" si="192"/>
        <v>0</v>
      </c>
      <c r="J2948" s="109">
        <f>IF(H2948="B",0,MATCH("B",H2949:$H$3985,0))</f>
        <v>2</v>
      </c>
      <c r="O2948" s="112">
        <v>48272</v>
      </c>
      <c r="P2948" s="97" cm="1">
        <f t="array" ref="P2948">INDEX($L$11:$L$2636,MATCH(B2948+J2948,$L$11:$L$2636,0)+30)</f>
        <v>48319</v>
      </c>
      <c r="Q2948" s="124" cm="1">
        <f t="array" ref="Q2948">INDEX($L$11:$L$2636,MATCH(B2948+J2948,$L$11:$L$2636,0)+12)-1</f>
        <v>48289</v>
      </c>
    </row>
    <row r="2949" spans="2:17" ht="15" customHeight="1" x14ac:dyDescent="0.25">
      <c r="B2949" s="112">
        <v>48273</v>
      </c>
      <c r="C2949" s="113" t="str">
        <f t="shared" si="190"/>
        <v>Sunday</v>
      </c>
      <c r="D2949" s="114" t="str">
        <f t="shared" si="193"/>
        <v>W</v>
      </c>
      <c r="E2949" s="114" t="str">
        <f t="shared" si="193"/>
        <v>W</v>
      </c>
      <c r="F2949" s="114" t="str">
        <f t="shared" si="193"/>
        <v>W</v>
      </c>
      <c r="G2949" s="114" t="str">
        <f t="shared" si="193"/>
        <v>W</v>
      </c>
      <c r="H2949" s="114" t="str">
        <f t="shared" si="191"/>
        <v>W</v>
      </c>
      <c r="I2949" s="99">
        <f t="shared" si="192"/>
        <v>0</v>
      </c>
      <c r="J2949" s="109">
        <f>IF(H2949="B",0,MATCH("B",H2950:$H$3985,0))</f>
        <v>1</v>
      </c>
      <c r="O2949" s="112">
        <v>48273</v>
      </c>
      <c r="P2949" s="97" cm="1">
        <f t="array" ref="P2949">INDEX($L$11:$L$2636,MATCH(B2949+J2949,$L$11:$L$2636,0)+30)</f>
        <v>48319</v>
      </c>
      <c r="Q2949" s="124" cm="1">
        <f t="array" ref="Q2949">INDEX($L$11:$L$2636,MATCH(B2949+J2949,$L$11:$L$2636,0)+12)-1</f>
        <v>48289</v>
      </c>
    </row>
    <row r="2950" spans="2:17" ht="15" customHeight="1" x14ac:dyDescent="0.25">
      <c r="B2950" s="112">
        <v>48274</v>
      </c>
      <c r="C2950" s="113" t="str">
        <f t="shared" si="190"/>
        <v>Monday</v>
      </c>
      <c r="D2950" s="114" t="str">
        <f t="shared" si="193"/>
        <v>B</v>
      </c>
      <c r="E2950" s="114" t="str">
        <f t="shared" si="193"/>
        <v>B</v>
      </c>
      <c r="F2950" s="114" t="str">
        <f t="shared" si="193"/>
        <v>B</v>
      </c>
      <c r="G2950" s="114" t="str">
        <f t="shared" si="193"/>
        <v>B</v>
      </c>
      <c r="H2950" s="114" t="str">
        <f t="shared" si="191"/>
        <v>B</v>
      </c>
      <c r="I2950" s="99">
        <f t="shared" si="192"/>
        <v>1</v>
      </c>
      <c r="J2950" s="109">
        <f>IF(H2950="B",0,MATCH("B",H2951:$H$3985,0))</f>
        <v>0</v>
      </c>
      <c r="O2950" s="112">
        <v>48274</v>
      </c>
      <c r="P2950" s="97" cm="1">
        <f t="array" ref="P2950">INDEX($L$11:$L$2636,MATCH(B2950+J2950,$L$11:$L$2636,0)+30)</f>
        <v>48319</v>
      </c>
      <c r="Q2950" s="124" cm="1">
        <f t="array" ref="Q2950">INDEX($L$11:$L$2636,MATCH(B2950+J2950,$L$11:$L$2636,0)+12)-1</f>
        <v>48289</v>
      </c>
    </row>
    <row r="2951" spans="2:17" ht="15" customHeight="1" x14ac:dyDescent="0.25">
      <c r="B2951" s="112">
        <v>48275</v>
      </c>
      <c r="C2951" s="113" t="str">
        <f t="shared" si="190"/>
        <v>Tuesday</v>
      </c>
      <c r="D2951" s="114" t="str">
        <f t="shared" si="193"/>
        <v>B</v>
      </c>
      <c r="E2951" s="114" t="str">
        <f t="shared" si="193"/>
        <v>B</v>
      </c>
      <c r="F2951" s="114" t="str">
        <f t="shared" si="193"/>
        <v>B</v>
      </c>
      <c r="G2951" s="114" t="str">
        <f t="shared" si="193"/>
        <v>B</v>
      </c>
      <c r="H2951" s="114" t="str">
        <f t="shared" si="191"/>
        <v>B</v>
      </c>
      <c r="I2951" s="99">
        <f t="shared" si="192"/>
        <v>1</v>
      </c>
      <c r="J2951" s="109">
        <f>IF(H2951="B",0,MATCH("B",H2952:$H$3985,0))</f>
        <v>0</v>
      </c>
      <c r="O2951" s="112">
        <v>48275</v>
      </c>
      <c r="P2951" s="97" cm="1">
        <f t="array" ref="P2951">INDEX($L$11:$L$2636,MATCH(B2951+J2951,$L$11:$L$2636,0)+30)</f>
        <v>48320</v>
      </c>
      <c r="Q2951" s="124" cm="1">
        <f t="array" ref="Q2951">INDEX($L$11:$L$2636,MATCH(B2951+J2951,$L$11:$L$2636,0)+12)-1</f>
        <v>48290</v>
      </c>
    </row>
    <row r="2952" spans="2:17" ht="15" customHeight="1" x14ac:dyDescent="0.25">
      <c r="B2952" s="112">
        <v>48276</v>
      </c>
      <c r="C2952" s="113" t="str">
        <f t="shared" si="190"/>
        <v>Wednesday</v>
      </c>
      <c r="D2952" s="114" t="str">
        <f t="shared" si="193"/>
        <v>B</v>
      </c>
      <c r="E2952" s="114" t="str">
        <f t="shared" si="193"/>
        <v>B</v>
      </c>
      <c r="F2952" s="114" t="str">
        <f t="shared" si="193"/>
        <v>B</v>
      </c>
      <c r="G2952" s="114" t="str">
        <f t="shared" si="193"/>
        <v>B</v>
      </c>
      <c r="H2952" s="114" t="str">
        <f t="shared" si="191"/>
        <v>B</v>
      </c>
      <c r="I2952" s="99">
        <f t="shared" si="192"/>
        <v>1</v>
      </c>
      <c r="J2952" s="109">
        <f>IF(H2952="B",0,MATCH("B",H2953:$H$3985,0))</f>
        <v>0</v>
      </c>
      <c r="O2952" s="112">
        <v>48276</v>
      </c>
      <c r="P2952" s="97" cm="1">
        <f t="array" ref="P2952">INDEX($L$11:$L$2636,MATCH(B2952+J2952,$L$11:$L$2636,0)+30)</f>
        <v>48323</v>
      </c>
      <c r="Q2952" s="124" cm="1">
        <f t="array" ref="Q2952">INDEX($L$11:$L$2636,MATCH(B2952+J2952,$L$11:$L$2636,0)+12)-1</f>
        <v>48291</v>
      </c>
    </row>
    <row r="2953" spans="2:17" ht="15" customHeight="1" x14ac:dyDescent="0.25">
      <c r="B2953" s="112">
        <v>48277</v>
      </c>
      <c r="C2953" s="113" t="str">
        <f t="shared" si="190"/>
        <v>Thursday</v>
      </c>
      <c r="D2953" s="114" t="str">
        <f t="shared" si="193"/>
        <v>B</v>
      </c>
      <c r="E2953" s="114" t="str">
        <f t="shared" si="193"/>
        <v>B</v>
      </c>
      <c r="F2953" s="114" t="str">
        <f t="shared" si="193"/>
        <v>B</v>
      </c>
      <c r="G2953" s="114" t="str">
        <f t="shared" si="193"/>
        <v>B</v>
      </c>
      <c r="H2953" s="114" t="str">
        <f t="shared" si="191"/>
        <v>B</v>
      </c>
      <c r="I2953" s="99">
        <f t="shared" si="192"/>
        <v>1</v>
      </c>
      <c r="J2953" s="109">
        <f>IF(H2953="B",0,MATCH("B",H2954:$H$3985,0))</f>
        <v>0</v>
      </c>
      <c r="O2953" s="112">
        <v>48277</v>
      </c>
      <c r="P2953" s="97" cm="1">
        <f t="array" ref="P2953">INDEX($L$11:$L$2636,MATCH(B2953+J2953,$L$11:$L$2636,0)+30)</f>
        <v>48324</v>
      </c>
      <c r="Q2953" s="124" cm="1">
        <f t="array" ref="Q2953">INDEX($L$11:$L$2636,MATCH(B2953+J2953,$L$11:$L$2636,0)+12)-1</f>
        <v>48294</v>
      </c>
    </row>
    <row r="2954" spans="2:17" ht="15" customHeight="1" x14ac:dyDescent="0.25">
      <c r="B2954" s="112">
        <v>48278</v>
      </c>
      <c r="C2954" s="113" t="str">
        <f t="shared" si="190"/>
        <v>Friday</v>
      </c>
      <c r="D2954" s="114" t="str">
        <f t="shared" si="193"/>
        <v>B</v>
      </c>
      <c r="E2954" s="114" t="str">
        <f t="shared" si="193"/>
        <v>B</v>
      </c>
      <c r="F2954" s="114" t="str">
        <f t="shared" si="193"/>
        <v>B</v>
      </c>
      <c r="G2954" s="114" t="str">
        <f t="shared" si="193"/>
        <v>B</v>
      </c>
      <c r="H2954" s="114" t="str">
        <f t="shared" si="191"/>
        <v>B</v>
      </c>
      <c r="I2954" s="99">
        <f t="shared" si="192"/>
        <v>1</v>
      </c>
      <c r="J2954" s="109">
        <f>IF(H2954="B",0,MATCH("B",H2955:$H$3985,0))</f>
        <v>0</v>
      </c>
      <c r="O2954" s="112">
        <v>48278</v>
      </c>
      <c r="P2954" s="97" cm="1">
        <f t="array" ref="P2954">INDEX($L$11:$L$2636,MATCH(B2954+J2954,$L$11:$L$2636,0)+30)</f>
        <v>48325</v>
      </c>
      <c r="Q2954" s="124" cm="1">
        <f t="array" ref="Q2954">INDEX($L$11:$L$2636,MATCH(B2954+J2954,$L$11:$L$2636,0)+12)-1</f>
        <v>48295</v>
      </c>
    </row>
    <row r="2955" spans="2:17" ht="15" customHeight="1" x14ac:dyDescent="0.25">
      <c r="B2955" s="112">
        <v>48279</v>
      </c>
      <c r="C2955" s="113" t="str">
        <f t="shared" si="190"/>
        <v>Saturday</v>
      </c>
      <c r="D2955" s="114" t="str">
        <f t="shared" si="193"/>
        <v>W</v>
      </c>
      <c r="E2955" s="114" t="str">
        <f t="shared" si="193"/>
        <v>W</v>
      </c>
      <c r="F2955" s="114" t="str">
        <f t="shared" si="193"/>
        <v>W</v>
      </c>
      <c r="G2955" s="114" t="str">
        <f t="shared" si="193"/>
        <v>W</v>
      </c>
      <c r="H2955" s="114" t="str">
        <f t="shared" si="191"/>
        <v>W</v>
      </c>
      <c r="I2955" s="99">
        <f t="shared" si="192"/>
        <v>0</v>
      </c>
      <c r="J2955" s="109">
        <f>IF(H2955="B",0,MATCH("B",H2956:$H$3985,0))</f>
        <v>2</v>
      </c>
      <c r="O2955" s="112">
        <v>48279</v>
      </c>
      <c r="P2955" s="97" cm="1">
        <f t="array" ref="P2955">INDEX($L$11:$L$2636,MATCH(B2955+J2955,$L$11:$L$2636,0)+30)</f>
        <v>48326</v>
      </c>
      <c r="Q2955" s="124" cm="1">
        <f t="array" ref="Q2955">INDEX($L$11:$L$2636,MATCH(B2955+J2955,$L$11:$L$2636,0)+12)-1</f>
        <v>48296</v>
      </c>
    </row>
    <row r="2956" spans="2:17" ht="15" customHeight="1" x14ac:dyDescent="0.25">
      <c r="B2956" s="112">
        <v>48280</v>
      </c>
      <c r="C2956" s="113" t="str">
        <f t="shared" ref="C2956:C3019" si="194">TEXT(WEEKDAY(B2956),"dddd")</f>
        <v>Sunday</v>
      </c>
      <c r="D2956" s="114" t="str">
        <f t="shared" si="193"/>
        <v>W</v>
      </c>
      <c r="E2956" s="114" t="str">
        <f t="shared" si="193"/>
        <v>W</v>
      </c>
      <c r="F2956" s="114" t="str">
        <f t="shared" si="193"/>
        <v>W</v>
      </c>
      <c r="G2956" s="114" t="str">
        <f t="shared" si="193"/>
        <v>W</v>
      </c>
      <c r="H2956" s="114" t="str">
        <f t="shared" ref="H2956:H3019" si="195">IF(OR(D2956="P",E2956="P",F2956="P",G2956="P"),"P",D2956)</f>
        <v>W</v>
      </c>
      <c r="I2956" s="99">
        <f t="shared" ref="I2956:I3019" si="196">IF(H2956="B",1,0)</f>
        <v>0</v>
      </c>
      <c r="J2956" s="109">
        <f>IF(H2956="B",0,MATCH("B",H2957:$H$3985,0))</f>
        <v>1</v>
      </c>
      <c r="O2956" s="112">
        <v>48280</v>
      </c>
      <c r="P2956" s="97" cm="1">
        <f t="array" ref="P2956">INDEX($L$11:$L$2636,MATCH(B2956+J2956,$L$11:$L$2636,0)+30)</f>
        <v>48326</v>
      </c>
      <c r="Q2956" s="124" cm="1">
        <f t="array" ref="Q2956">INDEX($L$11:$L$2636,MATCH(B2956+J2956,$L$11:$L$2636,0)+12)-1</f>
        <v>48296</v>
      </c>
    </row>
    <row r="2957" spans="2:17" ht="15" customHeight="1" x14ac:dyDescent="0.25">
      <c r="B2957" s="112">
        <v>48281</v>
      </c>
      <c r="C2957" s="113" t="str">
        <f t="shared" si="194"/>
        <v>Monday</v>
      </c>
      <c r="D2957" s="114" t="str">
        <f t="shared" si="193"/>
        <v>B</v>
      </c>
      <c r="E2957" s="114" t="str">
        <f t="shared" si="193"/>
        <v>B</v>
      </c>
      <c r="F2957" s="114" t="str">
        <f t="shared" si="193"/>
        <v>B</v>
      </c>
      <c r="G2957" s="114" t="str">
        <f t="shared" si="193"/>
        <v>B</v>
      </c>
      <c r="H2957" s="114" t="str">
        <f t="shared" si="195"/>
        <v>B</v>
      </c>
      <c r="I2957" s="99">
        <f t="shared" si="196"/>
        <v>1</v>
      </c>
      <c r="J2957" s="109">
        <f>IF(H2957="B",0,MATCH("B",H2958:$H$3985,0))</f>
        <v>0</v>
      </c>
      <c r="O2957" s="112">
        <v>48281</v>
      </c>
      <c r="P2957" s="97" cm="1">
        <f t="array" ref="P2957">INDEX($L$11:$L$2636,MATCH(B2957+J2957,$L$11:$L$2636,0)+30)</f>
        <v>48326</v>
      </c>
      <c r="Q2957" s="124" cm="1">
        <f t="array" ref="Q2957">INDEX($L$11:$L$2636,MATCH(B2957+J2957,$L$11:$L$2636,0)+12)-1</f>
        <v>48296</v>
      </c>
    </row>
    <row r="2958" spans="2:17" ht="15" customHeight="1" x14ac:dyDescent="0.25">
      <c r="B2958" s="112">
        <v>48282</v>
      </c>
      <c r="C2958" s="113" t="str">
        <f t="shared" si="194"/>
        <v>Tuesday</v>
      </c>
      <c r="D2958" s="114" t="str">
        <f t="shared" si="193"/>
        <v>B</v>
      </c>
      <c r="E2958" s="114" t="str">
        <f t="shared" si="193"/>
        <v>B</v>
      </c>
      <c r="F2958" s="114" t="str">
        <f t="shared" si="193"/>
        <v>B</v>
      </c>
      <c r="G2958" s="114" t="str">
        <f t="shared" si="193"/>
        <v>B</v>
      </c>
      <c r="H2958" s="114" t="str">
        <f t="shared" si="195"/>
        <v>B</v>
      </c>
      <c r="I2958" s="99">
        <f t="shared" si="196"/>
        <v>1</v>
      </c>
      <c r="J2958" s="109">
        <f>IF(H2958="B",0,MATCH("B",H2959:$H$3985,0))</f>
        <v>0</v>
      </c>
      <c r="O2958" s="112">
        <v>48282</v>
      </c>
      <c r="P2958" s="97" cm="1">
        <f t="array" ref="P2958">INDEX($L$11:$L$2636,MATCH(B2958+J2958,$L$11:$L$2636,0)+30)</f>
        <v>48327</v>
      </c>
      <c r="Q2958" s="124" cm="1">
        <f t="array" ref="Q2958">INDEX($L$11:$L$2636,MATCH(B2958+J2958,$L$11:$L$2636,0)+12)-1</f>
        <v>48302</v>
      </c>
    </row>
    <row r="2959" spans="2:17" ht="15" customHeight="1" x14ac:dyDescent="0.25">
      <c r="B2959" s="112">
        <v>48283</v>
      </c>
      <c r="C2959" s="113" t="str">
        <f t="shared" si="194"/>
        <v>Wednesday</v>
      </c>
      <c r="D2959" s="114" t="str">
        <f t="shared" si="193"/>
        <v>B</v>
      </c>
      <c r="E2959" s="114" t="str">
        <f t="shared" si="193"/>
        <v>B</v>
      </c>
      <c r="F2959" s="114" t="str">
        <f t="shared" si="193"/>
        <v>B</v>
      </c>
      <c r="G2959" s="114" t="str">
        <f t="shared" si="193"/>
        <v>B</v>
      </c>
      <c r="H2959" s="114" t="str">
        <f t="shared" si="195"/>
        <v>B</v>
      </c>
      <c r="I2959" s="99">
        <f t="shared" si="196"/>
        <v>1</v>
      </c>
      <c r="J2959" s="109">
        <f>IF(H2959="B",0,MATCH("B",H2960:$H$3985,0))</f>
        <v>0</v>
      </c>
      <c r="O2959" s="112">
        <v>48283</v>
      </c>
      <c r="P2959" s="97" cm="1">
        <f t="array" ref="P2959">INDEX($L$11:$L$2636,MATCH(B2959+J2959,$L$11:$L$2636,0)+30)</f>
        <v>48330</v>
      </c>
      <c r="Q2959" s="124" cm="1">
        <f t="array" ref="Q2959">INDEX($L$11:$L$2636,MATCH(B2959+J2959,$L$11:$L$2636,0)+12)-1</f>
        <v>48303</v>
      </c>
    </row>
    <row r="2960" spans="2:17" ht="15" customHeight="1" x14ac:dyDescent="0.25">
      <c r="B2960" s="112">
        <v>48284</v>
      </c>
      <c r="C2960" s="113" t="str">
        <f t="shared" si="194"/>
        <v>Thursday</v>
      </c>
      <c r="D2960" s="114" t="str">
        <f t="shared" si="193"/>
        <v>B</v>
      </c>
      <c r="E2960" s="114" t="str">
        <f t="shared" si="193"/>
        <v>B</v>
      </c>
      <c r="F2960" s="114" t="str">
        <f t="shared" si="193"/>
        <v>B</v>
      </c>
      <c r="G2960" s="114" t="str">
        <f t="shared" si="193"/>
        <v>B</v>
      </c>
      <c r="H2960" s="114" t="str">
        <f t="shared" si="195"/>
        <v>B</v>
      </c>
      <c r="I2960" s="99">
        <f t="shared" si="196"/>
        <v>1</v>
      </c>
      <c r="J2960" s="109">
        <f>IF(H2960="B",0,MATCH("B",H2961:$H$3985,0))</f>
        <v>0</v>
      </c>
      <c r="O2960" s="112">
        <v>48284</v>
      </c>
      <c r="P2960" s="97" cm="1">
        <f t="array" ref="P2960">INDEX($L$11:$L$2636,MATCH(B2960+J2960,$L$11:$L$2636,0)+30)</f>
        <v>48331</v>
      </c>
      <c r="Q2960" s="124" cm="1">
        <f t="array" ref="Q2960">INDEX($L$11:$L$2636,MATCH(B2960+J2960,$L$11:$L$2636,0)+12)-1</f>
        <v>48304</v>
      </c>
    </row>
    <row r="2961" spans="2:17" ht="15" customHeight="1" x14ac:dyDescent="0.25">
      <c r="B2961" s="112">
        <v>48285</v>
      </c>
      <c r="C2961" s="113" t="str">
        <f t="shared" si="194"/>
        <v>Friday</v>
      </c>
      <c r="D2961" s="114" t="str">
        <f t="shared" si="193"/>
        <v>B</v>
      </c>
      <c r="E2961" s="114" t="str">
        <f t="shared" si="193"/>
        <v>B</v>
      </c>
      <c r="F2961" s="114" t="str">
        <f t="shared" si="193"/>
        <v>B</v>
      </c>
      <c r="G2961" s="114" t="str">
        <f t="shared" si="193"/>
        <v>B</v>
      </c>
      <c r="H2961" s="114" t="str">
        <f t="shared" si="195"/>
        <v>B</v>
      </c>
      <c r="I2961" s="99">
        <f t="shared" si="196"/>
        <v>1</v>
      </c>
      <c r="J2961" s="109">
        <f>IF(H2961="B",0,MATCH("B",H2962:$H$3985,0))</f>
        <v>0</v>
      </c>
      <c r="O2961" s="112">
        <v>48285</v>
      </c>
      <c r="P2961" s="97" cm="1">
        <f t="array" ref="P2961">INDEX($L$11:$L$2636,MATCH(B2961+J2961,$L$11:$L$2636,0)+30)</f>
        <v>48332</v>
      </c>
      <c r="Q2961" s="124" cm="1">
        <f t="array" ref="Q2961">INDEX($L$11:$L$2636,MATCH(B2961+J2961,$L$11:$L$2636,0)+12)-1</f>
        <v>48305</v>
      </c>
    </row>
    <row r="2962" spans="2:17" ht="15" customHeight="1" x14ac:dyDescent="0.25">
      <c r="B2962" s="112">
        <v>48286</v>
      </c>
      <c r="C2962" s="113" t="str">
        <f t="shared" si="194"/>
        <v>Saturday</v>
      </c>
      <c r="D2962" s="114" t="str">
        <f t="shared" si="193"/>
        <v>W</v>
      </c>
      <c r="E2962" s="114" t="str">
        <f t="shared" si="193"/>
        <v>W</v>
      </c>
      <c r="F2962" s="114" t="str">
        <f t="shared" si="193"/>
        <v>W</v>
      </c>
      <c r="G2962" s="114" t="str">
        <f t="shared" si="193"/>
        <v>W</v>
      </c>
      <c r="H2962" s="114" t="str">
        <f t="shared" si="195"/>
        <v>W</v>
      </c>
      <c r="I2962" s="99">
        <f t="shared" si="196"/>
        <v>0</v>
      </c>
      <c r="J2962" s="109">
        <f>IF(H2962="B",0,MATCH("B",H2963:$H$3985,0))</f>
        <v>2</v>
      </c>
      <c r="O2962" s="112">
        <v>48286</v>
      </c>
      <c r="P2962" s="97" cm="1">
        <f t="array" ref="P2962">INDEX($L$11:$L$2636,MATCH(B2962+J2962,$L$11:$L$2636,0)+30)</f>
        <v>48333</v>
      </c>
      <c r="Q2962" s="124" cm="1">
        <f t="array" ref="Q2962">INDEX($L$11:$L$2636,MATCH(B2962+J2962,$L$11:$L$2636,0)+12)-1</f>
        <v>48308</v>
      </c>
    </row>
    <row r="2963" spans="2:17" ht="15" customHeight="1" x14ac:dyDescent="0.25">
      <c r="B2963" s="112">
        <v>48287</v>
      </c>
      <c r="C2963" s="113" t="str">
        <f t="shared" si="194"/>
        <v>Sunday</v>
      </c>
      <c r="D2963" s="114" t="str">
        <f t="shared" si="193"/>
        <v>W</v>
      </c>
      <c r="E2963" s="114" t="str">
        <f t="shared" si="193"/>
        <v>W</v>
      </c>
      <c r="F2963" s="114" t="str">
        <f t="shared" si="193"/>
        <v>W</v>
      </c>
      <c r="G2963" s="114" t="str">
        <f t="shared" si="193"/>
        <v>W</v>
      </c>
      <c r="H2963" s="114" t="str">
        <f t="shared" si="195"/>
        <v>W</v>
      </c>
      <c r="I2963" s="99">
        <f t="shared" si="196"/>
        <v>0</v>
      </c>
      <c r="J2963" s="109">
        <f>IF(H2963="B",0,MATCH("B",H2964:$H$3985,0))</f>
        <v>1</v>
      </c>
      <c r="O2963" s="112">
        <v>48287</v>
      </c>
      <c r="P2963" s="97" cm="1">
        <f t="array" ref="P2963">INDEX($L$11:$L$2636,MATCH(B2963+J2963,$L$11:$L$2636,0)+30)</f>
        <v>48333</v>
      </c>
      <c r="Q2963" s="124" cm="1">
        <f t="array" ref="Q2963">INDEX($L$11:$L$2636,MATCH(B2963+J2963,$L$11:$L$2636,0)+12)-1</f>
        <v>48308</v>
      </c>
    </row>
    <row r="2964" spans="2:17" ht="15" customHeight="1" x14ac:dyDescent="0.25">
      <c r="B2964" s="112">
        <v>48288</v>
      </c>
      <c r="C2964" s="113" t="str">
        <f t="shared" si="194"/>
        <v>Monday</v>
      </c>
      <c r="D2964" s="114" t="str">
        <f t="shared" si="193"/>
        <v>B</v>
      </c>
      <c r="E2964" s="114" t="str">
        <f t="shared" si="193"/>
        <v>B</v>
      </c>
      <c r="F2964" s="114" t="str">
        <f t="shared" si="193"/>
        <v>B</v>
      </c>
      <c r="G2964" s="114" t="str">
        <f t="shared" si="193"/>
        <v>B</v>
      </c>
      <c r="H2964" s="114" t="str">
        <f t="shared" si="195"/>
        <v>B</v>
      </c>
      <c r="I2964" s="99">
        <f t="shared" si="196"/>
        <v>1</v>
      </c>
      <c r="J2964" s="109">
        <f>IF(H2964="B",0,MATCH("B",H2965:$H$3985,0))</f>
        <v>0</v>
      </c>
      <c r="O2964" s="112">
        <v>48288</v>
      </c>
      <c r="P2964" s="97" cm="1">
        <f t="array" ref="P2964">INDEX($L$11:$L$2636,MATCH(B2964+J2964,$L$11:$L$2636,0)+30)</f>
        <v>48333</v>
      </c>
      <c r="Q2964" s="124" cm="1">
        <f t="array" ref="Q2964">INDEX($L$11:$L$2636,MATCH(B2964+J2964,$L$11:$L$2636,0)+12)-1</f>
        <v>48308</v>
      </c>
    </row>
    <row r="2965" spans="2:17" ht="15" customHeight="1" x14ac:dyDescent="0.25">
      <c r="B2965" s="112">
        <v>48289</v>
      </c>
      <c r="C2965" s="113" t="str">
        <f t="shared" si="194"/>
        <v>Tuesday</v>
      </c>
      <c r="D2965" s="114" t="str">
        <f t="shared" si="193"/>
        <v>B</v>
      </c>
      <c r="E2965" s="114" t="str">
        <f t="shared" si="193"/>
        <v>B</v>
      </c>
      <c r="F2965" s="114" t="str">
        <f t="shared" si="193"/>
        <v>B</v>
      </c>
      <c r="G2965" s="114" t="str">
        <f t="shared" si="193"/>
        <v>B</v>
      </c>
      <c r="H2965" s="114" t="str">
        <f t="shared" si="195"/>
        <v>B</v>
      </c>
      <c r="I2965" s="99">
        <f t="shared" si="196"/>
        <v>1</v>
      </c>
      <c r="J2965" s="109">
        <f>IF(H2965="B",0,MATCH("B",H2966:$H$3985,0))</f>
        <v>0</v>
      </c>
      <c r="O2965" s="112">
        <v>48289</v>
      </c>
      <c r="P2965" s="97" cm="1">
        <f t="array" ref="P2965">INDEX($L$11:$L$2636,MATCH(B2965+J2965,$L$11:$L$2636,0)+30)</f>
        <v>48334</v>
      </c>
      <c r="Q2965" s="124" cm="1">
        <f t="array" ref="Q2965">INDEX($L$11:$L$2636,MATCH(B2965+J2965,$L$11:$L$2636,0)+12)-1</f>
        <v>48309</v>
      </c>
    </row>
    <row r="2966" spans="2:17" ht="15" customHeight="1" x14ac:dyDescent="0.25">
      <c r="B2966" s="112">
        <v>48290</v>
      </c>
      <c r="C2966" s="113" t="str">
        <f t="shared" si="194"/>
        <v>Wednesday</v>
      </c>
      <c r="D2966" s="114" t="str">
        <f t="shared" si="193"/>
        <v>B</v>
      </c>
      <c r="E2966" s="114" t="str">
        <f t="shared" si="193"/>
        <v>B</v>
      </c>
      <c r="F2966" s="114" t="str">
        <f t="shared" si="193"/>
        <v>B</v>
      </c>
      <c r="G2966" s="114" t="str">
        <f t="shared" si="193"/>
        <v>B</v>
      </c>
      <c r="H2966" s="114" t="str">
        <f t="shared" si="195"/>
        <v>B</v>
      </c>
      <c r="I2966" s="99">
        <f t="shared" si="196"/>
        <v>1</v>
      </c>
      <c r="J2966" s="109">
        <f>IF(H2966="B",0,MATCH("B",H2967:$H$3985,0))</f>
        <v>0</v>
      </c>
      <c r="O2966" s="112">
        <v>48290</v>
      </c>
      <c r="P2966" s="97" cm="1">
        <f t="array" ref="P2966">INDEX($L$11:$L$2636,MATCH(B2966+J2966,$L$11:$L$2636,0)+30)</f>
        <v>48338</v>
      </c>
      <c r="Q2966" s="124" cm="1">
        <f t="array" ref="Q2966">INDEX($L$11:$L$2636,MATCH(B2966+J2966,$L$11:$L$2636,0)+12)-1</f>
        <v>48310</v>
      </c>
    </row>
    <row r="2967" spans="2:17" ht="15" customHeight="1" x14ac:dyDescent="0.25">
      <c r="B2967" s="112">
        <v>48291</v>
      </c>
      <c r="C2967" s="113" t="str">
        <f t="shared" si="194"/>
        <v>Thursday</v>
      </c>
      <c r="D2967" s="114" t="str">
        <f t="shared" si="193"/>
        <v>B</v>
      </c>
      <c r="E2967" s="114" t="str">
        <f t="shared" si="193"/>
        <v>B</v>
      </c>
      <c r="F2967" s="114" t="str">
        <f t="shared" si="193"/>
        <v>B</v>
      </c>
      <c r="G2967" s="114" t="str">
        <f t="shared" si="193"/>
        <v>B</v>
      </c>
      <c r="H2967" s="114" t="str">
        <f t="shared" si="195"/>
        <v>B</v>
      </c>
      <c r="I2967" s="99">
        <f t="shared" si="196"/>
        <v>1</v>
      </c>
      <c r="J2967" s="109">
        <f>IF(H2967="B",0,MATCH("B",H2968:$H$3985,0))</f>
        <v>0</v>
      </c>
      <c r="O2967" s="112">
        <v>48291</v>
      </c>
      <c r="P2967" s="97" cm="1">
        <f t="array" ref="P2967">INDEX($L$11:$L$2636,MATCH(B2967+J2967,$L$11:$L$2636,0)+30)</f>
        <v>48339</v>
      </c>
      <c r="Q2967" s="124" cm="1">
        <f t="array" ref="Q2967">INDEX($L$11:$L$2636,MATCH(B2967+J2967,$L$11:$L$2636,0)+12)-1</f>
        <v>48311</v>
      </c>
    </row>
    <row r="2968" spans="2:17" ht="15" customHeight="1" x14ac:dyDescent="0.25">
      <c r="B2968" s="112">
        <v>48292</v>
      </c>
      <c r="C2968" s="113" t="str">
        <f t="shared" si="194"/>
        <v>Friday</v>
      </c>
      <c r="D2968" s="114" t="str">
        <f t="shared" si="193"/>
        <v>B</v>
      </c>
      <c r="E2968" s="114" t="str">
        <f t="shared" si="193"/>
        <v>B</v>
      </c>
      <c r="F2968" s="114" t="str">
        <f t="shared" si="193"/>
        <v>B</v>
      </c>
      <c r="G2968" s="114" t="str">
        <f t="shared" si="193"/>
        <v>B</v>
      </c>
      <c r="H2968" s="114" t="str">
        <f t="shared" si="195"/>
        <v>B</v>
      </c>
      <c r="I2968" s="99">
        <f t="shared" si="196"/>
        <v>1</v>
      </c>
      <c r="J2968" s="109">
        <f>IF(H2968="B",0,MATCH("B",H2969:$H$3985,0))</f>
        <v>0</v>
      </c>
      <c r="O2968" s="112">
        <v>48292</v>
      </c>
      <c r="P2968" s="97" cm="1">
        <f t="array" ref="P2968">INDEX($L$11:$L$2636,MATCH(B2968+J2968,$L$11:$L$2636,0)+30)</f>
        <v>48340</v>
      </c>
      <c r="Q2968" s="124" cm="1">
        <f t="array" ref="Q2968">INDEX($L$11:$L$2636,MATCH(B2968+J2968,$L$11:$L$2636,0)+12)-1</f>
        <v>48312</v>
      </c>
    </row>
    <row r="2969" spans="2:17" ht="15" customHeight="1" x14ac:dyDescent="0.25">
      <c r="B2969" s="112">
        <v>48293</v>
      </c>
      <c r="C2969" s="113" t="str">
        <f t="shared" si="194"/>
        <v>Saturday</v>
      </c>
      <c r="D2969" s="114" t="str">
        <f t="shared" si="193"/>
        <v>W</v>
      </c>
      <c r="E2969" s="114" t="str">
        <f t="shared" si="193"/>
        <v>W</v>
      </c>
      <c r="F2969" s="114" t="str">
        <f t="shared" si="193"/>
        <v>W</v>
      </c>
      <c r="G2969" s="114" t="str">
        <f t="shared" si="193"/>
        <v>W</v>
      </c>
      <c r="H2969" s="114" t="str">
        <f t="shared" si="195"/>
        <v>W</v>
      </c>
      <c r="I2969" s="99">
        <f t="shared" si="196"/>
        <v>0</v>
      </c>
      <c r="J2969" s="109">
        <f>IF(H2969="B",0,MATCH("B",H2970:$H$3985,0))</f>
        <v>2</v>
      </c>
      <c r="O2969" s="112">
        <v>48293</v>
      </c>
      <c r="P2969" s="97" cm="1">
        <f t="array" ref="P2969">INDEX($L$11:$L$2636,MATCH(B2969+J2969,$L$11:$L$2636,0)+30)</f>
        <v>48341</v>
      </c>
      <c r="Q2969" s="124" cm="1">
        <f t="array" ref="Q2969">INDEX($L$11:$L$2636,MATCH(B2969+J2969,$L$11:$L$2636,0)+12)-1</f>
        <v>48315</v>
      </c>
    </row>
    <row r="2970" spans="2:17" ht="15" customHeight="1" x14ac:dyDescent="0.25">
      <c r="B2970" s="112">
        <v>48294</v>
      </c>
      <c r="C2970" s="113" t="str">
        <f t="shared" si="194"/>
        <v>Sunday</v>
      </c>
      <c r="D2970" s="114" t="str">
        <f t="shared" si="193"/>
        <v>W</v>
      </c>
      <c r="E2970" s="114" t="str">
        <f t="shared" si="193"/>
        <v>W</v>
      </c>
      <c r="F2970" s="114" t="str">
        <f t="shared" si="193"/>
        <v>W</v>
      </c>
      <c r="G2970" s="114" t="str">
        <f t="shared" si="193"/>
        <v>W</v>
      </c>
      <c r="H2970" s="114" t="str">
        <f t="shared" si="195"/>
        <v>W</v>
      </c>
      <c r="I2970" s="99">
        <f t="shared" si="196"/>
        <v>0</v>
      </c>
      <c r="J2970" s="109">
        <f>IF(H2970="B",0,MATCH("B",H2971:$H$3985,0))</f>
        <v>1</v>
      </c>
      <c r="O2970" s="112">
        <v>48294</v>
      </c>
      <c r="P2970" s="97" cm="1">
        <f t="array" ref="P2970">INDEX($L$11:$L$2636,MATCH(B2970+J2970,$L$11:$L$2636,0)+30)</f>
        <v>48341</v>
      </c>
      <c r="Q2970" s="124" cm="1">
        <f t="array" ref="Q2970">INDEX($L$11:$L$2636,MATCH(B2970+J2970,$L$11:$L$2636,0)+12)-1</f>
        <v>48315</v>
      </c>
    </row>
    <row r="2971" spans="2:17" ht="15" customHeight="1" x14ac:dyDescent="0.25">
      <c r="B2971" s="112">
        <v>48295</v>
      </c>
      <c r="C2971" s="113" t="str">
        <f t="shared" si="194"/>
        <v>Monday</v>
      </c>
      <c r="D2971" s="114" t="str">
        <f t="shared" si="193"/>
        <v>B</v>
      </c>
      <c r="E2971" s="114" t="str">
        <f t="shared" si="193"/>
        <v>B</v>
      </c>
      <c r="F2971" s="114" t="str">
        <f t="shared" si="193"/>
        <v>B</v>
      </c>
      <c r="G2971" s="114" t="str">
        <f t="shared" si="193"/>
        <v>B</v>
      </c>
      <c r="H2971" s="114" t="str">
        <f t="shared" si="195"/>
        <v>B</v>
      </c>
      <c r="I2971" s="99">
        <f t="shared" si="196"/>
        <v>1</v>
      </c>
      <c r="J2971" s="109">
        <f>IF(H2971="B",0,MATCH("B",H2972:$H$3985,0))</f>
        <v>0</v>
      </c>
      <c r="O2971" s="112">
        <v>48295</v>
      </c>
      <c r="P2971" s="97" cm="1">
        <f t="array" ref="P2971">INDEX($L$11:$L$2636,MATCH(B2971+J2971,$L$11:$L$2636,0)+30)</f>
        <v>48341</v>
      </c>
      <c r="Q2971" s="124" cm="1">
        <f t="array" ref="Q2971">INDEX($L$11:$L$2636,MATCH(B2971+J2971,$L$11:$L$2636,0)+12)-1</f>
        <v>48315</v>
      </c>
    </row>
    <row r="2972" spans="2:17" ht="15" customHeight="1" x14ac:dyDescent="0.25">
      <c r="B2972" s="112">
        <v>48296</v>
      </c>
      <c r="C2972" s="113" t="str">
        <f t="shared" si="194"/>
        <v>Tuesday</v>
      </c>
      <c r="D2972" s="114" t="str">
        <f t="shared" si="193"/>
        <v>B</v>
      </c>
      <c r="E2972" s="114" t="str">
        <f t="shared" si="193"/>
        <v>B</v>
      </c>
      <c r="F2972" s="114" t="str">
        <f t="shared" si="193"/>
        <v>B</v>
      </c>
      <c r="G2972" s="114" t="str">
        <f t="shared" si="193"/>
        <v>B</v>
      </c>
      <c r="H2972" s="114" t="str">
        <f t="shared" si="195"/>
        <v>B</v>
      </c>
      <c r="I2972" s="99">
        <f t="shared" si="196"/>
        <v>1</v>
      </c>
      <c r="J2972" s="109">
        <f>IF(H2972="B",0,MATCH("B",H2973:$H$3985,0))</f>
        <v>0</v>
      </c>
      <c r="O2972" s="112">
        <v>48296</v>
      </c>
      <c r="P2972" s="97" cm="1">
        <f t="array" ref="P2972">INDEX($L$11:$L$2636,MATCH(B2972+J2972,$L$11:$L$2636,0)+30)</f>
        <v>48344</v>
      </c>
      <c r="Q2972" s="124" cm="1">
        <f t="array" ref="Q2972">INDEX($L$11:$L$2636,MATCH(B2972+J2972,$L$11:$L$2636,0)+12)-1</f>
        <v>48316</v>
      </c>
    </row>
    <row r="2973" spans="2:17" ht="15" customHeight="1" x14ac:dyDescent="0.25">
      <c r="B2973" s="112">
        <v>48297</v>
      </c>
      <c r="C2973" s="113" t="str">
        <f t="shared" si="194"/>
        <v>Wednesday</v>
      </c>
      <c r="D2973" s="114" t="str">
        <f t="shared" si="193"/>
        <v>B</v>
      </c>
      <c r="E2973" s="114" t="str">
        <f t="shared" si="193"/>
        <v>B</v>
      </c>
      <c r="F2973" s="114" t="str">
        <f t="shared" si="193"/>
        <v>B</v>
      </c>
      <c r="G2973" s="114" t="str">
        <f t="shared" ref="D2973:G3036" si="197">IF(WEEKDAY($B2973,2)&lt;6,"B","W")</f>
        <v>B</v>
      </c>
      <c r="H2973" s="114" t="str">
        <f t="shared" si="195"/>
        <v>B</v>
      </c>
      <c r="I2973" s="99">
        <f t="shared" si="196"/>
        <v>1</v>
      </c>
      <c r="J2973" s="109">
        <f>IF(H2973="B",0,MATCH("B",H2974:$H$3985,0))</f>
        <v>0</v>
      </c>
      <c r="O2973" s="112">
        <v>48297</v>
      </c>
      <c r="P2973" s="97" cm="1">
        <f t="array" ref="P2973">INDEX($L$11:$L$2636,MATCH(B2973+J2973,$L$11:$L$2636,0)+30)</f>
        <v>48345</v>
      </c>
      <c r="Q2973" s="124" cm="1">
        <f t="array" ref="Q2973">INDEX($L$11:$L$2636,MATCH(B2973+J2973,$L$11:$L$2636,0)+12)-1</f>
        <v>48317</v>
      </c>
    </row>
    <row r="2974" spans="2:17" ht="15" customHeight="1" x14ac:dyDescent="0.25">
      <c r="B2974" s="112">
        <v>48298</v>
      </c>
      <c r="C2974" s="113" t="str">
        <f t="shared" si="194"/>
        <v>Thursday</v>
      </c>
      <c r="D2974" s="114" t="str">
        <f t="shared" si="197"/>
        <v>B</v>
      </c>
      <c r="E2974" s="114" t="str">
        <f t="shared" si="197"/>
        <v>B</v>
      </c>
      <c r="F2974" s="114" t="s">
        <v>71</v>
      </c>
      <c r="G2974" s="114" t="str">
        <f t="shared" si="197"/>
        <v>B</v>
      </c>
      <c r="H2974" s="114" t="str">
        <f t="shared" si="195"/>
        <v>P</v>
      </c>
      <c r="I2974" s="99">
        <f t="shared" si="196"/>
        <v>0</v>
      </c>
      <c r="J2974" s="109">
        <f>IF(H2974="B",0,MATCH("B",H2975:$H$3985,0))</f>
        <v>5</v>
      </c>
      <c r="O2974" s="112">
        <v>48298</v>
      </c>
      <c r="P2974" s="97" cm="1">
        <f t="array" ref="P2974">INDEX($L$11:$L$2636,MATCH(B2974+J2974,$L$11:$L$2636,0)+30)</f>
        <v>48346</v>
      </c>
      <c r="Q2974" s="124" cm="1">
        <f t="array" ref="Q2974">INDEX($L$11:$L$2636,MATCH(B2974+J2974,$L$11:$L$2636,0)+12)-1</f>
        <v>48318</v>
      </c>
    </row>
    <row r="2975" spans="2:17" ht="15" customHeight="1" x14ac:dyDescent="0.25">
      <c r="B2975" s="112">
        <v>48299</v>
      </c>
      <c r="C2975" s="113" t="str">
        <f t="shared" si="194"/>
        <v>Friday</v>
      </c>
      <c r="D2975" s="114" t="s">
        <v>71</v>
      </c>
      <c r="E2975" s="114" t="s">
        <v>71</v>
      </c>
      <c r="F2975" s="114" t="s">
        <v>71</v>
      </c>
      <c r="G2975" s="114" t="str">
        <f t="shared" si="197"/>
        <v>B</v>
      </c>
      <c r="H2975" s="114" t="str">
        <f t="shared" si="195"/>
        <v>P</v>
      </c>
      <c r="I2975" s="99">
        <f t="shared" si="196"/>
        <v>0</v>
      </c>
      <c r="J2975" s="109">
        <f>IF(H2975="B",0,MATCH("B",H2976:$H$3985,0))</f>
        <v>4</v>
      </c>
      <c r="O2975" s="112">
        <v>48299</v>
      </c>
      <c r="P2975" s="97" cm="1">
        <f t="array" ref="P2975">INDEX($L$11:$L$2636,MATCH(B2975+J2975,$L$11:$L$2636,0)+30)</f>
        <v>48346</v>
      </c>
      <c r="Q2975" s="124" cm="1">
        <f t="array" ref="Q2975">INDEX($L$11:$L$2636,MATCH(B2975+J2975,$L$11:$L$2636,0)+12)-1</f>
        <v>48318</v>
      </c>
    </row>
    <row r="2976" spans="2:17" ht="15" customHeight="1" x14ac:dyDescent="0.25">
      <c r="B2976" s="112">
        <v>48300</v>
      </c>
      <c r="C2976" s="113" t="str">
        <f t="shared" si="194"/>
        <v>Saturday</v>
      </c>
      <c r="D2976" s="114" t="str">
        <f t="shared" si="197"/>
        <v>W</v>
      </c>
      <c r="E2976" s="114" t="str">
        <f t="shared" si="197"/>
        <v>W</v>
      </c>
      <c r="F2976" s="114" t="str">
        <f t="shared" si="197"/>
        <v>W</v>
      </c>
      <c r="G2976" s="114" t="str">
        <f t="shared" si="197"/>
        <v>W</v>
      </c>
      <c r="H2976" s="114" t="str">
        <f t="shared" si="195"/>
        <v>W</v>
      </c>
      <c r="I2976" s="99">
        <f t="shared" si="196"/>
        <v>0</v>
      </c>
      <c r="J2976" s="109">
        <f>IF(H2976="B",0,MATCH("B",H2977:$H$3985,0))</f>
        <v>3</v>
      </c>
      <c r="O2976" s="112">
        <v>48300</v>
      </c>
      <c r="P2976" s="97" cm="1">
        <f t="array" ref="P2976">INDEX($L$11:$L$2636,MATCH(B2976+J2976,$L$11:$L$2636,0)+30)</f>
        <v>48346</v>
      </c>
      <c r="Q2976" s="124" cm="1">
        <f t="array" ref="Q2976">INDEX($L$11:$L$2636,MATCH(B2976+J2976,$L$11:$L$2636,0)+12)-1</f>
        <v>48318</v>
      </c>
    </row>
    <row r="2977" spans="2:17" ht="15" customHeight="1" x14ac:dyDescent="0.25">
      <c r="B2977" s="112">
        <v>48301</v>
      </c>
      <c r="C2977" s="113" t="str">
        <f t="shared" si="194"/>
        <v>Sunday</v>
      </c>
      <c r="D2977" s="114" t="str">
        <f t="shared" si="197"/>
        <v>W</v>
      </c>
      <c r="E2977" s="114" t="str">
        <f t="shared" si="197"/>
        <v>W</v>
      </c>
      <c r="F2977" s="114" t="str">
        <f t="shared" si="197"/>
        <v>W</v>
      </c>
      <c r="G2977" s="114" t="str">
        <f t="shared" si="197"/>
        <v>W</v>
      </c>
      <c r="H2977" s="114" t="str">
        <f t="shared" si="195"/>
        <v>W</v>
      </c>
      <c r="I2977" s="99">
        <f t="shared" si="196"/>
        <v>0</v>
      </c>
      <c r="J2977" s="109">
        <f>IF(H2977="B",0,MATCH("B",H2978:$H$3985,0))</f>
        <v>2</v>
      </c>
      <c r="O2977" s="112">
        <v>48301</v>
      </c>
      <c r="P2977" s="97" cm="1">
        <f t="array" ref="P2977">INDEX($L$11:$L$2636,MATCH(B2977+J2977,$L$11:$L$2636,0)+30)</f>
        <v>48346</v>
      </c>
      <c r="Q2977" s="124" cm="1">
        <f t="array" ref="Q2977">INDEX($L$11:$L$2636,MATCH(B2977+J2977,$L$11:$L$2636,0)+12)-1</f>
        <v>48318</v>
      </c>
    </row>
    <row r="2978" spans="2:17" ht="15" customHeight="1" x14ac:dyDescent="0.25">
      <c r="B2978" s="112">
        <v>48302</v>
      </c>
      <c r="C2978" s="113" t="str">
        <f t="shared" si="194"/>
        <v>Monday</v>
      </c>
      <c r="D2978" s="114" t="s">
        <v>71</v>
      </c>
      <c r="E2978" s="114" t="s">
        <v>71</v>
      </c>
      <c r="F2978" s="114" t="str">
        <f t="shared" si="197"/>
        <v>B</v>
      </c>
      <c r="G2978" s="114" t="str">
        <f t="shared" si="197"/>
        <v>B</v>
      </c>
      <c r="H2978" s="114" t="str">
        <f t="shared" si="195"/>
        <v>P</v>
      </c>
      <c r="I2978" s="99">
        <f t="shared" si="196"/>
        <v>0</v>
      </c>
      <c r="J2978" s="109">
        <f>IF(H2978="B",0,MATCH("B",H2979:$H$3985,0))</f>
        <v>1</v>
      </c>
      <c r="O2978" s="112">
        <v>48302</v>
      </c>
      <c r="P2978" s="97" cm="1">
        <f t="array" ref="P2978">INDEX($L$11:$L$2636,MATCH(B2978+J2978,$L$11:$L$2636,0)+30)</f>
        <v>48346</v>
      </c>
      <c r="Q2978" s="124" cm="1">
        <f t="array" ref="Q2978">INDEX($L$11:$L$2636,MATCH(B2978+J2978,$L$11:$L$2636,0)+12)-1</f>
        <v>48318</v>
      </c>
    </row>
    <row r="2979" spans="2:17" ht="15" customHeight="1" x14ac:dyDescent="0.25">
      <c r="B2979" s="112">
        <v>48303</v>
      </c>
      <c r="C2979" s="113" t="str">
        <f t="shared" si="194"/>
        <v>Tuesday</v>
      </c>
      <c r="D2979" s="114" t="str">
        <f t="shared" si="197"/>
        <v>B</v>
      </c>
      <c r="E2979" s="114" t="str">
        <f t="shared" si="197"/>
        <v>B</v>
      </c>
      <c r="F2979" s="114" t="str">
        <f t="shared" si="197"/>
        <v>B</v>
      </c>
      <c r="G2979" s="114" t="str">
        <f t="shared" si="197"/>
        <v>B</v>
      </c>
      <c r="H2979" s="114" t="str">
        <f t="shared" si="195"/>
        <v>B</v>
      </c>
      <c r="I2979" s="99">
        <f t="shared" si="196"/>
        <v>1</v>
      </c>
      <c r="J2979" s="109">
        <f>IF(H2979="B",0,MATCH("B",H2980:$H$3985,0))</f>
        <v>0</v>
      </c>
      <c r="O2979" s="112">
        <v>48303</v>
      </c>
      <c r="P2979" s="97" cm="1">
        <f t="array" ref="P2979">INDEX($L$11:$L$2636,MATCH(B2979+J2979,$L$11:$L$2636,0)+30)</f>
        <v>48346</v>
      </c>
      <c r="Q2979" s="124" cm="1">
        <f t="array" ref="Q2979">INDEX($L$11:$L$2636,MATCH(B2979+J2979,$L$11:$L$2636,0)+12)-1</f>
        <v>48318</v>
      </c>
    </row>
    <row r="2980" spans="2:17" ht="15" customHeight="1" x14ac:dyDescent="0.25">
      <c r="B2980" s="112">
        <v>48304</v>
      </c>
      <c r="C2980" s="113" t="str">
        <f t="shared" si="194"/>
        <v>Wednesday</v>
      </c>
      <c r="D2980" s="114" t="str">
        <f t="shared" si="197"/>
        <v>B</v>
      </c>
      <c r="E2980" s="114" t="str">
        <f t="shared" si="197"/>
        <v>B</v>
      </c>
      <c r="F2980" s="114" t="str">
        <f t="shared" si="197"/>
        <v>B</v>
      </c>
      <c r="G2980" s="114" t="str">
        <f t="shared" si="197"/>
        <v>B</v>
      </c>
      <c r="H2980" s="114" t="str">
        <f t="shared" si="195"/>
        <v>B</v>
      </c>
      <c r="I2980" s="99">
        <f t="shared" si="196"/>
        <v>1</v>
      </c>
      <c r="J2980" s="109">
        <f>IF(H2980="B",0,MATCH("B",H2981:$H$3985,0))</f>
        <v>0</v>
      </c>
      <c r="O2980" s="112">
        <v>48304</v>
      </c>
      <c r="P2980" s="97" cm="1">
        <f t="array" ref="P2980">INDEX($L$11:$L$2636,MATCH(B2980+J2980,$L$11:$L$2636,0)+30)</f>
        <v>48347</v>
      </c>
      <c r="Q2980" s="124" cm="1">
        <f t="array" ref="Q2980">INDEX($L$11:$L$2636,MATCH(B2980+J2980,$L$11:$L$2636,0)+12)-1</f>
        <v>48319</v>
      </c>
    </row>
    <row r="2981" spans="2:17" ht="15" customHeight="1" x14ac:dyDescent="0.25">
      <c r="B2981" s="112">
        <v>48305</v>
      </c>
      <c r="C2981" s="113" t="str">
        <f t="shared" si="194"/>
        <v>Thursday</v>
      </c>
      <c r="D2981" s="114" t="str">
        <f t="shared" si="197"/>
        <v>B</v>
      </c>
      <c r="E2981" s="114" t="str">
        <f t="shared" si="197"/>
        <v>B</v>
      </c>
      <c r="F2981" s="114" t="str">
        <f t="shared" si="197"/>
        <v>B</v>
      </c>
      <c r="G2981" s="114" t="str">
        <f t="shared" si="197"/>
        <v>B</v>
      </c>
      <c r="H2981" s="114" t="str">
        <f t="shared" si="195"/>
        <v>B</v>
      </c>
      <c r="I2981" s="99">
        <f t="shared" si="196"/>
        <v>1</v>
      </c>
      <c r="J2981" s="109">
        <f>IF(H2981="B",0,MATCH("B",H2982:$H$3985,0))</f>
        <v>0</v>
      </c>
      <c r="O2981" s="112">
        <v>48305</v>
      </c>
      <c r="P2981" s="97" cm="1">
        <f t="array" ref="P2981">INDEX($L$11:$L$2636,MATCH(B2981+J2981,$L$11:$L$2636,0)+30)</f>
        <v>48348</v>
      </c>
      <c r="Q2981" s="124" cm="1">
        <f t="array" ref="Q2981">INDEX($L$11:$L$2636,MATCH(B2981+J2981,$L$11:$L$2636,0)+12)-1</f>
        <v>48322</v>
      </c>
    </row>
    <row r="2982" spans="2:17" ht="15" customHeight="1" x14ac:dyDescent="0.25">
      <c r="B2982" s="112">
        <v>48306</v>
      </c>
      <c r="C2982" s="113" t="str">
        <f t="shared" si="194"/>
        <v>Friday</v>
      </c>
      <c r="D2982" s="114" t="str">
        <f t="shared" si="197"/>
        <v>B</v>
      </c>
      <c r="E2982" s="114" t="str">
        <f t="shared" si="197"/>
        <v>B</v>
      </c>
      <c r="F2982" s="114" t="str">
        <f t="shared" si="197"/>
        <v>B</v>
      </c>
      <c r="G2982" s="114" t="str">
        <f t="shared" si="197"/>
        <v>B</v>
      </c>
      <c r="H2982" s="114" t="str">
        <f t="shared" si="195"/>
        <v>B</v>
      </c>
      <c r="I2982" s="99">
        <f t="shared" si="196"/>
        <v>1</v>
      </c>
      <c r="J2982" s="109">
        <f>IF(H2982="B",0,MATCH("B",H2983:$H$3985,0))</f>
        <v>0</v>
      </c>
      <c r="O2982" s="112">
        <v>48306</v>
      </c>
      <c r="P2982" s="97" cm="1">
        <f t="array" ref="P2982">INDEX($L$11:$L$2636,MATCH(B2982+J2982,$L$11:$L$2636,0)+30)</f>
        <v>48352</v>
      </c>
      <c r="Q2982" s="124" cm="1">
        <f t="array" ref="Q2982">INDEX($L$11:$L$2636,MATCH(B2982+J2982,$L$11:$L$2636,0)+12)-1</f>
        <v>48323</v>
      </c>
    </row>
    <row r="2983" spans="2:17" ht="15" customHeight="1" x14ac:dyDescent="0.25">
      <c r="B2983" s="112">
        <v>48307</v>
      </c>
      <c r="C2983" s="113" t="str">
        <f t="shared" si="194"/>
        <v>Saturday</v>
      </c>
      <c r="D2983" s="114" t="str">
        <f t="shared" si="197"/>
        <v>W</v>
      </c>
      <c r="E2983" s="114" t="str">
        <f t="shared" si="197"/>
        <v>W</v>
      </c>
      <c r="F2983" s="114" t="str">
        <f t="shared" si="197"/>
        <v>W</v>
      </c>
      <c r="G2983" s="114" t="str">
        <f t="shared" si="197"/>
        <v>W</v>
      </c>
      <c r="H2983" s="114" t="str">
        <f t="shared" si="195"/>
        <v>W</v>
      </c>
      <c r="I2983" s="99">
        <f t="shared" si="196"/>
        <v>0</v>
      </c>
      <c r="J2983" s="109">
        <f>IF(H2983="B",0,MATCH("B",H2984:$H$3985,0))</f>
        <v>2</v>
      </c>
      <c r="O2983" s="112">
        <v>48307</v>
      </c>
      <c r="P2983" s="97" cm="1">
        <f t="array" ref="P2983">INDEX($L$11:$L$2636,MATCH(B2983+J2983,$L$11:$L$2636,0)+30)</f>
        <v>48353</v>
      </c>
      <c r="Q2983" s="124" cm="1">
        <f t="array" ref="Q2983">INDEX($L$11:$L$2636,MATCH(B2983+J2983,$L$11:$L$2636,0)+12)-1</f>
        <v>48324</v>
      </c>
    </row>
    <row r="2984" spans="2:17" ht="15" customHeight="1" x14ac:dyDescent="0.25">
      <c r="B2984" s="112">
        <v>48308</v>
      </c>
      <c r="C2984" s="113" t="str">
        <f t="shared" si="194"/>
        <v>Sunday</v>
      </c>
      <c r="D2984" s="114" t="str">
        <f t="shared" si="197"/>
        <v>W</v>
      </c>
      <c r="E2984" s="114" t="str">
        <f t="shared" si="197"/>
        <v>W</v>
      </c>
      <c r="F2984" s="114" t="str">
        <f t="shared" si="197"/>
        <v>W</v>
      </c>
      <c r="G2984" s="114" t="str">
        <f t="shared" si="197"/>
        <v>W</v>
      </c>
      <c r="H2984" s="114" t="str">
        <f t="shared" si="195"/>
        <v>W</v>
      </c>
      <c r="I2984" s="99">
        <f t="shared" si="196"/>
        <v>0</v>
      </c>
      <c r="J2984" s="109">
        <f>IF(H2984="B",0,MATCH("B",H2985:$H$3985,0))</f>
        <v>1</v>
      </c>
      <c r="O2984" s="112">
        <v>48308</v>
      </c>
      <c r="P2984" s="97" cm="1">
        <f t="array" ref="P2984">INDEX($L$11:$L$2636,MATCH(B2984+J2984,$L$11:$L$2636,0)+30)</f>
        <v>48353</v>
      </c>
      <c r="Q2984" s="124" cm="1">
        <f t="array" ref="Q2984">INDEX($L$11:$L$2636,MATCH(B2984+J2984,$L$11:$L$2636,0)+12)-1</f>
        <v>48324</v>
      </c>
    </row>
    <row r="2985" spans="2:17" ht="15" customHeight="1" x14ac:dyDescent="0.25">
      <c r="B2985" s="112">
        <v>48309</v>
      </c>
      <c r="C2985" s="113" t="str">
        <f t="shared" si="194"/>
        <v>Monday</v>
      </c>
      <c r="D2985" s="114" t="str">
        <f t="shared" si="197"/>
        <v>B</v>
      </c>
      <c r="E2985" s="114" t="str">
        <f t="shared" si="197"/>
        <v>B</v>
      </c>
      <c r="F2985" s="114" t="str">
        <f t="shared" si="197"/>
        <v>B</v>
      </c>
      <c r="G2985" s="114" t="str">
        <f t="shared" si="197"/>
        <v>B</v>
      </c>
      <c r="H2985" s="114" t="str">
        <f t="shared" si="195"/>
        <v>B</v>
      </c>
      <c r="I2985" s="99">
        <f t="shared" si="196"/>
        <v>1</v>
      </c>
      <c r="J2985" s="109">
        <f>IF(H2985="B",0,MATCH("B",H2986:$H$3985,0))</f>
        <v>0</v>
      </c>
      <c r="O2985" s="112">
        <v>48309</v>
      </c>
      <c r="P2985" s="97" cm="1">
        <f t="array" ref="P2985">INDEX($L$11:$L$2636,MATCH(B2985+J2985,$L$11:$L$2636,0)+30)</f>
        <v>48353</v>
      </c>
      <c r="Q2985" s="124" cm="1">
        <f t="array" ref="Q2985">INDEX($L$11:$L$2636,MATCH(B2985+J2985,$L$11:$L$2636,0)+12)-1</f>
        <v>48324</v>
      </c>
    </row>
    <row r="2986" spans="2:17" ht="15" customHeight="1" x14ac:dyDescent="0.25">
      <c r="B2986" s="112">
        <v>48310</v>
      </c>
      <c r="C2986" s="113" t="str">
        <f t="shared" si="194"/>
        <v>Tuesday</v>
      </c>
      <c r="D2986" s="114" t="str">
        <f t="shared" si="197"/>
        <v>B</v>
      </c>
      <c r="E2986" s="114" t="str">
        <f t="shared" si="197"/>
        <v>B</v>
      </c>
      <c r="F2986" s="114" t="str">
        <f t="shared" si="197"/>
        <v>B</v>
      </c>
      <c r="G2986" s="114" t="str">
        <f t="shared" si="197"/>
        <v>B</v>
      </c>
      <c r="H2986" s="114" t="str">
        <f t="shared" si="195"/>
        <v>B</v>
      </c>
      <c r="I2986" s="99">
        <f t="shared" si="196"/>
        <v>1</v>
      </c>
      <c r="J2986" s="109">
        <f>IF(H2986="B",0,MATCH("B",H2987:$H$3985,0))</f>
        <v>0</v>
      </c>
      <c r="O2986" s="112">
        <v>48310</v>
      </c>
      <c r="P2986" s="97" cm="1">
        <f t="array" ref="P2986">INDEX($L$11:$L$2636,MATCH(B2986+J2986,$L$11:$L$2636,0)+30)</f>
        <v>48354</v>
      </c>
      <c r="Q2986" s="124" cm="1">
        <f t="array" ref="Q2986">INDEX($L$11:$L$2636,MATCH(B2986+J2986,$L$11:$L$2636,0)+12)-1</f>
        <v>48325</v>
      </c>
    </row>
    <row r="2987" spans="2:17" ht="15" customHeight="1" x14ac:dyDescent="0.25">
      <c r="B2987" s="112">
        <v>48311</v>
      </c>
      <c r="C2987" s="113" t="str">
        <f t="shared" si="194"/>
        <v>Wednesday</v>
      </c>
      <c r="D2987" s="114" t="str">
        <f t="shared" si="197"/>
        <v>B</v>
      </c>
      <c r="E2987" s="114" t="str">
        <f t="shared" si="197"/>
        <v>B</v>
      </c>
      <c r="F2987" s="114" t="str">
        <f t="shared" si="197"/>
        <v>B</v>
      </c>
      <c r="G2987" s="114" t="str">
        <f t="shared" si="197"/>
        <v>B</v>
      </c>
      <c r="H2987" s="114" t="str">
        <f t="shared" si="195"/>
        <v>B</v>
      </c>
      <c r="I2987" s="99">
        <f t="shared" si="196"/>
        <v>1</v>
      </c>
      <c r="J2987" s="109">
        <f>IF(H2987="B",0,MATCH("B",H2988:$H$3985,0))</f>
        <v>0</v>
      </c>
      <c r="O2987" s="112">
        <v>48311</v>
      </c>
      <c r="P2987" s="97" cm="1">
        <f t="array" ref="P2987">INDEX($L$11:$L$2636,MATCH(B2987+J2987,$L$11:$L$2636,0)+30)</f>
        <v>48355</v>
      </c>
      <c r="Q2987" s="124" cm="1">
        <f t="array" ref="Q2987">INDEX($L$11:$L$2636,MATCH(B2987+J2987,$L$11:$L$2636,0)+12)-1</f>
        <v>48326</v>
      </c>
    </row>
    <row r="2988" spans="2:17" ht="15" customHeight="1" x14ac:dyDescent="0.25">
      <c r="B2988" s="112">
        <v>48312</v>
      </c>
      <c r="C2988" s="113" t="str">
        <f t="shared" si="194"/>
        <v>Thursday</v>
      </c>
      <c r="D2988" s="114" t="str">
        <f t="shared" si="197"/>
        <v>B</v>
      </c>
      <c r="E2988" s="114" t="str">
        <f t="shared" si="197"/>
        <v>B</v>
      </c>
      <c r="F2988" s="114" t="str">
        <f t="shared" si="197"/>
        <v>B</v>
      </c>
      <c r="G2988" s="114" t="str">
        <f t="shared" si="197"/>
        <v>B</v>
      </c>
      <c r="H2988" s="114" t="str">
        <f t="shared" si="195"/>
        <v>B</v>
      </c>
      <c r="I2988" s="99">
        <f t="shared" si="196"/>
        <v>1</v>
      </c>
      <c r="J2988" s="109">
        <f>IF(H2988="B",0,MATCH("B",H2989:$H$3985,0))</f>
        <v>0</v>
      </c>
      <c r="O2988" s="112">
        <v>48312</v>
      </c>
      <c r="P2988" s="97" cm="1">
        <f t="array" ref="P2988">INDEX($L$11:$L$2636,MATCH(B2988+J2988,$L$11:$L$2636,0)+30)</f>
        <v>48358</v>
      </c>
      <c r="Q2988" s="124" cm="1">
        <f t="array" ref="Q2988">INDEX($L$11:$L$2636,MATCH(B2988+J2988,$L$11:$L$2636,0)+12)-1</f>
        <v>48329</v>
      </c>
    </row>
    <row r="2989" spans="2:17" ht="15" customHeight="1" x14ac:dyDescent="0.25">
      <c r="B2989" s="112">
        <v>48313</v>
      </c>
      <c r="C2989" s="113" t="str">
        <f t="shared" si="194"/>
        <v>Friday</v>
      </c>
      <c r="D2989" s="114" t="str">
        <f t="shared" si="197"/>
        <v>B</v>
      </c>
      <c r="E2989" s="114" t="str">
        <f t="shared" si="197"/>
        <v>B</v>
      </c>
      <c r="F2989" s="114" t="str">
        <f t="shared" si="197"/>
        <v>B</v>
      </c>
      <c r="G2989" s="114" t="str">
        <f t="shared" si="197"/>
        <v>B</v>
      </c>
      <c r="H2989" s="114" t="str">
        <f t="shared" si="195"/>
        <v>B</v>
      </c>
      <c r="I2989" s="99">
        <f t="shared" si="196"/>
        <v>1</v>
      </c>
      <c r="J2989" s="109">
        <f>IF(H2989="B",0,MATCH("B",H2990:$H$3985,0))</f>
        <v>0</v>
      </c>
      <c r="O2989" s="112">
        <v>48313</v>
      </c>
      <c r="P2989" s="97" cm="1">
        <f t="array" ref="P2989">INDEX($L$11:$L$2636,MATCH(B2989+J2989,$L$11:$L$2636,0)+30)</f>
        <v>48359</v>
      </c>
      <c r="Q2989" s="124" cm="1">
        <f t="array" ref="Q2989">INDEX($L$11:$L$2636,MATCH(B2989+J2989,$L$11:$L$2636,0)+12)-1</f>
        <v>48330</v>
      </c>
    </row>
    <row r="2990" spans="2:17" ht="15" customHeight="1" x14ac:dyDescent="0.25">
      <c r="B2990" s="112">
        <v>48314</v>
      </c>
      <c r="C2990" s="113" t="str">
        <f t="shared" si="194"/>
        <v>Saturday</v>
      </c>
      <c r="D2990" s="114" t="str">
        <f t="shared" si="197"/>
        <v>W</v>
      </c>
      <c r="E2990" s="114" t="str">
        <f t="shared" si="197"/>
        <v>W</v>
      </c>
      <c r="F2990" s="114" t="str">
        <f t="shared" si="197"/>
        <v>W</v>
      </c>
      <c r="G2990" s="114" t="str">
        <f t="shared" si="197"/>
        <v>W</v>
      </c>
      <c r="H2990" s="114" t="str">
        <f t="shared" si="195"/>
        <v>W</v>
      </c>
      <c r="I2990" s="99">
        <f t="shared" si="196"/>
        <v>0</v>
      </c>
      <c r="J2990" s="109">
        <f>IF(H2990="B",0,MATCH("B",H2991:$H$3985,0))</f>
        <v>2</v>
      </c>
      <c r="O2990" s="112">
        <v>48314</v>
      </c>
      <c r="P2990" s="97" cm="1">
        <f t="array" ref="P2990">INDEX($L$11:$L$2636,MATCH(B2990+J2990,$L$11:$L$2636,0)+30)</f>
        <v>48360</v>
      </c>
      <c r="Q2990" s="124" cm="1">
        <f t="array" ref="Q2990">INDEX($L$11:$L$2636,MATCH(B2990+J2990,$L$11:$L$2636,0)+12)-1</f>
        <v>48331</v>
      </c>
    </row>
    <row r="2991" spans="2:17" ht="15" customHeight="1" x14ac:dyDescent="0.25">
      <c r="B2991" s="112">
        <v>48315</v>
      </c>
      <c r="C2991" s="113" t="str">
        <f t="shared" si="194"/>
        <v>Sunday</v>
      </c>
      <c r="D2991" s="114" t="str">
        <f t="shared" si="197"/>
        <v>W</v>
      </c>
      <c r="E2991" s="114" t="str">
        <f t="shared" si="197"/>
        <v>W</v>
      </c>
      <c r="F2991" s="114" t="str">
        <f t="shared" si="197"/>
        <v>W</v>
      </c>
      <c r="G2991" s="114" t="str">
        <f t="shared" si="197"/>
        <v>W</v>
      </c>
      <c r="H2991" s="114" t="str">
        <f t="shared" si="195"/>
        <v>W</v>
      </c>
      <c r="I2991" s="99">
        <f t="shared" si="196"/>
        <v>0</v>
      </c>
      <c r="J2991" s="109">
        <f>IF(H2991="B",0,MATCH("B",H2992:$H$3985,0))</f>
        <v>1</v>
      </c>
      <c r="O2991" s="112">
        <v>48315</v>
      </c>
      <c r="P2991" s="97" cm="1">
        <f t="array" ref="P2991">INDEX($L$11:$L$2636,MATCH(B2991+J2991,$L$11:$L$2636,0)+30)</f>
        <v>48360</v>
      </c>
      <c r="Q2991" s="124" cm="1">
        <f t="array" ref="Q2991">INDEX($L$11:$L$2636,MATCH(B2991+J2991,$L$11:$L$2636,0)+12)-1</f>
        <v>48331</v>
      </c>
    </row>
    <row r="2992" spans="2:17" ht="15" customHeight="1" x14ac:dyDescent="0.25">
      <c r="B2992" s="112">
        <v>48316</v>
      </c>
      <c r="C2992" s="113" t="str">
        <f t="shared" si="194"/>
        <v>Monday</v>
      </c>
      <c r="D2992" s="114" t="str">
        <f t="shared" si="197"/>
        <v>B</v>
      </c>
      <c r="E2992" s="114" t="str">
        <f t="shared" si="197"/>
        <v>B</v>
      </c>
      <c r="F2992" s="114" t="str">
        <f t="shared" si="197"/>
        <v>B</v>
      </c>
      <c r="G2992" s="114" t="str">
        <f t="shared" si="197"/>
        <v>B</v>
      </c>
      <c r="H2992" s="114" t="str">
        <f t="shared" si="195"/>
        <v>B</v>
      </c>
      <c r="I2992" s="99">
        <f t="shared" si="196"/>
        <v>1</v>
      </c>
      <c r="J2992" s="109">
        <f>IF(H2992="B",0,MATCH("B",H2993:$H$3985,0))</f>
        <v>0</v>
      </c>
      <c r="O2992" s="112">
        <v>48316</v>
      </c>
      <c r="P2992" s="97" cm="1">
        <f t="array" ref="P2992">INDEX($L$11:$L$2636,MATCH(B2992+J2992,$L$11:$L$2636,0)+30)</f>
        <v>48360</v>
      </c>
      <c r="Q2992" s="124" cm="1">
        <f t="array" ref="Q2992">INDEX($L$11:$L$2636,MATCH(B2992+J2992,$L$11:$L$2636,0)+12)-1</f>
        <v>48331</v>
      </c>
    </row>
    <row r="2993" spans="2:17" ht="15" customHeight="1" x14ac:dyDescent="0.25">
      <c r="B2993" s="112">
        <v>48317</v>
      </c>
      <c r="C2993" s="113" t="str">
        <f t="shared" si="194"/>
        <v>Tuesday</v>
      </c>
      <c r="D2993" s="114" t="str">
        <f t="shared" si="197"/>
        <v>B</v>
      </c>
      <c r="E2993" s="114" t="str">
        <f t="shared" si="197"/>
        <v>B</v>
      </c>
      <c r="F2993" s="114" t="str">
        <f t="shared" si="197"/>
        <v>B</v>
      </c>
      <c r="G2993" s="114" t="str">
        <f t="shared" si="197"/>
        <v>B</v>
      </c>
      <c r="H2993" s="114" t="str">
        <f t="shared" si="195"/>
        <v>B</v>
      </c>
      <c r="I2993" s="99">
        <f t="shared" si="196"/>
        <v>1</v>
      </c>
      <c r="J2993" s="109">
        <f>IF(H2993="B",0,MATCH("B",H2994:$H$3985,0))</f>
        <v>0</v>
      </c>
      <c r="O2993" s="112">
        <v>48317</v>
      </c>
      <c r="P2993" s="97" cm="1">
        <f t="array" ref="P2993">INDEX($L$11:$L$2636,MATCH(B2993+J2993,$L$11:$L$2636,0)+30)</f>
        <v>48361</v>
      </c>
      <c r="Q2993" s="124" cm="1">
        <f t="array" ref="Q2993">INDEX($L$11:$L$2636,MATCH(B2993+J2993,$L$11:$L$2636,0)+12)-1</f>
        <v>48332</v>
      </c>
    </row>
    <row r="2994" spans="2:17" ht="15" customHeight="1" x14ac:dyDescent="0.25">
      <c r="B2994" s="112">
        <v>48318</v>
      </c>
      <c r="C2994" s="113" t="str">
        <f t="shared" si="194"/>
        <v>Wednesday</v>
      </c>
      <c r="D2994" s="114" t="str">
        <f t="shared" si="197"/>
        <v>B</v>
      </c>
      <c r="E2994" s="114" t="str">
        <f t="shared" si="197"/>
        <v>B</v>
      </c>
      <c r="F2994" s="114" t="str">
        <f t="shared" si="197"/>
        <v>B</v>
      </c>
      <c r="G2994" s="114" t="str">
        <f t="shared" si="197"/>
        <v>B</v>
      </c>
      <c r="H2994" s="114" t="str">
        <f t="shared" si="195"/>
        <v>B</v>
      </c>
      <c r="I2994" s="99">
        <f t="shared" si="196"/>
        <v>1</v>
      </c>
      <c r="J2994" s="109">
        <f>IF(H2994="B",0,MATCH("B",H2995:$H$3985,0))</f>
        <v>0</v>
      </c>
      <c r="O2994" s="112">
        <v>48318</v>
      </c>
      <c r="P2994" s="97" cm="1">
        <f t="array" ref="P2994">INDEX($L$11:$L$2636,MATCH(B2994+J2994,$L$11:$L$2636,0)+30)</f>
        <v>48362</v>
      </c>
      <c r="Q2994" s="124" cm="1">
        <f t="array" ref="Q2994">INDEX($L$11:$L$2636,MATCH(B2994+J2994,$L$11:$L$2636,0)+12)-1</f>
        <v>48333</v>
      </c>
    </row>
    <row r="2995" spans="2:17" ht="15" customHeight="1" x14ac:dyDescent="0.25">
      <c r="B2995" s="112">
        <v>48319</v>
      </c>
      <c r="C2995" s="113" t="str">
        <f t="shared" si="194"/>
        <v>Thursday</v>
      </c>
      <c r="D2995" s="114" t="str">
        <f t="shared" si="197"/>
        <v>B</v>
      </c>
      <c r="E2995" s="114" t="str">
        <f t="shared" si="197"/>
        <v>B</v>
      </c>
      <c r="F2995" s="114" t="str">
        <f t="shared" si="197"/>
        <v>B</v>
      </c>
      <c r="G2995" s="114" t="str">
        <f t="shared" si="197"/>
        <v>B</v>
      </c>
      <c r="H2995" s="114" t="str">
        <f t="shared" si="195"/>
        <v>B</v>
      </c>
      <c r="I2995" s="99">
        <f t="shared" si="196"/>
        <v>1</v>
      </c>
      <c r="J2995" s="109">
        <f>IF(H2995="B",0,MATCH("B",H2996:$H$3985,0))</f>
        <v>0</v>
      </c>
      <c r="O2995" s="112">
        <v>48319</v>
      </c>
      <c r="P2995" s="97" cm="1">
        <f t="array" ref="P2995">INDEX($L$11:$L$2636,MATCH(B2995+J2995,$L$11:$L$2636,0)+30)</f>
        <v>48366</v>
      </c>
      <c r="Q2995" s="124" cm="1">
        <f t="array" ref="Q2995">INDEX($L$11:$L$2636,MATCH(B2995+J2995,$L$11:$L$2636,0)+12)-1</f>
        <v>48337</v>
      </c>
    </row>
    <row r="2996" spans="2:17" ht="15" customHeight="1" x14ac:dyDescent="0.25">
      <c r="B2996" s="112">
        <v>48320</v>
      </c>
      <c r="C2996" s="113" t="str">
        <f t="shared" si="194"/>
        <v>Friday</v>
      </c>
      <c r="D2996" s="114" t="str">
        <f t="shared" si="197"/>
        <v>B</v>
      </c>
      <c r="E2996" s="114" t="str">
        <f t="shared" si="197"/>
        <v>B</v>
      </c>
      <c r="F2996" s="114" t="str">
        <f t="shared" si="197"/>
        <v>B</v>
      </c>
      <c r="G2996" s="114" t="str">
        <f t="shared" si="197"/>
        <v>B</v>
      </c>
      <c r="H2996" s="114" t="str">
        <f t="shared" si="195"/>
        <v>B</v>
      </c>
      <c r="I2996" s="99">
        <f t="shared" si="196"/>
        <v>1</v>
      </c>
      <c r="J2996" s="109">
        <f>IF(H2996="B",0,MATCH("B",H2997:$H$3985,0))</f>
        <v>0</v>
      </c>
      <c r="O2996" s="112">
        <v>48320</v>
      </c>
      <c r="P2996" s="97" cm="1">
        <f t="array" ref="P2996">INDEX($L$11:$L$2636,MATCH(B2996+J2996,$L$11:$L$2636,0)+30)</f>
        <v>48367</v>
      </c>
      <c r="Q2996" s="124" cm="1">
        <f t="array" ref="Q2996">INDEX($L$11:$L$2636,MATCH(B2996+J2996,$L$11:$L$2636,0)+12)-1</f>
        <v>48338</v>
      </c>
    </row>
    <row r="2997" spans="2:17" ht="15" customHeight="1" x14ac:dyDescent="0.25">
      <c r="B2997" s="112">
        <v>48321</v>
      </c>
      <c r="C2997" s="113" t="str">
        <f t="shared" si="194"/>
        <v>Saturday</v>
      </c>
      <c r="D2997" s="114" t="str">
        <f t="shared" si="197"/>
        <v>W</v>
      </c>
      <c r="E2997" s="114" t="str">
        <f t="shared" si="197"/>
        <v>W</v>
      </c>
      <c r="F2997" s="114" t="str">
        <f t="shared" si="197"/>
        <v>W</v>
      </c>
      <c r="G2997" s="114" t="str">
        <f t="shared" si="197"/>
        <v>W</v>
      </c>
      <c r="H2997" s="114" t="str">
        <f t="shared" si="195"/>
        <v>W</v>
      </c>
      <c r="I2997" s="99">
        <f t="shared" si="196"/>
        <v>0</v>
      </c>
      <c r="J2997" s="109">
        <f>IF(H2997="B",0,MATCH("B",H2998:$H$3985,0))</f>
        <v>2</v>
      </c>
      <c r="O2997" s="112">
        <v>48321</v>
      </c>
      <c r="P2997" s="97" cm="1">
        <f t="array" ref="P2997">INDEX($L$11:$L$2636,MATCH(B2997+J2997,$L$11:$L$2636,0)+30)</f>
        <v>48368</v>
      </c>
      <c r="Q2997" s="124" cm="1">
        <f t="array" ref="Q2997">INDEX($L$11:$L$2636,MATCH(B2997+J2997,$L$11:$L$2636,0)+12)-1</f>
        <v>48339</v>
      </c>
    </row>
    <row r="2998" spans="2:17" ht="15" customHeight="1" x14ac:dyDescent="0.25">
      <c r="B2998" s="112">
        <v>48322</v>
      </c>
      <c r="C2998" s="113" t="str">
        <f t="shared" si="194"/>
        <v>Sunday</v>
      </c>
      <c r="D2998" s="114" t="str">
        <f t="shared" si="197"/>
        <v>W</v>
      </c>
      <c r="E2998" s="114" t="str">
        <f t="shared" si="197"/>
        <v>W</v>
      </c>
      <c r="F2998" s="114" t="str">
        <f t="shared" si="197"/>
        <v>W</v>
      </c>
      <c r="G2998" s="114" t="str">
        <f t="shared" si="197"/>
        <v>W</v>
      </c>
      <c r="H2998" s="114" t="str">
        <f t="shared" si="195"/>
        <v>W</v>
      </c>
      <c r="I2998" s="99">
        <f t="shared" si="196"/>
        <v>0</v>
      </c>
      <c r="J2998" s="109">
        <f>IF(H2998="B",0,MATCH("B",H2999:$H$3985,0))</f>
        <v>1</v>
      </c>
      <c r="O2998" s="112">
        <v>48322</v>
      </c>
      <c r="P2998" s="97" cm="1">
        <f t="array" ref="P2998">INDEX($L$11:$L$2636,MATCH(B2998+J2998,$L$11:$L$2636,0)+30)</f>
        <v>48368</v>
      </c>
      <c r="Q2998" s="124" cm="1">
        <f t="array" ref="Q2998">INDEX($L$11:$L$2636,MATCH(B2998+J2998,$L$11:$L$2636,0)+12)-1</f>
        <v>48339</v>
      </c>
    </row>
    <row r="2999" spans="2:17" ht="15" customHeight="1" x14ac:dyDescent="0.25">
      <c r="B2999" s="112">
        <v>48323</v>
      </c>
      <c r="C2999" s="113" t="str">
        <f t="shared" si="194"/>
        <v>Monday</v>
      </c>
      <c r="D2999" s="114" t="str">
        <f t="shared" si="197"/>
        <v>B</v>
      </c>
      <c r="E2999" s="114" t="str">
        <f t="shared" si="197"/>
        <v>B</v>
      </c>
      <c r="F2999" s="114" t="str">
        <f t="shared" si="197"/>
        <v>B</v>
      </c>
      <c r="G2999" s="114" t="str">
        <f t="shared" si="197"/>
        <v>B</v>
      </c>
      <c r="H2999" s="114" t="str">
        <f t="shared" si="195"/>
        <v>B</v>
      </c>
      <c r="I2999" s="99">
        <f t="shared" si="196"/>
        <v>1</v>
      </c>
      <c r="J2999" s="109">
        <f>IF(H2999="B",0,MATCH("B",H3000:$H$3985,0))</f>
        <v>0</v>
      </c>
      <c r="O2999" s="112">
        <v>48323</v>
      </c>
      <c r="P2999" s="97" cm="1">
        <f t="array" ref="P2999">INDEX($L$11:$L$2636,MATCH(B2999+J2999,$L$11:$L$2636,0)+30)</f>
        <v>48368</v>
      </c>
      <c r="Q2999" s="124" cm="1">
        <f t="array" ref="Q2999">INDEX($L$11:$L$2636,MATCH(B2999+J2999,$L$11:$L$2636,0)+12)-1</f>
        <v>48339</v>
      </c>
    </row>
    <row r="3000" spans="2:17" ht="15" customHeight="1" x14ac:dyDescent="0.25">
      <c r="B3000" s="112">
        <v>48324</v>
      </c>
      <c r="C3000" s="113" t="str">
        <f t="shared" si="194"/>
        <v>Tuesday</v>
      </c>
      <c r="D3000" s="114" t="str">
        <f t="shared" si="197"/>
        <v>B</v>
      </c>
      <c r="E3000" s="114" t="str">
        <f t="shared" si="197"/>
        <v>B</v>
      </c>
      <c r="F3000" s="114" t="str">
        <f t="shared" si="197"/>
        <v>B</v>
      </c>
      <c r="G3000" s="114" t="str">
        <f t="shared" si="197"/>
        <v>B</v>
      </c>
      <c r="H3000" s="114" t="str">
        <f t="shared" si="195"/>
        <v>B</v>
      </c>
      <c r="I3000" s="99">
        <f t="shared" si="196"/>
        <v>1</v>
      </c>
      <c r="J3000" s="109">
        <f>IF(H3000="B",0,MATCH("B",H3001:$H$3985,0))</f>
        <v>0</v>
      </c>
      <c r="O3000" s="112">
        <v>48324</v>
      </c>
      <c r="P3000" s="97" cm="1">
        <f t="array" ref="P3000">INDEX($L$11:$L$2636,MATCH(B3000+J3000,$L$11:$L$2636,0)+30)</f>
        <v>48369</v>
      </c>
      <c r="Q3000" s="124" cm="1">
        <f t="array" ref="Q3000">INDEX($L$11:$L$2636,MATCH(B3000+J3000,$L$11:$L$2636,0)+12)-1</f>
        <v>48340</v>
      </c>
    </row>
    <row r="3001" spans="2:17" ht="15" customHeight="1" x14ac:dyDescent="0.25">
      <c r="B3001" s="112">
        <v>48325</v>
      </c>
      <c r="C3001" s="113" t="str">
        <f t="shared" si="194"/>
        <v>Wednesday</v>
      </c>
      <c r="D3001" s="114" t="str">
        <f t="shared" si="197"/>
        <v>B</v>
      </c>
      <c r="E3001" s="114" t="str">
        <f t="shared" si="197"/>
        <v>B</v>
      </c>
      <c r="F3001" s="114" t="str">
        <f t="shared" si="197"/>
        <v>B</v>
      </c>
      <c r="G3001" s="114" t="str">
        <f t="shared" si="197"/>
        <v>B</v>
      </c>
      <c r="H3001" s="114" t="str">
        <f t="shared" si="195"/>
        <v>B</v>
      </c>
      <c r="I3001" s="99">
        <f t="shared" si="196"/>
        <v>1</v>
      </c>
      <c r="J3001" s="109">
        <f>IF(H3001="B",0,MATCH("B",H3002:$H$3985,0))</f>
        <v>0</v>
      </c>
      <c r="O3001" s="112">
        <v>48325</v>
      </c>
      <c r="P3001" s="97" cm="1">
        <f t="array" ref="P3001">INDEX($L$11:$L$2636,MATCH(B3001+J3001,$L$11:$L$2636,0)+30)</f>
        <v>48372</v>
      </c>
      <c r="Q3001" s="124" cm="1">
        <f t="array" ref="Q3001">INDEX($L$11:$L$2636,MATCH(B3001+J3001,$L$11:$L$2636,0)+12)-1</f>
        <v>48343</v>
      </c>
    </row>
    <row r="3002" spans="2:17" ht="15" customHeight="1" x14ac:dyDescent="0.25">
      <c r="B3002" s="112">
        <v>48326</v>
      </c>
      <c r="C3002" s="113" t="str">
        <f t="shared" si="194"/>
        <v>Thursday</v>
      </c>
      <c r="D3002" s="114" t="str">
        <f t="shared" si="197"/>
        <v>B</v>
      </c>
      <c r="E3002" s="114" t="str">
        <f t="shared" si="197"/>
        <v>B</v>
      </c>
      <c r="F3002" s="114" t="str">
        <f t="shared" si="197"/>
        <v>B</v>
      </c>
      <c r="G3002" s="114" t="str">
        <f t="shared" si="197"/>
        <v>B</v>
      </c>
      <c r="H3002" s="114" t="str">
        <f t="shared" si="195"/>
        <v>B</v>
      </c>
      <c r="I3002" s="99">
        <f t="shared" si="196"/>
        <v>1</v>
      </c>
      <c r="J3002" s="109">
        <f>IF(H3002="B",0,MATCH("B",H3003:$H$3985,0))</f>
        <v>0</v>
      </c>
      <c r="O3002" s="112">
        <v>48326</v>
      </c>
      <c r="P3002" s="97" cm="1">
        <f t="array" ref="P3002">INDEX($L$11:$L$2636,MATCH(B3002+J3002,$L$11:$L$2636,0)+30)</f>
        <v>48373</v>
      </c>
      <c r="Q3002" s="124" cm="1">
        <f t="array" ref="Q3002">INDEX($L$11:$L$2636,MATCH(B3002+J3002,$L$11:$L$2636,0)+12)-1</f>
        <v>48344</v>
      </c>
    </row>
    <row r="3003" spans="2:17" ht="15" customHeight="1" x14ac:dyDescent="0.25">
      <c r="B3003" s="112">
        <v>48327</v>
      </c>
      <c r="C3003" s="113" t="str">
        <f t="shared" si="194"/>
        <v>Friday</v>
      </c>
      <c r="D3003" s="114" t="str">
        <f t="shared" si="197"/>
        <v>B</v>
      </c>
      <c r="E3003" s="114" t="str">
        <f t="shared" si="197"/>
        <v>B</v>
      </c>
      <c r="F3003" s="114" t="str">
        <f t="shared" si="197"/>
        <v>B</v>
      </c>
      <c r="G3003" s="114" t="str">
        <f t="shared" si="197"/>
        <v>B</v>
      </c>
      <c r="H3003" s="114" t="str">
        <f t="shared" si="195"/>
        <v>B</v>
      </c>
      <c r="I3003" s="99">
        <f t="shared" si="196"/>
        <v>1</v>
      </c>
      <c r="J3003" s="109">
        <f>IF(H3003="B",0,MATCH("B",H3004:$H$3985,0))</f>
        <v>0</v>
      </c>
      <c r="O3003" s="112">
        <v>48327</v>
      </c>
      <c r="P3003" s="97" cm="1">
        <f t="array" ref="P3003">INDEX($L$11:$L$2636,MATCH(B3003+J3003,$L$11:$L$2636,0)+30)</f>
        <v>48374</v>
      </c>
      <c r="Q3003" s="124" cm="1">
        <f t="array" ref="Q3003">INDEX($L$11:$L$2636,MATCH(B3003+J3003,$L$11:$L$2636,0)+12)-1</f>
        <v>48345</v>
      </c>
    </row>
    <row r="3004" spans="2:17" ht="15" customHeight="1" x14ac:dyDescent="0.25">
      <c r="B3004" s="112">
        <v>48328</v>
      </c>
      <c r="C3004" s="113" t="str">
        <f t="shared" si="194"/>
        <v>Saturday</v>
      </c>
      <c r="D3004" s="114" t="str">
        <f t="shared" si="197"/>
        <v>W</v>
      </c>
      <c r="E3004" s="114" t="str">
        <f t="shared" si="197"/>
        <v>W</v>
      </c>
      <c r="F3004" s="114" t="str">
        <f t="shared" si="197"/>
        <v>W</v>
      </c>
      <c r="G3004" s="114" t="str">
        <f t="shared" si="197"/>
        <v>W</v>
      </c>
      <c r="H3004" s="114" t="str">
        <f t="shared" si="195"/>
        <v>W</v>
      </c>
      <c r="I3004" s="99">
        <f t="shared" si="196"/>
        <v>0</v>
      </c>
      <c r="J3004" s="109">
        <f>IF(H3004="B",0,MATCH("B",H3005:$H$3985,0))</f>
        <v>2</v>
      </c>
      <c r="O3004" s="112">
        <v>48328</v>
      </c>
      <c r="P3004" s="97" cm="1">
        <f t="array" ref="P3004">INDEX($L$11:$L$2636,MATCH(B3004+J3004,$L$11:$L$2636,0)+30)</f>
        <v>48375</v>
      </c>
      <c r="Q3004" s="124" cm="1">
        <f t="array" ref="Q3004">INDEX($L$11:$L$2636,MATCH(B3004+J3004,$L$11:$L$2636,0)+12)-1</f>
        <v>48346</v>
      </c>
    </row>
    <row r="3005" spans="2:17" ht="15" customHeight="1" x14ac:dyDescent="0.25">
      <c r="B3005" s="112">
        <v>48329</v>
      </c>
      <c r="C3005" s="113" t="str">
        <f t="shared" si="194"/>
        <v>Sunday</v>
      </c>
      <c r="D3005" s="114" t="str">
        <f t="shared" si="197"/>
        <v>W</v>
      </c>
      <c r="E3005" s="114" t="str">
        <f t="shared" si="197"/>
        <v>W</v>
      </c>
      <c r="F3005" s="114" t="str">
        <f t="shared" si="197"/>
        <v>W</v>
      </c>
      <c r="G3005" s="114" t="str">
        <f t="shared" si="197"/>
        <v>W</v>
      </c>
      <c r="H3005" s="114" t="str">
        <f t="shared" si="195"/>
        <v>W</v>
      </c>
      <c r="I3005" s="99">
        <f t="shared" si="196"/>
        <v>0</v>
      </c>
      <c r="J3005" s="109">
        <f>IF(H3005="B",0,MATCH("B",H3006:$H$3985,0))</f>
        <v>1</v>
      </c>
      <c r="O3005" s="112">
        <v>48329</v>
      </c>
      <c r="P3005" s="97" cm="1">
        <f t="array" ref="P3005">INDEX($L$11:$L$2636,MATCH(B3005+J3005,$L$11:$L$2636,0)+30)</f>
        <v>48375</v>
      </c>
      <c r="Q3005" s="124" cm="1">
        <f t="array" ref="Q3005">INDEX($L$11:$L$2636,MATCH(B3005+J3005,$L$11:$L$2636,0)+12)-1</f>
        <v>48346</v>
      </c>
    </row>
    <row r="3006" spans="2:17" ht="15" customHeight="1" x14ac:dyDescent="0.25">
      <c r="B3006" s="112">
        <v>48330</v>
      </c>
      <c r="C3006" s="113" t="str">
        <f t="shared" si="194"/>
        <v>Monday</v>
      </c>
      <c r="D3006" s="114" t="str">
        <f t="shared" si="197"/>
        <v>B</v>
      </c>
      <c r="E3006" s="114" t="str">
        <f t="shared" si="197"/>
        <v>B</v>
      </c>
      <c r="F3006" s="114" t="str">
        <f t="shared" si="197"/>
        <v>B</v>
      </c>
      <c r="G3006" s="114" t="str">
        <f t="shared" si="197"/>
        <v>B</v>
      </c>
      <c r="H3006" s="114" t="str">
        <f t="shared" si="195"/>
        <v>B</v>
      </c>
      <c r="I3006" s="99">
        <f t="shared" si="196"/>
        <v>1</v>
      </c>
      <c r="J3006" s="109">
        <f>IF(H3006="B",0,MATCH("B",H3007:$H$3985,0))</f>
        <v>0</v>
      </c>
      <c r="O3006" s="112">
        <v>48330</v>
      </c>
      <c r="P3006" s="97" cm="1">
        <f t="array" ref="P3006">INDEX($L$11:$L$2636,MATCH(B3006+J3006,$L$11:$L$2636,0)+30)</f>
        <v>48375</v>
      </c>
      <c r="Q3006" s="124" cm="1">
        <f t="array" ref="Q3006">INDEX($L$11:$L$2636,MATCH(B3006+J3006,$L$11:$L$2636,0)+12)-1</f>
        <v>48346</v>
      </c>
    </row>
    <row r="3007" spans="2:17" ht="15" customHeight="1" x14ac:dyDescent="0.25">
      <c r="B3007" s="112">
        <v>48331</v>
      </c>
      <c r="C3007" s="113" t="str">
        <f t="shared" si="194"/>
        <v>Tuesday</v>
      </c>
      <c r="D3007" s="114" t="str">
        <f t="shared" si="197"/>
        <v>B</v>
      </c>
      <c r="E3007" s="114" t="str">
        <f t="shared" si="197"/>
        <v>B</v>
      </c>
      <c r="F3007" s="114" t="str">
        <f t="shared" si="197"/>
        <v>B</v>
      </c>
      <c r="G3007" s="114" t="str">
        <f t="shared" si="197"/>
        <v>B</v>
      </c>
      <c r="H3007" s="114" t="str">
        <f t="shared" si="195"/>
        <v>B</v>
      </c>
      <c r="I3007" s="99">
        <f t="shared" si="196"/>
        <v>1</v>
      </c>
      <c r="J3007" s="109">
        <f>IF(H3007="B",0,MATCH("B",H3008:$H$3985,0))</f>
        <v>0</v>
      </c>
      <c r="O3007" s="112">
        <v>48331</v>
      </c>
      <c r="P3007" s="97" cm="1">
        <f t="array" ref="P3007">INDEX($L$11:$L$2636,MATCH(B3007+J3007,$L$11:$L$2636,0)+30)</f>
        <v>48376</v>
      </c>
      <c r="Q3007" s="124" cm="1">
        <f t="array" ref="Q3007">INDEX($L$11:$L$2636,MATCH(B3007+J3007,$L$11:$L$2636,0)+12)-1</f>
        <v>48347</v>
      </c>
    </row>
    <row r="3008" spans="2:17" ht="15" customHeight="1" x14ac:dyDescent="0.25">
      <c r="B3008" s="112">
        <v>48332</v>
      </c>
      <c r="C3008" s="113" t="str">
        <f t="shared" si="194"/>
        <v>Wednesday</v>
      </c>
      <c r="D3008" s="114" t="str">
        <f t="shared" si="197"/>
        <v>B</v>
      </c>
      <c r="E3008" s="114" t="str">
        <f t="shared" si="197"/>
        <v>B</v>
      </c>
      <c r="F3008" s="114" t="str">
        <f t="shared" si="197"/>
        <v>B</v>
      </c>
      <c r="G3008" s="114" t="str">
        <f t="shared" si="197"/>
        <v>B</v>
      </c>
      <c r="H3008" s="114" t="str">
        <f t="shared" si="195"/>
        <v>B</v>
      </c>
      <c r="I3008" s="99">
        <f t="shared" si="196"/>
        <v>1</v>
      </c>
      <c r="J3008" s="109">
        <f>IF(H3008="B",0,MATCH("B",H3009:$H$3985,0))</f>
        <v>0</v>
      </c>
      <c r="O3008" s="112">
        <v>48332</v>
      </c>
      <c r="P3008" s="97" cm="1">
        <f t="array" ref="P3008">INDEX($L$11:$L$2636,MATCH(B3008+J3008,$L$11:$L$2636,0)+30)</f>
        <v>48379</v>
      </c>
      <c r="Q3008" s="124" cm="1">
        <f t="array" ref="Q3008">INDEX($L$11:$L$2636,MATCH(B3008+J3008,$L$11:$L$2636,0)+12)-1</f>
        <v>48351</v>
      </c>
    </row>
    <row r="3009" spans="2:17" ht="15" customHeight="1" x14ac:dyDescent="0.25">
      <c r="B3009" s="112">
        <v>48333</v>
      </c>
      <c r="C3009" s="113" t="str">
        <f t="shared" si="194"/>
        <v>Thursday</v>
      </c>
      <c r="D3009" s="114" t="str">
        <f t="shared" si="197"/>
        <v>B</v>
      </c>
      <c r="E3009" s="114" t="str">
        <f t="shared" si="197"/>
        <v>B</v>
      </c>
      <c r="F3009" s="114" t="str">
        <f t="shared" si="197"/>
        <v>B</v>
      </c>
      <c r="G3009" s="114" t="str">
        <f t="shared" si="197"/>
        <v>B</v>
      </c>
      <c r="H3009" s="114" t="str">
        <f t="shared" si="195"/>
        <v>B</v>
      </c>
      <c r="I3009" s="99">
        <f t="shared" si="196"/>
        <v>1</v>
      </c>
      <c r="J3009" s="109">
        <f>IF(H3009="B",0,MATCH("B",H3010:$H$3985,0))</f>
        <v>0</v>
      </c>
      <c r="O3009" s="112">
        <v>48333</v>
      </c>
      <c r="P3009" s="97" cm="1">
        <f t="array" ref="P3009">INDEX($L$11:$L$2636,MATCH(B3009+J3009,$L$11:$L$2636,0)+30)</f>
        <v>48380</v>
      </c>
      <c r="Q3009" s="124" cm="1">
        <f t="array" ref="Q3009">INDEX($L$11:$L$2636,MATCH(B3009+J3009,$L$11:$L$2636,0)+12)-1</f>
        <v>48352</v>
      </c>
    </row>
    <row r="3010" spans="2:17" ht="15" customHeight="1" x14ac:dyDescent="0.25">
      <c r="B3010" s="112">
        <v>48334</v>
      </c>
      <c r="C3010" s="113" t="str">
        <f t="shared" si="194"/>
        <v>Friday</v>
      </c>
      <c r="D3010" s="114" t="str">
        <f t="shared" si="197"/>
        <v>B</v>
      </c>
      <c r="E3010" s="114" t="str">
        <f t="shared" si="197"/>
        <v>B</v>
      </c>
      <c r="F3010" s="114" t="str">
        <f t="shared" si="197"/>
        <v>B</v>
      </c>
      <c r="G3010" s="114" t="str">
        <f t="shared" si="197"/>
        <v>B</v>
      </c>
      <c r="H3010" s="114" t="str">
        <f t="shared" si="195"/>
        <v>B</v>
      </c>
      <c r="I3010" s="99">
        <f t="shared" si="196"/>
        <v>1</v>
      </c>
      <c r="J3010" s="109">
        <f>IF(H3010="B",0,MATCH("B",H3011:$H$3985,0))</f>
        <v>0</v>
      </c>
      <c r="O3010" s="112">
        <v>48334</v>
      </c>
      <c r="P3010" s="97" cm="1">
        <f t="array" ref="P3010">INDEX($L$11:$L$2636,MATCH(B3010+J3010,$L$11:$L$2636,0)+30)</f>
        <v>48381</v>
      </c>
      <c r="Q3010" s="124" cm="1">
        <f t="array" ref="Q3010">INDEX($L$11:$L$2636,MATCH(B3010+J3010,$L$11:$L$2636,0)+12)-1</f>
        <v>48353</v>
      </c>
    </row>
    <row r="3011" spans="2:17" ht="15" customHeight="1" x14ac:dyDescent="0.25">
      <c r="B3011" s="112">
        <v>48335</v>
      </c>
      <c r="C3011" s="113" t="str">
        <f t="shared" si="194"/>
        <v>Saturday</v>
      </c>
      <c r="D3011" s="114" t="str">
        <f t="shared" si="197"/>
        <v>W</v>
      </c>
      <c r="E3011" s="114" t="s">
        <v>71</v>
      </c>
      <c r="F3011" s="114" t="s">
        <v>71</v>
      </c>
      <c r="G3011" s="114" t="str">
        <f t="shared" si="197"/>
        <v>W</v>
      </c>
      <c r="H3011" s="114" t="str">
        <f t="shared" si="195"/>
        <v>P</v>
      </c>
      <c r="I3011" s="99">
        <f t="shared" si="196"/>
        <v>0</v>
      </c>
      <c r="J3011" s="109">
        <f>IF(H3011="B",0,MATCH("B",H3012:$H$3985,0))</f>
        <v>3</v>
      </c>
      <c r="O3011" s="112">
        <v>48335</v>
      </c>
      <c r="P3011" s="97" cm="1">
        <f t="array" ref="P3011">INDEX($L$11:$L$2636,MATCH(B3011+J3011,$L$11:$L$2636,0)+30)</f>
        <v>48382</v>
      </c>
      <c r="Q3011" s="124" cm="1">
        <f t="array" ref="Q3011">INDEX($L$11:$L$2636,MATCH(B3011+J3011,$L$11:$L$2636,0)+12)-1</f>
        <v>48354</v>
      </c>
    </row>
    <row r="3012" spans="2:17" ht="15" customHeight="1" x14ac:dyDescent="0.25">
      <c r="B3012" s="112">
        <v>48336</v>
      </c>
      <c r="C3012" s="113" t="str">
        <f t="shared" si="194"/>
        <v>Sunday</v>
      </c>
      <c r="D3012" s="114" t="str">
        <f t="shared" si="197"/>
        <v>W</v>
      </c>
      <c r="E3012" s="114" t="str">
        <f t="shared" si="197"/>
        <v>W</v>
      </c>
      <c r="F3012" s="114" t="s">
        <v>71</v>
      </c>
      <c r="G3012" s="114" t="str">
        <f t="shared" si="197"/>
        <v>W</v>
      </c>
      <c r="H3012" s="114" t="str">
        <f t="shared" si="195"/>
        <v>P</v>
      </c>
      <c r="I3012" s="99">
        <f t="shared" si="196"/>
        <v>0</v>
      </c>
      <c r="J3012" s="109">
        <f>IF(H3012="B",0,MATCH("B",H3013:$H$3985,0))</f>
        <v>2</v>
      </c>
      <c r="O3012" s="112">
        <v>48336</v>
      </c>
      <c r="P3012" s="97" cm="1">
        <f t="array" ref="P3012">INDEX($L$11:$L$2636,MATCH(B3012+J3012,$L$11:$L$2636,0)+30)</f>
        <v>48382</v>
      </c>
      <c r="Q3012" s="124" cm="1">
        <f t="array" ref="Q3012">INDEX($L$11:$L$2636,MATCH(B3012+J3012,$L$11:$L$2636,0)+12)-1</f>
        <v>48354</v>
      </c>
    </row>
    <row r="3013" spans="2:17" ht="15" customHeight="1" x14ac:dyDescent="0.25">
      <c r="B3013" s="112">
        <v>48337</v>
      </c>
      <c r="C3013" s="113" t="str">
        <f t="shared" si="194"/>
        <v>Monday</v>
      </c>
      <c r="D3013" s="114" t="s">
        <v>71</v>
      </c>
      <c r="E3013" s="114" t="str">
        <f t="shared" si="197"/>
        <v>B</v>
      </c>
      <c r="F3013" s="114" t="str">
        <f t="shared" si="197"/>
        <v>B</v>
      </c>
      <c r="G3013" s="114" t="str">
        <f t="shared" si="197"/>
        <v>B</v>
      </c>
      <c r="H3013" s="114" t="str">
        <f t="shared" si="195"/>
        <v>P</v>
      </c>
      <c r="I3013" s="99">
        <f t="shared" si="196"/>
        <v>0</v>
      </c>
      <c r="J3013" s="109">
        <f>IF(H3013="B",0,MATCH("B",H3014:$H$3985,0))</f>
        <v>1</v>
      </c>
      <c r="O3013" s="112">
        <v>48337</v>
      </c>
      <c r="P3013" s="97" cm="1">
        <f t="array" ref="P3013">INDEX($L$11:$L$2636,MATCH(B3013+J3013,$L$11:$L$2636,0)+30)</f>
        <v>48382</v>
      </c>
      <c r="Q3013" s="124" cm="1">
        <f t="array" ref="Q3013">INDEX($L$11:$L$2636,MATCH(B3013+J3013,$L$11:$L$2636,0)+12)-1</f>
        <v>48354</v>
      </c>
    </row>
    <row r="3014" spans="2:17" ht="15" customHeight="1" x14ac:dyDescent="0.25">
      <c r="B3014" s="112">
        <v>48338</v>
      </c>
      <c r="C3014" s="113" t="str">
        <f t="shared" si="194"/>
        <v>Tuesday</v>
      </c>
      <c r="D3014" s="114" t="str">
        <f t="shared" si="197"/>
        <v>B</v>
      </c>
      <c r="E3014" s="114" t="str">
        <f t="shared" si="197"/>
        <v>B</v>
      </c>
      <c r="F3014" s="114" t="str">
        <f t="shared" si="197"/>
        <v>B</v>
      </c>
      <c r="G3014" s="114" t="str">
        <f t="shared" si="197"/>
        <v>B</v>
      </c>
      <c r="H3014" s="114" t="str">
        <f t="shared" si="195"/>
        <v>B</v>
      </c>
      <c r="I3014" s="99">
        <f t="shared" si="196"/>
        <v>1</v>
      </c>
      <c r="J3014" s="109">
        <f>IF(H3014="B",0,MATCH("B",H3015:$H$3985,0))</f>
        <v>0</v>
      </c>
      <c r="O3014" s="112">
        <v>48338</v>
      </c>
      <c r="P3014" s="97" cm="1">
        <f t="array" ref="P3014">INDEX($L$11:$L$2636,MATCH(B3014+J3014,$L$11:$L$2636,0)+30)</f>
        <v>48382</v>
      </c>
      <c r="Q3014" s="124" cm="1">
        <f t="array" ref="Q3014">INDEX($L$11:$L$2636,MATCH(B3014+J3014,$L$11:$L$2636,0)+12)-1</f>
        <v>48354</v>
      </c>
    </row>
    <row r="3015" spans="2:17" ht="15" customHeight="1" x14ac:dyDescent="0.25">
      <c r="B3015" s="112">
        <v>48339</v>
      </c>
      <c r="C3015" s="113" t="str">
        <f t="shared" si="194"/>
        <v>Wednesday</v>
      </c>
      <c r="D3015" s="114" t="str">
        <f t="shared" si="197"/>
        <v>B</v>
      </c>
      <c r="E3015" s="114" t="str">
        <f t="shared" si="197"/>
        <v>B</v>
      </c>
      <c r="F3015" s="114" t="str">
        <f t="shared" si="197"/>
        <v>B</v>
      </c>
      <c r="G3015" s="114" t="str">
        <f t="shared" si="197"/>
        <v>B</v>
      </c>
      <c r="H3015" s="114" t="str">
        <f t="shared" si="195"/>
        <v>B</v>
      </c>
      <c r="I3015" s="99">
        <f t="shared" si="196"/>
        <v>1</v>
      </c>
      <c r="J3015" s="109">
        <f>IF(H3015="B",0,MATCH("B",H3016:$H$3985,0))</f>
        <v>0</v>
      </c>
      <c r="O3015" s="112">
        <v>48339</v>
      </c>
      <c r="P3015" s="97" cm="1">
        <f t="array" ref="P3015">INDEX($L$11:$L$2636,MATCH(B3015+J3015,$L$11:$L$2636,0)+30)</f>
        <v>48383</v>
      </c>
      <c r="Q3015" s="124" cm="1">
        <f t="array" ref="Q3015">INDEX($L$11:$L$2636,MATCH(B3015+J3015,$L$11:$L$2636,0)+12)-1</f>
        <v>48357</v>
      </c>
    </row>
    <row r="3016" spans="2:17" ht="15" customHeight="1" x14ac:dyDescent="0.25">
      <c r="B3016" s="112">
        <v>48340</v>
      </c>
      <c r="C3016" s="113" t="str">
        <f t="shared" si="194"/>
        <v>Thursday</v>
      </c>
      <c r="D3016" s="114" t="str">
        <f t="shared" si="197"/>
        <v>B</v>
      </c>
      <c r="E3016" s="114" t="str">
        <f t="shared" si="197"/>
        <v>B</v>
      </c>
      <c r="F3016" s="114" t="str">
        <f t="shared" si="197"/>
        <v>B</v>
      </c>
      <c r="G3016" s="114" t="str">
        <f t="shared" si="197"/>
        <v>B</v>
      </c>
      <c r="H3016" s="114" t="str">
        <f t="shared" si="195"/>
        <v>B</v>
      </c>
      <c r="I3016" s="99">
        <f t="shared" si="196"/>
        <v>1</v>
      </c>
      <c r="J3016" s="109">
        <f>IF(H3016="B",0,MATCH("B",H3017:$H$3985,0))</f>
        <v>0</v>
      </c>
      <c r="O3016" s="112">
        <v>48340</v>
      </c>
      <c r="P3016" s="97" cm="1">
        <f t="array" ref="P3016">INDEX($L$11:$L$2636,MATCH(B3016+J3016,$L$11:$L$2636,0)+30)</f>
        <v>48386</v>
      </c>
      <c r="Q3016" s="124" cm="1">
        <f t="array" ref="Q3016">INDEX($L$11:$L$2636,MATCH(B3016+J3016,$L$11:$L$2636,0)+12)-1</f>
        <v>48358</v>
      </c>
    </row>
    <row r="3017" spans="2:17" ht="15" customHeight="1" x14ac:dyDescent="0.25">
      <c r="B3017" s="112">
        <v>48341</v>
      </c>
      <c r="C3017" s="113" t="str">
        <f t="shared" si="194"/>
        <v>Friday</v>
      </c>
      <c r="D3017" s="114" t="str">
        <f t="shared" si="197"/>
        <v>B</v>
      </c>
      <c r="E3017" s="114" t="str">
        <f t="shared" si="197"/>
        <v>B</v>
      </c>
      <c r="F3017" s="114" t="str">
        <f t="shared" si="197"/>
        <v>B</v>
      </c>
      <c r="G3017" s="114" t="str">
        <f t="shared" si="197"/>
        <v>B</v>
      </c>
      <c r="H3017" s="114" t="str">
        <f t="shared" si="195"/>
        <v>B</v>
      </c>
      <c r="I3017" s="99">
        <f t="shared" si="196"/>
        <v>1</v>
      </c>
      <c r="J3017" s="109">
        <f>IF(H3017="B",0,MATCH("B",H3018:$H$3985,0))</f>
        <v>0</v>
      </c>
      <c r="O3017" s="112">
        <v>48341</v>
      </c>
      <c r="P3017" s="97" cm="1">
        <f t="array" ref="P3017">INDEX($L$11:$L$2636,MATCH(B3017+J3017,$L$11:$L$2636,0)+30)</f>
        <v>48387</v>
      </c>
      <c r="Q3017" s="124" cm="1">
        <f t="array" ref="Q3017">INDEX($L$11:$L$2636,MATCH(B3017+J3017,$L$11:$L$2636,0)+12)-1</f>
        <v>48359</v>
      </c>
    </row>
    <row r="3018" spans="2:17" ht="15" customHeight="1" x14ac:dyDescent="0.25">
      <c r="B3018" s="112">
        <v>48342</v>
      </c>
      <c r="C3018" s="113" t="str">
        <f t="shared" si="194"/>
        <v>Saturday</v>
      </c>
      <c r="D3018" s="114" t="str">
        <f t="shared" si="197"/>
        <v>W</v>
      </c>
      <c r="E3018" s="114" t="str">
        <f t="shared" si="197"/>
        <v>W</v>
      </c>
      <c r="F3018" s="114" t="str">
        <f t="shared" si="197"/>
        <v>W</v>
      </c>
      <c r="G3018" s="114" t="str">
        <f t="shared" si="197"/>
        <v>W</v>
      </c>
      <c r="H3018" s="114" t="str">
        <f t="shared" si="195"/>
        <v>W</v>
      </c>
      <c r="I3018" s="99">
        <f t="shared" si="196"/>
        <v>0</v>
      </c>
      <c r="J3018" s="109">
        <f>IF(H3018="B",0,MATCH("B",H3019:$H$3985,0))</f>
        <v>2</v>
      </c>
      <c r="O3018" s="112">
        <v>48342</v>
      </c>
      <c r="P3018" s="97" cm="1">
        <f t="array" ref="P3018">INDEX($L$11:$L$2636,MATCH(B3018+J3018,$L$11:$L$2636,0)+30)</f>
        <v>48388</v>
      </c>
      <c r="Q3018" s="124" cm="1">
        <f t="array" ref="Q3018">INDEX($L$11:$L$2636,MATCH(B3018+J3018,$L$11:$L$2636,0)+12)-1</f>
        <v>48360</v>
      </c>
    </row>
    <row r="3019" spans="2:17" ht="15" customHeight="1" x14ac:dyDescent="0.25">
      <c r="B3019" s="112">
        <v>48343</v>
      </c>
      <c r="C3019" s="113" t="str">
        <f t="shared" si="194"/>
        <v>Sunday</v>
      </c>
      <c r="D3019" s="114" t="str">
        <f t="shared" si="197"/>
        <v>W</v>
      </c>
      <c r="E3019" s="114" t="str">
        <f t="shared" si="197"/>
        <v>W</v>
      </c>
      <c r="F3019" s="114" t="str">
        <f t="shared" si="197"/>
        <v>W</v>
      </c>
      <c r="G3019" s="114" t="str">
        <f t="shared" si="197"/>
        <v>W</v>
      </c>
      <c r="H3019" s="114" t="str">
        <f t="shared" si="195"/>
        <v>W</v>
      </c>
      <c r="I3019" s="99">
        <f t="shared" si="196"/>
        <v>0</v>
      </c>
      <c r="J3019" s="109">
        <f>IF(H3019="B",0,MATCH("B",H3020:$H$3985,0))</f>
        <v>1</v>
      </c>
      <c r="O3019" s="112">
        <v>48343</v>
      </c>
      <c r="P3019" s="97" cm="1">
        <f t="array" ref="P3019">INDEX($L$11:$L$2636,MATCH(B3019+J3019,$L$11:$L$2636,0)+30)</f>
        <v>48388</v>
      </c>
      <c r="Q3019" s="124" cm="1">
        <f t="array" ref="Q3019">INDEX($L$11:$L$2636,MATCH(B3019+J3019,$L$11:$L$2636,0)+12)-1</f>
        <v>48360</v>
      </c>
    </row>
    <row r="3020" spans="2:17" ht="15" customHeight="1" x14ac:dyDescent="0.25">
      <c r="B3020" s="112">
        <v>48344</v>
      </c>
      <c r="C3020" s="113" t="str">
        <f t="shared" ref="C3020:C3083" si="198">TEXT(WEEKDAY(B3020),"dddd")</f>
        <v>Monday</v>
      </c>
      <c r="D3020" s="114" t="str">
        <f t="shared" si="197"/>
        <v>B</v>
      </c>
      <c r="E3020" s="114" t="str">
        <f t="shared" si="197"/>
        <v>B</v>
      </c>
      <c r="F3020" s="114" t="str">
        <f t="shared" si="197"/>
        <v>B</v>
      </c>
      <c r="G3020" s="114" t="str">
        <f t="shared" si="197"/>
        <v>B</v>
      </c>
      <c r="H3020" s="114" t="str">
        <f t="shared" ref="H3020:H3083" si="199">IF(OR(D3020="P",E3020="P",F3020="P",G3020="P"),"P",D3020)</f>
        <v>B</v>
      </c>
      <c r="I3020" s="99">
        <f t="shared" ref="I3020:I3083" si="200">IF(H3020="B",1,0)</f>
        <v>1</v>
      </c>
      <c r="J3020" s="109">
        <f>IF(H3020="B",0,MATCH("B",H3021:$H$3985,0))</f>
        <v>0</v>
      </c>
      <c r="O3020" s="112">
        <v>48344</v>
      </c>
      <c r="P3020" s="97" cm="1">
        <f t="array" ref="P3020">INDEX($L$11:$L$2636,MATCH(B3020+J3020,$L$11:$L$2636,0)+30)</f>
        <v>48388</v>
      </c>
      <c r="Q3020" s="124" cm="1">
        <f t="array" ref="Q3020">INDEX($L$11:$L$2636,MATCH(B3020+J3020,$L$11:$L$2636,0)+12)-1</f>
        <v>48360</v>
      </c>
    </row>
    <row r="3021" spans="2:17" ht="15" customHeight="1" x14ac:dyDescent="0.25">
      <c r="B3021" s="112">
        <v>48345</v>
      </c>
      <c r="C3021" s="113" t="str">
        <f t="shared" si="198"/>
        <v>Tuesday</v>
      </c>
      <c r="D3021" s="114" t="str">
        <f t="shared" si="197"/>
        <v>B</v>
      </c>
      <c r="E3021" s="114" t="str">
        <f t="shared" si="197"/>
        <v>B</v>
      </c>
      <c r="F3021" s="114" t="str">
        <f t="shared" si="197"/>
        <v>B</v>
      </c>
      <c r="G3021" s="114" t="str">
        <f t="shared" si="197"/>
        <v>B</v>
      </c>
      <c r="H3021" s="114" t="str">
        <f t="shared" si="199"/>
        <v>B</v>
      </c>
      <c r="I3021" s="99">
        <f t="shared" si="200"/>
        <v>1</v>
      </c>
      <c r="J3021" s="109">
        <f>IF(H3021="B",0,MATCH("B",H3022:$H$3985,0))</f>
        <v>0</v>
      </c>
      <c r="O3021" s="112">
        <v>48345</v>
      </c>
      <c r="P3021" s="97" cm="1">
        <f t="array" ref="P3021">INDEX($L$11:$L$2636,MATCH(B3021+J3021,$L$11:$L$2636,0)+30)</f>
        <v>48390</v>
      </c>
      <c r="Q3021" s="124" cm="1">
        <f t="array" ref="Q3021">INDEX($L$11:$L$2636,MATCH(B3021+J3021,$L$11:$L$2636,0)+12)-1</f>
        <v>48361</v>
      </c>
    </row>
    <row r="3022" spans="2:17" ht="15" customHeight="1" x14ac:dyDescent="0.25">
      <c r="B3022" s="112">
        <v>48346</v>
      </c>
      <c r="C3022" s="113" t="str">
        <f t="shared" si="198"/>
        <v>Wednesday</v>
      </c>
      <c r="D3022" s="114" t="str">
        <f t="shared" si="197"/>
        <v>B</v>
      </c>
      <c r="E3022" s="114" t="str">
        <f t="shared" si="197"/>
        <v>B</v>
      </c>
      <c r="F3022" s="114" t="str">
        <f t="shared" si="197"/>
        <v>B</v>
      </c>
      <c r="G3022" s="114" t="str">
        <f t="shared" si="197"/>
        <v>B</v>
      </c>
      <c r="H3022" s="114" t="str">
        <f t="shared" si="199"/>
        <v>B</v>
      </c>
      <c r="I3022" s="99">
        <f t="shared" si="200"/>
        <v>1</v>
      </c>
      <c r="J3022" s="109">
        <f>IF(H3022="B",0,MATCH("B",H3023:$H$3985,0))</f>
        <v>0</v>
      </c>
      <c r="O3022" s="112">
        <v>48346</v>
      </c>
      <c r="P3022" s="97" cm="1">
        <f t="array" ref="P3022">INDEX($L$11:$L$2636,MATCH(B3022+J3022,$L$11:$L$2636,0)+30)</f>
        <v>48393</v>
      </c>
      <c r="Q3022" s="124" cm="1">
        <f t="array" ref="Q3022">INDEX($L$11:$L$2636,MATCH(B3022+J3022,$L$11:$L$2636,0)+12)-1</f>
        <v>48365</v>
      </c>
    </row>
    <row r="3023" spans="2:17" ht="15" customHeight="1" x14ac:dyDescent="0.25">
      <c r="B3023" s="112">
        <v>48347</v>
      </c>
      <c r="C3023" s="113" t="str">
        <f t="shared" si="198"/>
        <v>Thursday</v>
      </c>
      <c r="D3023" s="114" t="str">
        <f t="shared" si="197"/>
        <v>B</v>
      </c>
      <c r="E3023" s="114" t="str">
        <f t="shared" si="197"/>
        <v>B</v>
      </c>
      <c r="F3023" s="114" t="str">
        <f t="shared" si="197"/>
        <v>B</v>
      </c>
      <c r="G3023" s="114" t="str">
        <f t="shared" si="197"/>
        <v>B</v>
      </c>
      <c r="H3023" s="114" t="str">
        <f t="shared" si="199"/>
        <v>B</v>
      </c>
      <c r="I3023" s="99">
        <f t="shared" si="200"/>
        <v>1</v>
      </c>
      <c r="J3023" s="109">
        <f>IF(H3023="B",0,MATCH("B",H3024:$H$3985,0))</f>
        <v>0</v>
      </c>
      <c r="O3023" s="112">
        <v>48347</v>
      </c>
      <c r="P3023" s="97" cm="1">
        <f t="array" ref="P3023">INDEX($L$11:$L$2636,MATCH(B3023+J3023,$L$11:$L$2636,0)+30)</f>
        <v>48394</v>
      </c>
      <c r="Q3023" s="124" cm="1">
        <f t="array" ref="Q3023">INDEX($L$11:$L$2636,MATCH(B3023+J3023,$L$11:$L$2636,0)+12)-1</f>
        <v>48366</v>
      </c>
    </row>
    <row r="3024" spans="2:17" ht="15" customHeight="1" x14ac:dyDescent="0.25">
      <c r="B3024" s="112">
        <v>48348</v>
      </c>
      <c r="C3024" s="113" t="str">
        <f t="shared" si="198"/>
        <v>Friday</v>
      </c>
      <c r="D3024" s="114" t="str">
        <f t="shared" si="197"/>
        <v>B</v>
      </c>
      <c r="E3024" s="114" t="str">
        <f t="shared" si="197"/>
        <v>B</v>
      </c>
      <c r="F3024" s="114" t="str">
        <f t="shared" si="197"/>
        <v>B</v>
      </c>
      <c r="G3024" s="114" t="str">
        <f t="shared" si="197"/>
        <v>B</v>
      </c>
      <c r="H3024" s="114" t="str">
        <f t="shared" si="199"/>
        <v>B</v>
      </c>
      <c r="I3024" s="99">
        <f t="shared" si="200"/>
        <v>1</v>
      </c>
      <c r="J3024" s="109">
        <f>IF(H3024="B",0,MATCH("B",H3025:$H$3985,0))</f>
        <v>0</v>
      </c>
      <c r="O3024" s="112">
        <v>48348</v>
      </c>
      <c r="P3024" s="97" cm="1">
        <f t="array" ref="P3024">INDEX($L$11:$L$2636,MATCH(B3024+J3024,$L$11:$L$2636,0)+30)</f>
        <v>48395</v>
      </c>
      <c r="Q3024" s="124" cm="1">
        <f t="array" ref="Q3024">INDEX($L$11:$L$2636,MATCH(B3024+J3024,$L$11:$L$2636,0)+12)-1</f>
        <v>48367</v>
      </c>
    </row>
    <row r="3025" spans="2:17" ht="15" customHeight="1" x14ac:dyDescent="0.25">
      <c r="B3025" s="112">
        <v>48349</v>
      </c>
      <c r="C3025" s="113" t="str">
        <f t="shared" si="198"/>
        <v>Saturday</v>
      </c>
      <c r="D3025" s="114" t="str">
        <f t="shared" si="197"/>
        <v>W</v>
      </c>
      <c r="E3025" s="114" t="str">
        <f t="shared" si="197"/>
        <v>W</v>
      </c>
      <c r="F3025" s="114" t="s">
        <v>71</v>
      </c>
      <c r="G3025" s="114" t="str">
        <f t="shared" si="197"/>
        <v>W</v>
      </c>
      <c r="H3025" s="114" t="str">
        <f t="shared" si="199"/>
        <v>P</v>
      </c>
      <c r="I3025" s="99">
        <f t="shared" si="200"/>
        <v>0</v>
      </c>
      <c r="J3025" s="109">
        <f>IF(H3025="B",0,MATCH("B",H3026:$H$3985,0))</f>
        <v>3</v>
      </c>
      <c r="O3025" s="112">
        <v>48349</v>
      </c>
      <c r="P3025" s="97" cm="1">
        <f t="array" ref="P3025">INDEX($L$11:$L$2636,MATCH(B3025+J3025,$L$11:$L$2636,0)+30)</f>
        <v>48396</v>
      </c>
      <c r="Q3025" s="124" cm="1">
        <f t="array" ref="Q3025">INDEX($L$11:$L$2636,MATCH(B3025+J3025,$L$11:$L$2636,0)+12)-1</f>
        <v>48368</v>
      </c>
    </row>
    <row r="3026" spans="2:17" ht="15" customHeight="1" x14ac:dyDescent="0.25">
      <c r="B3026" s="112">
        <v>48350</v>
      </c>
      <c r="C3026" s="113" t="str">
        <f t="shared" si="198"/>
        <v>Sunday</v>
      </c>
      <c r="D3026" s="114" t="str">
        <f t="shared" si="197"/>
        <v>W</v>
      </c>
      <c r="E3026" s="114" t="str">
        <f t="shared" si="197"/>
        <v>W</v>
      </c>
      <c r="F3026" s="114" t="str">
        <f t="shared" si="197"/>
        <v>W</v>
      </c>
      <c r="G3026" s="114" t="str">
        <f t="shared" si="197"/>
        <v>W</v>
      </c>
      <c r="H3026" s="114" t="str">
        <f t="shared" si="199"/>
        <v>W</v>
      </c>
      <c r="I3026" s="99">
        <f t="shared" si="200"/>
        <v>0</v>
      </c>
      <c r="J3026" s="109">
        <f>IF(H3026="B",0,MATCH("B",H3027:$H$3985,0))</f>
        <v>2</v>
      </c>
      <c r="O3026" s="112">
        <v>48350</v>
      </c>
      <c r="P3026" s="97" cm="1">
        <f t="array" ref="P3026">INDEX($L$11:$L$2636,MATCH(B3026+J3026,$L$11:$L$2636,0)+30)</f>
        <v>48396</v>
      </c>
      <c r="Q3026" s="124" cm="1">
        <f t="array" ref="Q3026">INDEX($L$11:$L$2636,MATCH(B3026+J3026,$L$11:$L$2636,0)+12)-1</f>
        <v>48368</v>
      </c>
    </row>
    <row r="3027" spans="2:17" ht="15" customHeight="1" x14ac:dyDescent="0.25">
      <c r="B3027" s="112">
        <v>48351</v>
      </c>
      <c r="C3027" s="113" t="str">
        <f t="shared" si="198"/>
        <v>Monday</v>
      </c>
      <c r="D3027" s="114" t="str">
        <f t="shared" si="197"/>
        <v>B</v>
      </c>
      <c r="E3027" s="114" t="s">
        <v>71</v>
      </c>
      <c r="F3027" s="114" t="str">
        <f t="shared" si="197"/>
        <v>B</v>
      </c>
      <c r="G3027" s="114" t="str">
        <f t="shared" si="197"/>
        <v>B</v>
      </c>
      <c r="H3027" s="114" t="str">
        <f t="shared" si="199"/>
        <v>P</v>
      </c>
      <c r="I3027" s="99">
        <f t="shared" si="200"/>
        <v>0</v>
      </c>
      <c r="J3027" s="109">
        <f>IF(H3027="B",0,MATCH("B",H3028:$H$3985,0))</f>
        <v>1</v>
      </c>
      <c r="O3027" s="112">
        <v>48351</v>
      </c>
      <c r="P3027" s="97" cm="1">
        <f t="array" ref="P3027">INDEX($L$11:$L$2636,MATCH(B3027+J3027,$L$11:$L$2636,0)+30)</f>
        <v>48396</v>
      </c>
      <c r="Q3027" s="124" cm="1">
        <f t="array" ref="Q3027">INDEX($L$11:$L$2636,MATCH(B3027+J3027,$L$11:$L$2636,0)+12)-1</f>
        <v>48368</v>
      </c>
    </row>
    <row r="3028" spans="2:17" ht="15" customHeight="1" x14ac:dyDescent="0.25">
      <c r="B3028" s="112">
        <v>48352</v>
      </c>
      <c r="C3028" s="113" t="str">
        <f t="shared" si="198"/>
        <v>Tuesday</v>
      </c>
      <c r="D3028" s="114" t="str">
        <f t="shared" si="197"/>
        <v>B</v>
      </c>
      <c r="E3028" s="114" t="str">
        <f t="shared" si="197"/>
        <v>B</v>
      </c>
      <c r="F3028" s="114" t="str">
        <f t="shared" si="197"/>
        <v>B</v>
      </c>
      <c r="G3028" s="114" t="str">
        <f t="shared" si="197"/>
        <v>B</v>
      </c>
      <c r="H3028" s="114" t="str">
        <f t="shared" si="199"/>
        <v>B</v>
      </c>
      <c r="I3028" s="99">
        <f t="shared" si="200"/>
        <v>1</v>
      </c>
      <c r="J3028" s="109">
        <f>IF(H3028="B",0,MATCH("B",H3029:$H$3985,0))</f>
        <v>0</v>
      </c>
      <c r="O3028" s="112">
        <v>48352</v>
      </c>
      <c r="P3028" s="97" cm="1">
        <f t="array" ref="P3028">INDEX($L$11:$L$2636,MATCH(B3028+J3028,$L$11:$L$2636,0)+30)</f>
        <v>48396</v>
      </c>
      <c r="Q3028" s="124" cm="1">
        <f t="array" ref="Q3028">INDEX($L$11:$L$2636,MATCH(B3028+J3028,$L$11:$L$2636,0)+12)-1</f>
        <v>48368</v>
      </c>
    </row>
    <row r="3029" spans="2:17" ht="15" customHeight="1" x14ac:dyDescent="0.25">
      <c r="B3029" s="112">
        <v>48353</v>
      </c>
      <c r="C3029" s="113" t="str">
        <f t="shared" si="198"/>
        <v>Wednesday</v>
      </c>
      <c r="D3029" s="114" t="str">
        <f t="shared" si="197"/>
        <v>B</v>
      </c>
      <c r="E3029" s="114" t="str">
        <f t="shared" si="197"/>
        <v>B</v>
      </c>
      <c r="F3029" s="114" t="str">
        <f t="shared" si="197"/>
        <v>B</v>
      </c>
      <c r="G3029" s="114" t="str">
        <f t="shared" si="197"/>
        <v>B</v>
      </c>
      <c r="H3029" s="114" t="str">
        <f t="shared" si="199"/>
        <v>B</v>
      </c>
      <c r="I3029" s="99">
        <f t="shared" si="200"/>
        <v>1</v>
      </c>
      <c r="J3029" s="109">
        <f>IF(H3029="B",0,MATCH("B",H3030:$H$3985,0))</f>
        <v>0</v>
      </c>
      <c r="O3029" s="112">
        <v>48353</v>
      </c>
      <c r="P3029" s="97" cm="1">
        <f t="array" ref="P3029">INDEX($L$11:$L$2636,MATCH(B3029+J3029,$L$11:$L$2636,0)+30)</f>
        <v>48397</v>
      </c>
      <c r="Q3029" s="124" cm="1">
        <f t="array" ref="Q3029">INDEX($L$11:$L$2636,MATCH(B3029+J3029,$L$11:$L$2636,0)+12)-1</f>
        <v>48371</v>
      </c>
    </row>
    <row r="3030" spans="2:17" ht="15" customHeight="1" x14ac:dyDescent="0.25">
      <c r="B3030" s="112">
        <v>48354</v>
      </c>
      <c r="C3030" s="113" t="str">
        <f t="shared" si="198"/>
        <v>Thursday</v>
      </c>
      <c r="D3030" s="114" t="str">
        <f t="shared" si="197"/>
        <v>B</v>
      </c>
      <c r="E3030" s="114" t="str">
        <f t="shared" si="197"/>
        <v>B</v>
      </c>
      <c r="F3030" s="114" t="str">
        <f t="shared" si="197"/>
        <v>B</v>
      </c>
      <c r="G3030" s="114" t="str">
        <f t="shared" si="197"/>
        <v>B</v>
      </c>
      <c r="H3030" s="114" t="str">
        <f t="shared" si="199"/>
        <v>B</v>
      </c>
      <c r="I3030" s="99">
        <f t="shared" si="200"/>
        <v>1</v>
      </c>
      <c r="J3030" s="109">
        <f>IF(H3030="B",0,MATCH("B",H3031:$H$3985,0))</f>
        <v>0</v>
      </c>
      <c r="O3030" s="112">
        <v>48354</v>
      </c>
      <c r="P3030" s="97" cm="1">
        <f t="array" ref="P3030">INDEX($L$11:$L$2636,MATCH(B3030+J3030,$L$11:$L$2636,0)+30)</f>
        <v>48400</v>
      </c>
      <c r="Q3030" s="124" cm="1">
        <f t="array" ref="Q3030">INDEX($L$11:$L$2636,MATCH(B3030+J3030,$L$11:$L$2636,0)+12)-1</f>
        <v>48372</v>
      </c>
    </row>
    <row r="3031" spans="2:17" ht="15" customHeight="1" x14ac:dyDescent="0.25">
      <c r="B3031" s="112">
        <v>48355</v>
      </c>
      <c r="C3031" s="113" t="str">
        <f t="shared" si="198"/>
        <v>Friday</v>
      </c>
      <c r="D3031" s="114" t="str">
        <f t="shared" si="197"/>
        <v>B</v>
      </c>
      <c r="E3031" s="114" t="str">
        <f t="shared" si="197"/>
        <v>B</v>
      </c>
      <c r="F3031" s="114" t="str">
        <f t="shared" si="197"/>
        <v>B</v>
      </c>
      <c r="G3031" s="114" t="str">
        <f t="shared" si="197"/>
        <v>B</v>
      </c>
      <c r="H3031" s="114" t="str">
        <f t="shared" si="199"/>
        <v>B</v>
      </c>
      <c r="I3031" s="99">
        <f t="shared" si="200"/>
        <v>1</v>
      </c>
      <c r="J3031" s="109">
        <f>IF(H3031="B",0,MATCH("B",H3032:$H$3985,0))</f>
        <v>0</v>
      </c>
      <c r="O3031" s="112">
        <v>48355</v>
      </c>
      <c r="P3031" s="97" cm="1">
        <f t="array" ref="P3031">INDEX($L$11:$L$2636,MATCH(B3031+J3031,$L$11:$L$2636,0)+30)</f>
        <v>48401</v>
      </c>
      <c r="Q3031" s="124" cm="1">
        <f t="array" ref="Q3031">INDEX($L$11:$L$2636,MATCH(B3031+J3031,$L$11:$L$2636,0)+12)-1</f>
        <v>48373</v>
      </c>
    </row>
    <row r="3032" spans="2:17" ht="15" customHeight="1" x14ac:dyDescent="0.25">
      <c r="B3032" s="112">
        <v>48356</v>
      </c>
      <c r="C3032" s="113" t="str">
        <f t="shared" si="198"/>
        <v>Saturday</v>
      </c>
      <c r="D3032" s="114" t="str">
        <f t="shared" si="197"/>
        <v>W</v>
      </c>
      <c r="E3032" s="114" t="str">
        <f t="shared" si="197"/>
        <v>W</v>
      </c>
      <c r="F3032" s="114" t="str">
        <f t="shared" si="197"/>
        <v>W</v>
      </c>
      <c r="G3032" s="114" t="str">
        <f t="shared" si="197"/>
        <v>W</v>
      </c>
      <c r="H3032" s="114" t="str">
        <f t="shared" si="199"/>
        <v>W</v>
      </c>
      <c r="I3032" s="99">
        <f t="shared" si="200"/>
        <v>0</v>
      </c>
      <c r="J3032" s="109">
        <f>IF(H3032="B",0,MATCH("B",H3033:$H$3985,0))</f>
        <v>2</v>
      </c>
      <c r="O3032" s="112">
        <v>48356</v>
      </c>
      <c r="P3032" s="97" cm="1">
        <f t="array" ref="P3032">INDEX($L$11:$L$2636,MATCH(B3032+J3032,$L$11:$L$2636,0)+30)</f>
        <v>48402</v>
      </c>
      <c r="Q3032" s="124" cm="1">
        <f t="array" ref="Q3032">INDEX($L$11:$L$2636,MATCH(B3032+J3032,$L$11:$L$2636,0)+12)-1</f>
        <v>48374</v>
      </c>
    </row>
    <row r="3033" spans="2:17" ht="15" customHeight="1" x14ac:dyDescent="0.25">
      <c r="B3033" s="112">
        <v>48357</v>
      </c>
      <c r="C3033" s="113" t="str">
        <f t="shared" si="198"/>
        <v>Sunday</v>
      </c>
      <c r="D3033" s="114" t="str">
        <f t="shared" si="197"/>
        <v>W</v>
      </c>
      <c r="E3033" s="114" t="str">
        <f t="shared" si="197"/>
        <v>W</v>
      </c>
      <c r="F3033" s="114" t="str">
        <f t="shared" si="197"/>
        <v>W</v>
      </c>
      <c r="G3033" s="114" t="str">
        <f t="shared" si="197"/>
        <v>W</v>
      </c>
      <c r="H3033" s="114" t="str">
        <f t="shared" si="199"/>
        <v>W</v>
      </c>
      <c r="I3033" s="99">
        <f t="shared" si="200"/>
        <v>0</v>
      </c>
      <c r="J3033" s="109">
        <f>IF(H3033="B",0,MATCH("B",H3034:$H$3985,0))</f>
        <v>1</v>
      </c>
      <c r="O3033" s="112">
        <v>48357</v>
      </c>
      <c r="P3033" s="97" cm="1">
        <f t="array" ref="P3033">INDEX($L$11:$L$2636,MATCH(B3033+J3033,$L$11:$L$2636,0)+30)</f>
        <v>48402</v>
      </c>
      <c r="Q3033" s="124" cm="1">
        <f t="array" ref="Q3033">INDEX($L$11:$L$2636,MATCH(B3033+J3033,$L$11:$L$2636,0)+12)-1</f>
        <v>48374</v>
      </c>
    </row>
    <row r="3034" spans="2:17" ht="15" customHeight="1" x14ac:dyDescent="0.25">
      <c r="B3034" s="112">
        <v>48358</v>
      </c>
      <c r="C3034" s="113" t="str">
        <f t="shared" si="198"/>
        <v>Monday</v>
      </c>
      <c r="D3034" s="114" t="str">
        <f t="shared" si="197"/>
        <v>B</v>
      </c>
      <c r="E3034" s="114" t="str">
        <f t="shared" si="197"/>
        <v>B</v>
      </c>
      <c r="F3034" s="114" t="str">
        <f t="shared" si="197"/>
        <v>B</v>
      </c>
      <c r="G3034" s="114" t="str">
        <f t="shared" si="197"/>
        <v>B</v>
      </c>
      <c r="H3034" s="114" t="str">
        <f t="shared" si="199"/>
        <v>B</v>
      </c>
      <c r="I3034" s="99">
        <f t="shared" si="200"/>
        <v>1</v>
      </c>
      <c r="J3034" s="109">
        <f>IF(H3034="B",0,MATCH("B",H3035:$H$3985,0))</f>
        <v>0</v>
      </c>
      <c r="O3034" s="112">
        <v>48358</v>
      </c>
      <c r="P3034" s="97" cm="1">
        <f t="array" ref="P3034">INDEX($L$11:$L$2636,MATCH(B3034+J3034,$L$11:$L$2636,0)+30)</f>
        <v>48402</v>
      </c>
      <c r="Q3034" s="124" cm="1">
        <f t="array" ref="Q3034">INDEX($L$11:$L$2636,MATCH(B3034+J3034,$L$11:$L$2636,0)+12)-1</f>
        <v>48374</v>
      </c>
    </row>
    <row r="3035" spans="2:17" ht="15" customHeight="1" x14ac:dyDescent="0.25">
      <c r="B3035" s="112">
        <v>48359</v>
      </c>
      <c r="C3035" s="113" t="str">
        <f t="shared" si="198"/>
        <v>Tuesday</v>
      </c>
      <c r="D3035" s="114" t="str">
        <f t="shared" si="197"/>
        <v>B</v>
      </c>
      <c r="E3035" s="114" t="str">
        <f t="shared" si="197"/>
        <v>B</v>
      </c>
      <c r="F3035" s="114" t="str">
        <f t="shared" si="197"/>
        <v>B</v>
      </c>
      <c r="G3035" s="114" t="str">
        <f t="shared" si="197"/>
        <v>B</v>
      </c>
      <c r="H3035" s="114" t="str">
        <f t="shared" si="199"/>
        <v>B</v>
      </c>
      <c r="I3035" s="99">
        <f t="shared" si="200"/>
        <v>1</v>
      </c>
      <c r="J3035" s="109">
        <f>IF(H3035="B",0,MATCH("B",H3036:$H$3985,0))</f>
        <v>0</v>
      </c>
      <c r="O3035" s="112">
        <v>48359</v>
      </c>
      <c r="P3035" s="97" cm="1">
        <f t="array" ref="P3035">INDEX($L$11:$L$2636,MATCH(B3035+J3035,$L$11:$L$2636,0)+30)</f>
        <v>48403</v>
      </c>
      <c r="Q3035" s="124" cm="1">
        <f t="array" ref="Q3035">INDEX($L$11:$L$2636,MATCH(B3035+J3035,$L$11:$L$2636,0)+12)-1</f>
        <v>48375</v>
      </c>
    </row>
    <row r="3036" spans="2:17" ht="15" customHeight="1" x14ac:dyDescent="0.25">
      <c r="B3036" s="112">
        <v>48360</v>
      </c>
      <c r="C3036" s="113" t="str">
        <f t="shared" si="198"/>
        <v>Wednesday</v>
      </c>
      <c r="D3036" s="114" t="str">
        <f t="shared" si="197"/>
        <v>B</v>
      </c>
      <c r="E3036" s="114" t="str">
        <f t="shared" si="197"/>
        <v>B</v>
      </c>
      <c r="F3036" s="114" t="str">
        <f t="shared" si="197"/>
        <v>B</v>
      </c>
      <c r="G3036" s="114" t="str">
        <f t="shared" si="197"/>
        <v>B</v>
      </c>
      <c r="H3036" s="114" t="str">
        <f t="shared" si="199"/>
        <v>B</v>
      </c>
      <c r="I3036" s="99">
        <f t="shared" si="200"/>
        <v>1</v>
      </c>
      <c r="J3036" s="109">
        <f>IF(H3036="B",0,MATCH("B",H3037:$H$3985,0))</f>
        <v>0</v>
      </c>
      <c r="O3036" s="112">
        <v>48360</v>
      </c>
      <c r="P3036" s="97" cm="1">
        <f t="array" ref="P3036">INDEX($L$11:$L$2636,MATCH(B3036+J3036,$L$11:$L$2636,0)+30)</f>
        <v>48404</v>
      </c>
      <c r="Q3036" s="124" cm="1">
        <f t="array" ref="Q3036">INDEX($L$11:$L$2636,MATCH(B3036+J3036,$L$11:$L$2636,0)+12)-1</f>
        <v>48378</v>
      </c>
    </row>
    <row r="3037" spans="2:17" ht="15" customHeight="1" x14ac:dyDescent="0.25">
      <c r="B3037" s="112">
        <v>48361</v>
      </c>
      <c r="C3037" s="113" t="str">
        <f t="shared" si="198"/>
        <v>Thursday</v>
      </c>
      <c r="D3037" s="114" t="str">
        <f t="shared" ref="D3037:G3100" si="201">IF(WEEKDAY($B3037,2)&lt;6,"B","W")</f>
        <v>B</v>
      </c>
      <c r="E3037" s="114" t="str">
        <f t="shared" si="201"/>
        <v>B</v>
      </c>
      <c r="F3037" s="114" t="str">
        <f t="shared" si="201"/>
        <v>B</v>
      </c>
      <c r="G3037" s="114" t="str">
        <f t="shared" si="201"/>
        <v>B</v>
      </c>
      <c r="H3037" s="114" t="str">
        <f t="shared" si="199"/>
        <v>B</v>
      </c>
      <c r="I3037" s="99">
        <f t="shared" si="200"/>
        <v>1</v>
      </c>
      <c r="J3037" s="109">
        <f>IF(H3037="B",0,MATCH("B",H3038:$H$3985,0))</f>
        <v>0</v>
      </c>
      <c r="O3037" s="112">
        <v>48361</v>
      </c>
      <c r="P3037" s="97" cm="1">
        <f t="array" ref="P3037">INDEX($L$11:$L$2636,MATCH(B3037+J3037,$L$11:$L$2636,0)+30)</f>
        <v>48407</v>
      </c>
      <c r="Q3037" s="124" cm="1">
        <f t="array" ref="Q3037">INDEX($L$11:$L$2636,MATCH(B3037+J3037,$L$11:$L$2636,0)+12)-1</f>
        <v>48379</v>
      </c>
    </row>
    <row r="3038" spans="2:17" ht="15" customHeight="1" x14ac:dyDescent="0.25">
      <c r="B3038" s="112">
        <v>48362</v>
      </c>
      <c r="C3038" s="113" t="str">
        <f t="shared" si="198"/>
        <v>Friday</v>
      </c>
      <c r="D3038" s="114" t="str">
        <f t="shared" si="201"/>
        <v>B</v>
      </c>
      <c r="E3038" s="114" t="str">
        <f t="shared" si="201"/>
        <v>B</v>
      </c>
      <c r="F3038" s="114" t="str">
        <f t="shared" si="201"/>
        <v>B</v>
      </c>
      <c r="G3038" s="114" t="str">
        <f t="shared" si="201"/>
        <v>B</v>
      </c>
      <c r="H3038" s="114" t="str">
        <f t="shared" si="199"/>
        <v>B</v>
      </c>
      <c r="I3038" s="99">
        <f t="shared" si="200"/>
        <v>1</v>
      </c>
      <c r="J3038" s="109">
        <f>IF(H3038="B",0,MATCH("B",H3039:$H$3985,0))</f>
        <v>0</v>
      </c>
      <c r="O3038" s="112">
        <v>48362</v>
      </c>
      <c r="P3038" s="97" cm="1">
        <f t="array" ref="P3038">INDEX($L$11:$L$2636,MATCH(B3038+J3038,$L$11:$L$2636,0)+30)</f>
        <v>48408</v>
      </c>
      <c r="Q3038" s="124" cm="1">
        <f t="array" ref="Q3038">INDEX($L$11:$L$2636,MATCH(B3038+J3038,$L$11:$L$2636,0)+12)-1</f>
        <v>48380</v>
      </c>
    </row>
    <row r="3039" spans="2:17" ht="15" customHeight="1" x14ac:dyDescent="0.25">
      <c r="B3039" s="112">
        <v>48363</v>
      </c>
      <c r="C3039" s="113" t="str">
        <f t="shared" si="198"/>
        <v>Saturday</v>
      </c>
      <c r="D3039" s="114" t="str">
        <f t="shared" si="201"/>
        <v>W</v>
      </c>
      <c r="E3039" s="114" t="str">
        <f t="shared" si="201"/>
        <v>W</v>
      </c>
      <c r="F3039" s="114" t="str">
        <f t="shared" si="201"/>
        <v>W</v>
      </c>
      <c r="G3039" s="114" t="str">
        <f t="shared" si="201"/>
        <v>W</v>
      </c>
      <c r="H3039" s="114" t="str">
        <f t="shared" si="199"/>
        <v>W</v>
      </c>
      <c r="I3039" s="99">
        <f t="shared" si="200"/>
        <v>0</v>
      </c>
      <c r="J3039" s="109">
        <f>IF(H3039="B",0,MATCH("B",H3040:$H$3985,0))</f>
        <v>3</v>
      </c>
      <c r="O3039" s="112">
        <v>48363</v>
      </c>
      <c r="P3039" s="97" cm="1">
        <f t="array" ref="P3039">INDEX($L$11:$L$2636,MATCH(B3039+J3039,$L$11:$L$2636,0)+30)</f>
        <v>48409</v>
      </c>
      <c r="Q3039" s="124" cm="1">
        <f t="array" ref="Q3039">INDEX($L$11:$L$2636,MATCH(B3039+J3039,$L$11:$L$2636,0)+12)-1</f>
        <v>48381</v>
      </c>
    </row>
    <row r="3040" spans="2:17" ht="15" customHeight="1" x14ac:dyDescent="0.25">
      <c r="B3040" s="112">
        <v>48364</v>
      </c>
      <c r="C3040" s="113" t="str">
        <f t="shared" si="198"/>
        <v>Sunday</v>
      </c>
      <c r="D3040" s="114" t="str">
        <f t="shared" si="201"/>
        <v>W</v>
      </c>
      <c r="E3040" s="114" t="str">
        <f t="shared" si="201"/>
        <v>W</v>
      </c>
      <c r="F3040" s="114" t="str">
        <f t="shared" si="201"/>
        <v>W</v>
      </c>
      <c r="G3040" s="114" t="str">
        <f t="shared" si="201"/>
        <v>W</v>
      </c>
      <c r="H3040" s="114" t="str">
        <f t="shared" si="199"/>
        <v>W</v>
      </c>
      <c r="I3040" s="99">
        <f t="shared" si="200"/>
        <v>0</v>
      </c>
      <c r="J3040" s="109">
        <f>IF(H3040="B",0,MATCH("B",H3041:$H$3985,0))</f>
        <v>2</v>
      </c>
      <c r="O3040" s="112">
        <v>48364</v>
      </c>
      <c r="P3040" s="97" cm="1">
        <f t="array" ref="P3040">INDEX($L$11:$L$2636,MATCH(B3040+J3040,$L$11:$L$2636,0)+30)</f>
        <v>48409</v>
      </c>
      <c r="Q3040" s="124" cm="1">
        <f t="array" ref="Q3040">INDEX($L$11:$L$2636,MATCH(B3040+J3040,$L$11:$L$2636,0)+12)-1</f>
        <v>48381</v>
      </c>
    </row>
    <row r="3041" spans="2:17" ht="15" customHeight="1" x14ac:dyDescent="0.25">
      <c r="B3041" s="112">
        <v>48365</v>
      </c>
      <c r="C3041" s="113" t="str">
        <f t="shared" si="198"/>
        <v>Monday</v>
      </c>
      <c r="D3041" s="114" t="s">
        <v>71</v>
      </c>
      <c r="E3041" s="114" t="str">
        <f t="shared" si="201"/>
        <v>B</v>
      </c>
      <c r="F3041" s="114" t="str">
        <f t="shared" si="201"/>
        <v>B</v>
      </c>
      <c r="G3041" s="114" t="str">
        <f t="shared" si="201"/>
        <v>B</v>
      </c>
      <c r="H3041" s="114" t="str">
        <f t="shared" si="199"/>
        <v>P</v>
      </c>
      <c r="I3041" s="99">
        <f t="shared" si="200"/>
        <v>0</v>
      </c>
      <c r="J3041" s="109">
        <f>IF(H3041="B",0,MATCH("B",H3042:$H$3985,0))</f>
        <v>1</v>
      </c>
      <c r="O3041" s="112">
        <v>48365</v>
      </c>
      <c r="P3041" s="97" cm="1">
        <f t="array" ref="P3041">INDEX($L$11:$L$2636,MATCH(B3041+J3041,$L$11:$L$2636,0)+30)</f>
        <v>48409</v>
      </c>
      <c r="Q3041" s="124" cm="1">
        <f t="array" ref="Q3041">INDEX($L$11:$L$2636,MATCH(B3041+J3041,$L$11:$L$2636,0)+12)-1</f>
        <v>48381</v>
      </c>
    </row>
    <row r="3042" spans="2:17" ht="15" customHeight="1" x14ac:dyDescent="0.25">
      <c r="B3042" s="112">
        <v>48366</v>
      </c>
      <c r="C3042" s="113" t="str">
        <f t="shared" si="198"/>
        <v>Tuesday</v>
      </c>
      <c r="D3042" s="114" t="str">
        <f t="shared" si="201"/>
        <v>B</v>
      </c>
      <c r="E3042" s="114" t="str">
        <f t="shared" si="201"/>
        <v>B</v>
      </c>
      <c r="F3042" s="114" t="str">
        <f t="shared" si="201"/>
        <v>B</v>
      </c>
      <c r="G3042" s="114" t="str">
        <f t="shared" si="201"/>
        <v>B</v>
      </c>
      <c r="H3042" s="114" t="str">
        <f t="shared" si="199"/>
        <v>B</v>
      </c>
      <c r="I3042" s="99">
        <f t="shared" si="200"/>
        <v>1</v>
      </c>
      <c r="J3042" s="109">
        <f>IF(H3042="B",0,MATCH("B",H3043:$H$3985,0))</f>
        <v>0</v>
      </c>
      <c r="O3042" s="112">
        <v>48366</v>
      </c>
      <c r="P3042" s="97" cm="1">
        <f t="array" ref="P3042">INDEX($L$11:$L$2636,MATCH(B3042+J3042,$L$11:$L$2636,0)+30)</f>
        <v>48409</v>
      </c>
      <c r="Q3042" s="124" cm="1">
        <f t="array" ref="Q3042">INDEX($L$11:$L$2636,MATCH(B3042+J3042,$L$11:$L$2636,0)+12)-1</f>
        <v>48381</v>
      </c>
    </row>
    <row r="3043" spans="2:17" ht="15" customHeight="1" x14ac:dyDescent="0.25">
      <c r="B3043" s="112">
        <v>48367</v>
      </c>
      <c r="C3043" s="113" t="str">
        <f t="shared" si="198"/>
        <v>Wednesday</v>
      </c>
      <c r="D3043" s="114" t="str">
        <f t="shared" si="201"/>
        <v>B</v>
      </c>
      <c r="E3043" s="114" t="str">
        <f t="shared" si="201"/>
        <v>B</v>
      </c>
      <c r="F3043" s="114" t="str">
        <f t="shared" si="201"/>
        <v>B</v>
      </c>
      <c r="G3043" s="114" t="str">
        <f t="shared" si="201"/>
        <v>B</v>
      </c>
      <c r="H3043" s="114" t="str">
        <f t="shared" si="199"/>
        <v>B</v>
      </c>
      <c r="I3043" s="99">
        <f t="shared" si="200"/>
        <v>1</v>
      </c>
      <c r="J3043" s="109">
        <f>IF(H3043="B",0,MATCH("B",H3044:$H$3985,0))</f>
        <v>0</v>
      </c>
      <c r="O3043" s="112">
        <v>48367</v>
      </c>
      <c r="P3043" s="97" cm="1">
        <f t="array" ref="P3043">INDEX($L$11:$L$2636,MATCH(B3043+J3043,$L$11:$L$2636,0)+30)</f>
        <v>48410</v>
      </c>
      <c r="Q3043" s="124" cm="1">
        <f t="array" ref="Q3043">INDEX($L$11:$L$2636,MATCH(B3043+J3043,$L$11:$L$2636,0)+12)-1</f>
        <v>48382</v>
      </c>
    </row>
    <row r="3044" spans="2:17" ht="15" customHeight="1" x14ac:dyDescent="0.25">
      <c r="B3044" s="112">
        <v>48368</v>
      </c>
      <c r="C3044" s="113" t="str">
        <f t="shared" si="198"/>
        <v>Thursday</v>
      </c>
      <c r="D3044" s="114" t="str">
        <f t="shared" si="201"/>
        <v>B</v>
      </c>
      <c r="E3044" s="114" t="str">
        <f t="shared" si="201"/>
        <v>B</v>
      </c>
      <c r="F3044" s="114" t="str">
        <f t="shared" si="201"/>
        <v>B</v>
      </c>
      <c r="G3044" s="114" t="str">
        <f t="shared" si="201"/>
        <v>B</v>
      </c>
      <c r="H3044" s="114" t="str">
        <f t="shared" si="199"/>
        <v>B</v>
      </c>
      <c r="I3044" s="99">
        <f t="shared" si="200"/>
        <v>1</v>
      </c>
      <c r="J3044" s="109">
        <f>IF(H3044="B",0,MATCH("B",H3045:$H$3985,0))</f>
        <v>0</v>
      </c>
      <c r="O3044" s="112">
        <v>48368</v>
      </c>
      <c r="P3044" s="97" cm="1">
        <f t="array" ref="P3044">INDEX($L$11:$L$2636,MATCH(B3044+J3044,$L$11:$L$2636,0)+30)</f>
        <v>48411</v>
      </c>
      <c r="Q3044" s="124" cm="1">
        <f t="array" ref="Q3044">INDEX($L$11:$L$2636,MATCH(B3044+J3044,$L$11:$L$2636,0)+12)-1</f>
        <v>48385</v>
      </c>
    </row>
    <row r="3045" spans="2:17" ht="15" customHeight="1" x14ac:dyDescent="0.25">
      <c r="B3045" s="112">
        <v>48369</v>
      </c>
      <c r="C3045" s="113" t="str">
        <f t="shared" si="198"/>
        <v>Friday</v>
      </c>
      <c r="D3045" s="114" t="str">
        <f t="shared" si="201"/>
        <v>B</v>
      </c>
      <c r="E3045" s="114" t="str">
        <f t="shared" si="201"/>
        <v>B</v>
      </c>
      <c r="F3045" s="114" t="str">
        <f t="shared" si="201"/>
        <v>B</v>
      </c>
      <c r="G3045" s="114" t="str">
        <f t="shared" si="201"/>
        <v>B</v>
      </c>
      <c r="H3045" s="114" t="str">
        <f t="shared" si="199"/>
        <v>B</v>
      </c>
      <c r="I3045" s="99">
        <f t="shared" si="200"/>
        <v>1</v>
      </c>
      <c r="J3045" s="109">
        <f>IF(H3045="B",0,MATCH("B",H3046:$H$3985,0))</f>
        <v>0</v>
      </c>
      <c r="O3045" s="112">
        <v>48369</v>
      </c>
      <c r="P3045" s="97" cm="1">
        <f t="array" ref="P3045">INDEX($L$11:$L$2636,MATCH(B3045+J3045,$L$11:$L$2636,0)+30)</f>
        <v>48414</v>
      </c>
      <c r="Q3045" s="124" cm="1">
        <f t="array" ref="Q3045">INDEX($L$11:$L$2636,MATCH(B3045+J3045,$L$11:$L$2636,0)+12)-1</f>
        <v>48386</v>
      </c>
    </row>
    <row r="3046" spans="2:17" ht="15" customHeight="1" x14ac:dyDescent="0.25">
      <c r="B3046" s="112">
        <v>48370</v>
      </c>
      <c r="C3046" s="113" t="str">
        <f t="shared" si="198"/>
        <v>Saturday</v>
      </c>
      <c r="D3046" s="114" t="str">
        <f t="shared" si="201"/>
        <v>W</v>
      </c>
      <c r="E3046" s="114" t="str">
        <f t="shared" si="201"/>
        <v>W</v>
      </c>
      <c r="F3046" s="114" t="str">
        <f t="shared" si="201"/>
        <v>W</v>
      </c>
      <c r="G3046" s="114" t="str">
        <f t="shared" si="201"/>
        <v>W</v>
      </c>
      <c r="H3046" s="114" t="str">
        <f t="shared" si="199"/>
        <v>W</v>
      </c>
      <c r="I3046" s="99">
        <f t="shared" si="200"/>
        <v>0</v>
      </c>
      <c r="J3046" s="109">
        <f>IF(H3046="B",0,MATCH("B",H3047:$H$3985,0))</f>
        <v>2</v>
      </c>
      <c r="O3046" s="112">
        <v>48370</v>
      </c>
      <c r="P3046" s="97" cm="1">
        <f t="array" ref="P3046">INDEX($L$11:$L$2636,MATCH(B3046+J3046,$L$11:$L$2636,0)+30)</f>
        <v>48415</v>
      </c>
      <c r="Q3046" s="124" cm="1">
        <f t="array" ref="Q3046">INDEX($L$11:$L$2636,MATCH(B3046+J3046,$L$11:$L$2636,0)+12)-1</f>
        <v>48387</v>
      </c>
    </row>
    <row r="3047" spans="2:17" ht="15" customHeight="1" x14ac:dyDescent="0.25">
      <c r="B3047" s="112">
        <v>48371</v>
      </c>
      <c r="C3047" s="113" t="str">
        <f t="shared" si="198"/>
        <v>Sunday</v>
      </c>
      <c r="D3047" s="114" t="str">
        <f t="shared" si="201"/>
        <v>W</v>
      </c>
      <c r="E3047" s="114" t="str">
        <f t="shared" si="201"/>
        <v>W</v>
      </c>
      <c r="F3047" s="114" t="str">
        <f t="shared" si="201"/>
        <v>W</v>
      </c>
      <c r="G3047" s="114" t="str">
        <f t="shared" si="201"/>
        <v>W</v>
      </c>
      <c r="H3047" s="114" t="str">
        <f t="shared" si="199"/>
        <v>W</v>
      </c>
      <c r="I3047" s="99">
        <f t="shared" si="200"/>
        <v>0</v>
      </c>
      <c r="J3047" s="109">
        <f>IF(H3047="B",0,MATCH("B",H3048:$H$3985,0))</f>
        <v>1</v>
      </c>
      <c r="O3047" s="112">
        <v>48371</v>
      </c>
      <c r="P3047" s="97" cm="1">
        <f t="array" ref="P3047">INDEX($L$11:$L$2636,MATCH(B3047+J3047,$L$11:$L$2636,0)+30)</f>
        <v>48415</v>
      </c>
      <c r="Q3047" s="124" cm="1">
        <f t="array" ref="Q3047">INDEX($L$11:$L$2636,MATCH(B3047+J3047,$L$11:$L$2636,0)+12)-1</f>
        <v>48387</v>
      </c>
    </row>
    <row r="3048" spans="2:17" ht="15" customHeight="1" x14ac:dyDescent="0.25">
      <c r="B3048" s="112">
        <v>48372</v>
      </c>
      <c r="C3048" s="113" t="str">
        <f t="shared" si="198"/>
        <v>Monday</v>
      </c>
      <c r="D3048" s="114" t="str">
        <f t="shared" si="201"/>
        <v>B</v>
      </c>
      <c r="E3048" s="114" t="str">
        <f t="shared" si="201"/>
        <v>B</v>
      </c>
      <c r="F3048" s="114" t="str">
        <f t="shared" si="201"/>
        <v>B</v>
      </c>
      <c r="G3048" s="114" t="str">
        <f t="shared" si="201"/>
        <v>B</v>
      </c>
      <c r="H3048" s="114" t="str">
        <f t="shared" si="199"/>
        <v>B</v>
      </c>
      <c r="I3048" s="99">
        <f t="shared" si="200"/>
        <v>1</v>
      </c>
      <c r="J3048" s="109">
        <f>IF(H3048="B",0,MATCH("B",H3049:$H$3985,0))</f>
        <v>0</v>
      </c>
      <c r="O3048" s="112">
        <v>48372</v>
      </c>
      <c r="P3048" s="97" cm="1">
        <f t="array" ref="P3048">INDEX($L$11:$L$2636,MATCH(B3048+J3048,$L$11:$L$2636,0)+30)</f>
        <v>48415</v>
      </c>
      <c r="Q3048" s="124" cm="1">
        <f t="array" ref="Q3048">INDEX($L$11:$L$2636,MATCH(B3048+J3048,$L$11:$L$2636,0)+12)-1</f>
        <v>48387</v>
      </c>
    </row>
    <row r="3049" spans="2:17" ht="15" customHeight="1" x14ac:dyDescent="0.25">
      <c r="B3049" s="112">
        <v>48373</v>
      </c>
      <c r="C3049" s="113" t="str">
        <f t="shared" si="198"/>
        <v>Tuesday</v>
      </c>
      <c r="D3049" s="114" t="str">
        <f t="shared" si="201"/>
        <v>B</v>
      </c>
      <c r="E3049" s="114" t="str">
        <f t="shared" si="201"/>
        <v>B</v>
      </c>
      <c r="F3049" s="114" t="str">
        <f t="shared" si="201"/>
        <v>B</v>
      </c>
      <c r="G3049" s="114" t="str">
        <f t="shared" si="201"/>
        <v>B</v>
      </c>
      <c r="H3049" s="114" t="str">
        <f t="shared" si="199"/>
        <v>B</v>
      </c>
      <c r="I3049" s="99">
        <f t="shared" si="200"/>
        <v>1</v>
      </c>
      <c r="J3049" s="109">
        <f>IF(H3049="B",0,MATCH("B",H3050:$H$3985,0))</f>
        <v>0</v>
      </c>
      <c r="O3049" s="112">
        <v>48373</v>
      </c>
      <c r="P3049" s="97" cm="1">
        <f t="array" ref="P3049">INDEX($L$11:$L$2636,MATCH(B3049+J3049,$L$11:$L$2636,0)+30)</f>
        <v>48416</v>
      </c>
      <c r="Q3049" s="124" cm="1">
        <f t="array" ref="Q3049">INDEX($L$11:$L$2636,MATCH(B3049+J3049,$L$11:$L$2636,0)+12)-1</f>
        <v>48389</v>
      </c>
    </row>
    <row r="3050" spans="2:17" ht="15" customHeight="1" x14ac:dyDescent="0.25">
      <c r="B3050" s="112">
        <v>48374</v>
      </c>
      <c r="C3050" s="113" t="str">
        <f t="shared" si="198"/>
        <v>Wednesday</v>
      </c>
      <c r="D3050" s="114" t="str">
        <f t="shared" si="201"/>
        <v>B</v>
      </c>
      <c r="E3050" s="114" t="str">
        <f t="shared" si="201"/>
        <v>B</v>
      </c>
      <c r="F3050" s="114" t="str">
        <f t="shared" si="201"/>
        <v>B</v>
      </c>
      <c r="G3050" s="114" t="str">
        <f t="shared" si="201"/>
        <v>B</v>
      </c>
      <c r="H3050" s="114" t="str">
        <f t="shared" si="199"/>
        <v>B</v>
      </c>
      <c r="I3050" s="99">
        <f t="shared" si="200"/>
        <v>1</v>
      </c>
      <c r="J3050" s="109">
        <f>IF(H3050="B",0,MATCH("B",H3051:$H$3985,0))</f>
        <v>0</v>
      </c>
      <c r="O3050" s="112">
        <v>48374</v>
      </c>
      <c r="P3050" s="97" cm="1">
        <f t="array" ref="P3050">INDEX($L$11:$L$2636,MATCH(B3050+J3050,$L$11:$L$2636,0)+30)</f>
        <v>48417</v>
      </c>
      <c r="Q3050" s="124" cm="1">
        <f t="array" ref="Q3050">INDEX($L$11:$L$2636,MATCH(B3050+J3050,$L$11:$L$2636,0)+12)-1</f>
        <v>48392</v>
      </c>
    </row>
    <row r="3051" spans="2:17" ht="15" customHeight="1" x14ac:dyDescent="0.25">
      <c r="B3051" s="112">
        <v>48375</v>
      </c>
      <c r="C3051" s="113" t="str">
        <f t="shared" si="198"/>
        <v>Thursday</v>
      </c>
      <c r="D3051" s="114" t="str">
        <f t="shared" si="201"/>
        <v>B</v>
      </c>
      <c r="E3051" s="114" t="str">
        <f t="shared" si="201"/>
        <v>B</v>
      </c>
      <c r="F3051" s="114" t="str">
        <f t="shared" si="201"/>
        <v>B</v>
      </c>
      <c r="G3051" s="114" t="str">
        <f t="shared" si="201"/>
        <v>B</v>
      </c>
      <c r="H3051" s="114" t="str">
        <f t="shared" si="199"/>
        <v>B</v>
      </c>
      <c r="I3051" s="99">
        <f t="shared" si="200"/>
        <v>1</v>
      </c>
      <c r="J3051" s="109">
        <f>IF(H3051="B",0,MATCH("B",H3052:$H$3985,0))</f>
        <v>0</v>
      </c>
      <c r="O3051" s="112">
        <v>48375</v>
      </c>
      <c r="P3051" s="97" cm="1">
        <f t="array" ref="P3051">INDEX($L$11:$L$2636,MATCH(B3051+J3051,$L$11:$L$2636,0)+30)</f>
        <v>48418</v>
      </c>
      <c r="Q3051" s="124" cm="1">
        <f t="array" ref="Q3051">INDEX($L$11:$L$2636,MATCH(B3051+J3051,$L$11:$L$2636,0)+12)-1</f>
        <v>48393</v>
      </c>
    </row>
    <row r="3052" spans="2:17" ht="15" customHeight="1" x14ac:dyDescent="0.25">
      <c r="B3052" s="112">
        <v>48376</v>
      </c>
      <c r="C3052" s="113" t="str">
        <f t="shared" si="198"/>
        <v>Friday</v>
      </c>
      <c r="D3052" s="114" t="str">
        <f t="shared" si="201"/>
        <v>B</v>
      </c>
      <c r="E3052" s="114" t="str">
        <f t="shared" si="201"/>
        <v>B</v>
      </c>
      <c r="F3052" s="114" t="str">
        <f t="shared" si="201"/>
        <v>B</v>
      </c>
      <c r="G3052" s="114" t="str">
        <f t="shared" si="201"/>
        <v>B</v>
      </c>
      <c r="H3052" s="114" t="str">
        <f t="shared" si="199"/>
        <v>B</v>
      </c>
      <c r="I3052" s="99">
        <f t="shared" si="200"/>
        <v>1</v>
      </c>
      <c r="J3052" s="109">
        <f>IF(H3052="B",0,MATCH("B",H3053:$H$3985,0))</f>
        <v>0</v>
      </c>
      <c r="O3052" s="112">
        <v>48376</v>
      </c>
      <c r="P3052" s="97" cm="1">
        <f t="array" ref="P3052">INDEX($L$11:$L$2636,MATCH(B3052+J3052,$L$11:$L$2636,0)+30)</f>
        <v>48421</v>
      </c>
      <c r="Q3052" s="124" cm="1">
        <f t="array" ref="Q3052">INDEX($L$11:$L$2636,MATCH(B3052+J3052,$L$11:$L$2636,0)+12)-1</f>
        <v>48394</v>
      </c>
    </row>
    <row r="3053" spans="2:17" ht="15" customHeight="1" x14ac:dyDescent="0.25">
      <c r="B3053" s="112">
        <v>48377</v>
      </c>
      <c r="C3053" s="113" t="str">
        <f t="shared" si="198"/>
        <v>Saturday</v>
      </c>
      <c r="D3053" s="114" t="str">
        <f t="shared" si="201"/>
        <v>W</v>
      </c>
      <c r="E3053" s="114" t="str">
        <f t="shared" si="201"/>
        <v>W</v>
      </c>
      <c r="F3053" s="114" t="str">
        <f t="shared" si="201"/>
        <v>W</v>
      </c>
      <c r="G3053" s="114" t="str">
        <f t="shared" si="201"/>
        <v>W</v>
      </c>
      <c r="H3053" s="114" t="str">
        <f t="shared" si="199"/>
        <v>W</v>
      </c>
      <c r="I3053" s="99">
        <f t="shared" si="200"/>
        <v>0</v>
      </c>
      <c r="J3053" s="109">
        <f>IF(H3053="B",0,MATCH("B",H3054:$H$3985,0))</f>
        <v>2</v>
      </c>
      <c r="O3053" s="112">
        <v>48377</v>
      </c>
      <c r="P3053" s="97" cm="1">
        <f t="array" ref="P3053">INDEX($L$11:$L$2636,MATCH(B3053+J3053,$L$11:$L$2636,0)+30)</f>
        <v>48422</v>
      </c>
      <c r="Q3053" s="124" cm="1">
        <f t="array" ref="Q3053">INDEX($L$11:$L$2636,MATCH(B3053+J3053,$L$11:$L$2636,0)+12)-1</f>
        <v>48395</v>
      </c>
    </row>
    <row r="3054" spans="2:17" ht="15" customHeight="1" x14ac:dyDescent="0.25">
      <c r="B3054" s="112">
        <v>48378</v>
      </c>
      <c r="C3054" s="113" t="str">
        <f t="shared" si="198"/>
        <v>Sunday</v>
      </c>
      <c r="D3054" s="114" t="str">
        <f t="shared" si="201"/>
        <v>W</v>
      </c>
      <c r="E3054" s="114" t="str">
        <f t="shared" si="201"/>
        <v>W</v>
      </c>
      <c r="F3054" s="114" t="str">
        <f t="shared" si="201"/>
        <v>W</v>
      </c>
      <c r="G3054" s="114" t="str">
        <f t="shared" si="201"/>
        <v>W</v>
      </c>
      <c r="H3054" s="114" t="str">
        <f t="shared" si="199"/>
        <v>W</v>
      </c>
      <c r="I3054" s="99">
        <f t="shared" si="200"/>
        <v>0</v>
      </c>
      <c r="J3054" s="109">
        <f>IF(H3054="B",0,MATCH("B",H3055:$H$3985,0))</f>
        <v>1</v>
      </c>
      <c r="O3054" s="112">
        <v>48378</v>
      </c>
      <c r="P3054" s="97" cm="1">
        <f t="array" ref="P3054">INDEX($L$11:$L$2636,MATCH(B3054+J3054,$L$11:$L$2636,0)+30)</f>
        <v>48422</v>
      </c>
      <c r="Q3054" s="124" cm="1">
        <f t="array" ref="Q3054">INDEX($L$11:$L$2636,MATCH(B3054+J3054,$L$11:$L$2636,0)+12)-1</f>
        <v>48395</v>
      </c>
    </row>
    <row r="3055" spans="2:17" ht="15" customHeight="1" x14ac:dyDescent="0.25">
      <c r="B3055" s="112">
        <v>48379</v>
      </c>
      <c r="C3055" s="113" t="str">
        <f t="shared" si="198"/>
        <v>Monday</v>
      </c>
      <c r="D3055" s="114" t="str">
        <f t="shared" si="201"/>
        <v>B</v>
      </c>
      <c r="E3055" s="114" t="str">
        <f t="shared" si="201"/>
        <v>B</v>
      </c>
      <c r="F3055" s="114" t="str">
        <f t="shared" si="201"/>
        <v>B</v>
      </c>
      <c r="G3055" s="114" t="str">
        <f t="shared" si="201"/>
        <v>B</v>
      </c>
      <c r="H3055" s="114" t="str">
        <f t="shared" si="199"/>
        <v>B</v>
      </c>
      <c r="I3055" s="99">
        <f t="shared" si="200"/>
        <v>1</v>
      </c>
      <c r="J3055" s="109">
        <f>IF(H3055="B",0,MATCH("B",H3056:$H$3985,0))</f>
        <v>0</v>
      </c>
      <c r="O3055" s="112">
        <v>48379</v>
      </c>
      <c r="P3055" s="97" cm="1">
        <f t="array" ref="P3055">INDEX($L$11:$L$2636,MATCH(B3055+J3055,$L$11:$L$2636,0)+30)</f>
        <v>48422</v>
      </c>
      <c r="Q3055" s="124" cm="1">
        <f t="array" ref="Q3055">INDEX($L$11:$L$2636,MATCH(B3055+J3055,$L$11:$L$2636,0)+12)-1</f>
        <v>48395</v>
      </c>
    </row>
    <row r="3056" spans="2:17" ht="15" customHeight="1" x14ac:dyDescent="0.25">
      <c r="B3056" s="112">
        <v>48380</v>
      </c>
      <c r="C3056" s="113" t="str">
        <f t="shared" si="198"/>
        <v>Tuesday</v>
      </c>
      <c r="D3056" s="114" t="str">
        <f t="shared" si="201"/>
        <v>B</v>
      </c>
      <c r="E3056" s="114" t="str">
        <f t="shared" si="201"/>
        <v>B</v>
      </c>
      <c r="F3056" s="114" t="str">
        <f t="shared" si="201"/>
        <v>B</v>
      </c>
      <c r="G3056" s="114" t="str">
        <f t="shared" si="201"/>
        <v>B</v>
      </c>
      <c r="H3056" s="114" t="str">
        <f t="shared" si="199"/>
        <v>B</v>
      </c>
      <c r="I3056" s="99">
        <f t="shared" si="200"/>
        <v>1</v>
      </c>
      <c r="J3056" s="109">
        <f>IF(H3056="B",0,MATCH("B",H3057:$H$3985,0))</f>
        <v>0</v>
      </c>
      <c r="O3056" s="112">
        <v>48380</v>
      </c>
      <c r="P3056" s="97" cm="1">
        <f t="array" ref="P3056">INDEX($L$11:$L$2636,MATCH(B3056+J3056,$L$11:$L$2636,0)+30)</f>
        <v>48423</v>
      </c>
      <c r="Q3056" s="124" cm="1">
        <f t="array" ref="Q3056">INDEX($L$11:$L$2636,MATCH(B3056+J3056,$L$11:$L$2636,0)+12)-1</f>
        <v>48396</v>
      </c>
    </row>
    <row r="3057" spans="2:17" ht="15" customHeight="1" x14ac:dyDescent="0.25">
      <c r="B3057" s="112">
        <v>48381</v>
      </c>
      <c r="C3057" s="113" t="str">
        <f t="shared" si="198"/>
        <v>Wednesday</v>
      </c>
      <c r="D3057" s="114" t="str">
        <f t="shared" si="201"/>
        <v>B</v>
      </c>
      <c r="E3057" s="114" t="str">
        <f t="shared" si="201"/>
        <v>B</v>
      </c>
      <c r="F3057" s="114" t="str">
        <f t="shared" si="201"/>
        <v>B</v>
      </c>
      <c r="G3057" s="114" t="str">
        <f t="shared" si="201"/>
        <v>B</v>
      </c>
      <c r="H3057" s="114" t="str">
        <f t="shared" si="199"/>
        <v>B</v>
      </c>
      <c r="I3057" s="99">
        <f t="shared" si="200"/>
        <v>1</v>
      </c>
      <c r="J3057" s="109">
        <f>IF(H3057="B",0,MATCH("B",H3058:$H$3985,0))</f>
        <v>0</v>
      </c>
      <c r="O3057" s="112">
        <v>48381</v>
      </c>
      <c r="P3057" s="97" cm="1">
        <f t="array" ref="P3057">INDEX($L$11:$L$2636,MATCH(B3057+J3057,$L$11:$L$2636,0)+30)</f>
        <v>48424</v>
      </c>
      <c r="Q3057" s="124" cm="1">
        <f t="array" ref="Q3057">INDEX($L$11:$L$2636,MATCH(B3057+J3057,$L$11:$L$2636,0)+12)-1</f>
        <v>48399</v>
      </c>
    </row>
    <row r="3058" spans="2:17" ht="15" customHeight="1" x14ac:dyDescent="0.25">
      <c r="B3058" s="112">
        <v>48382</v>
      </c>
      <c r="C3058" s="113" t="str">
        <f t="shared" si="198"/>
        <v>Thursday</v>
      </c>
      <c r="D3058" s="114" t="str">
        <f t="shared" si="201"/>
        <v>B</v>
      </c>
      <c r="E3058" s="114" t="str">
        <f t="shared" si="201"/>
        <v>B</v>
      </c>
      <c r="F3058" s="114" t="str">
        <f t="shared" si="201"/>
        <v>B</v>
      </c>
      <c r="G3058" s="114" t="str">
        <f t="shared" si="201"/>
        <v>B</v>
      </c>
      <c r="H3058" s="114" t="str">
        <f t="shared" si="199"/>
        <v>B</v>
      </c>
      <c r="I3058" s="99">
        <f t="shared" si="200"/>
        <v>1</v>
      </c>
      <c r="J3058" s="109">
        <f>IF(H3058="B",0,MATCH("B",H3059:$H$3985,0))</f>
        <v>0</v>
      </c>
      <c r="O3058" s="112">
        <v>48382</v>
      </c>
      <c r="P3058" s="97" cm="1">
        <f t="array" ref="P3058">INDEX($L$11:$L$2636,MATCH(B3058+J3058,$L$11:$L$2636,0)+30)</f>
        <v>48425</v>
      </c>
      <c r="Q3058" s="124" cm="1">
        <f t="array" ref="Q3058">INDEX($L$11:$L$2636,MATCH(B3058+J3058,$L$11:$L$2636,0)+12)-1</f>
        <v>48400</v>
      </c>
    </row>
    <row r="3059" spans="2:17" ht="15" customHeight="1" x14ac:dyDescent="0.25">
      <c r="B3059" s="112">
        <v>48383</v>
      </c>
      <c r="C3059" s="113" t="str">
        <f t="shared" si="198"/>
        <v>Friday</v>
      </c>
      <c r="D3059" s="114" t="str">
        <f t="shared" si="201"/>
        <v>B</v>
      </c>
      <c r="E3059" s="114" t="str">
        <f t="shared" si="201"/>
        <v>B</v>
      </c>
      <c r="F3059" s="114" t="str">
        <f t="shared" si="201"/>
        <v>B</v>
      </c>
      <c r="G3059" s="114" t="str">
        <f t="shared" si="201"/>
        <v>B</v>
      </c>
      <c r="H3059" s="114" t="str">
        <f t="shared" si="199"/>
        <v>B</v>
      </c>
      <c r="I3059" s="99">
        <f t="shared" si="200"/>
        <v>1</v>
      </c>
      <c r="J3059" s="109">
        <f>IF(H3059="B",0,MATCH("B",H3060:$H$3985,0))</f>
        <v>0</v>
      </c>
      <c r="O3059" s="112">
        <v>48383</v>
      </c>
      <c r="P3059" s="97" cm="1">
        <f t="array" ref="P3059">INDEX($L$11:$L$2636,MATCH(B3059+J3059,$L$11:$L$2636,0)+30)</f>
        <v>48428</v>
      </c>
      <c r="Q3059" s="124" cm="1">
        <f t="array" ref="Q3059">INDEX($L$11:$L$2636,MATCH(B3059+J3059,$L$11:$L$2636,0)+12)-1</f>
        <v>48401</v>
      </c>
    </row>
    <row r="3060" spans="2:17" ht="15" customHeight="1" x14ac:dyDescent="0.25">
      <c r="B3060" s="112">
        <v>48384</v>
      </c>
      <c r="C3060" s="113" t="str">
        <f t="shared" si="198"/>
        <v>Saturday</v>
      </c>
      <c r="D3060" s="114" t="str">
        <f t="shared" si="201"/>
        <v>W</v>
      </c>
      <c r="E3060" s="114" t="str">
        <f t="shared" si="201"/>
        <v>W</v>
      </c>
      <c r="F3060" s="114" t="str">
        <f t="shared" si="201"/>
        <v>W</v>
      </c>
      <c r="G3060" s="114" t="str">
        <f t="shared" si="201"/>
        <v>W</v>
      </c>
      <c r="H3060" s="114" t="str">
        <f t="shared" si="199"/>
        <v>W</v>
      </c>
      <c r="I3060" s="99">
        <f t="shared" si="200"/>
        <v>0</v>
      </c>
      <c r="J3060" s="109">
        <f>IF(H3060="B",0,MATCH("B",H3061:$H$3985,0))</f>
        <v>2</v>
      </c>
      <c r="O3060" s="112">
        <v>48384</v>
      </c>
      <c r="P3060" s="97" cm="1">
        <f t="array" ref="P3060">INDEX($L$11:$L$2636,MATCH(B3060+J3060,$L$11:$L$2636,0)+30)</f>
        <v>48429</v>
      </c>
      <c r="Q3060" s="124" cm="1">
        <f t="array" ref="Q3060">INDEX($L$11:$L$2636,MATCH(B3060+J3060,$L$11:$L$2636,0)+12)-1</f>
        <v>48402</v>
      </c>
    </row>
    <row r="3061" spans="2:17" ht="15" customHeight="1" x14ac:dyDescent="0.25">
      <c r="B3061" s="112">
        <v>48385</v>
      </c>
      <c r="C3061" s="113" t="str">
        <f t="shared" si="198"/>
        <v>Sunday</v>
      </c>
      <c r="D3061" s="114" t="str">
        <f t="shared" si="201"/>
        <v>W</v>
      </c>
      <c r="E3061" s="114" t="str">
        <f t="shared" si="201"/>
        <v>W</v>
      </c>
      <c r="F3061" s="114" t="str">
        <f t="shared" si="201"/>
        <v>W</v>
      </c>
      <c r="G3061" s="114" t="str">
        <f t="shared" si="201"/>
        <v>W</v>
      </c>
      <c r="H3061" s="114" t="str">
        <f t="shared" si="199"/>
        <v>W</v>
      </c>
      <c r="I3061" s="99">
        <f t="shared" si="200"/>
        <v>0</v>
      </c>
      <c r="J3061" s="109">
        <f>IF(H3061="B",0,MATCH("B",H3062:$H$3985,0))</f>
        <v>1</v>
      </c>
      <c r="O3061" s="112">
        <v>48385</v>
      </c>
      <c r="P3061" s="97" cm="1">
        <f t="array" ref="P3061">INDEX($L$11:$L$2636,MATCH(B3061+J3061,$L$11:$L$2636,0)+30)</f>
        <v>48429</v>
      </c>
      <c r="Q3061" s="124" cm="1">
        <f t="array" ref="Q3061">INDEX($L$11:$L$2636,MATCH(B3061+J3061,$L$11:$L$2636,0)+12)-1</f>
        <v>48402</v>
      </c>
    </row>
    <row r="3062" spans="2:17" ht="15" customHeight="1" x14ac:dyDescent="0.25">
      <c r="B3062" s="112">
        <v>48386</v>
      </c>
      <c r="C3062" s="113" t="str">
        <f t="shared" si="198"/>
        <v>Monday</v>
      </c>
      <c r="D3062" s="114" t="str">
        <f t="shared" si="201"/>
        <v>B</v>
      </c>
      <c r="E3062" s="114" t="str">
        <f t="shared" si="201"/>
        <v>B</v>
      </c>
      <c r="F3062" s="114" t="str">
        <f t="shared" si="201"/>
        <v>B</v>
      </c>
      <c r="G3062" s="114" t="str">
        <f t="shared" si="201"/>
        <v>B</v>
      </c>
      <c r="H3062" s="114" t="str">
        <f t="shared" si="199"/>
        <v>B</v>
      </c>
      <c r="I3062" s="99">
        <f t="shared" si="200"/>
        <v>1</v>
      </c>
      <c r="J3062" s="109">
        <f>IF(H3062="B",0,MATCH("B",H3063:$H$3985,0))</f>
        <v>0</v>
      </c>
      <c r="O3062" s="112">
        <v>48386</v>
      </c>
      <c r="P3062" s="97" cm="1">
        <f t="array" ref="P3062">INDEX($L$11:$L$2636,MATCH(B3062+J3062,$L$11:$L$2636,0)+30)</f>
        <v>48429</v>
      </c>
      <c r="Q3062" s="124" cm="1">
        <f t="array" ref="Q3062">INDEX($L$11:$L$2636,MATCH(B3062+J3062,$L$11:$L$2636,0)+12)-1</f>
        <v>48402</v>
      </c>
    </row>
    <row r="3063" spans="2:17" ht="15" customHeight="1" x14ac:dyDescent="0.25">
      <c r="B3063" s="112">
        <v>48387</v>
      </c>
      <c r="C3063" s="113" t="str">
        <f t="shared" si="198"/>
        <v>Tuesday</v>
      </c>
      <c r="D3063" s="114" t="str">
        <f t="shared" si="201"/>
        <v>B</v>
      </c>
      <c r="E3063" s="114" t="str">
        <f t="shared" si="201"/>
        <v>B</v>
      </c>
      <c r="F3063" s="114" t="str">
        <f t="shared" si="201"/>
        <v>B</v>
      </c>
      <c r="G3063" s="114" t="str">
        <f t="shared" si="201"/>
        <v>B</v>
      </c>
      <c r="H3063" s="114" t="str">
        <f t="shared" si="199"/>
        <v>B</v>
      </c>
      <c r="I3063" s="99">
        <f t="shared" si="200"/>
        <v>1</v>
      </c>
      <c r="J3063" s="109">
        <f>IF(H3063="B",0,MATCH("B",H3064:$H$3985,0))</f>
        <v>0</v>
      </c>
      <c r="O3063" s="112">
        <v>48387</v>
      </c>
      <c r="P3063" s="97" cm="1">
        <f t="array" ref="P3063">INDEX($L$11:$L$2636,MATCH(B3063+J3063,$L$11:$L$2636,0)+30)</f>
        <v>48430</v>
      </c>
      <c r="Q3063" s="124" cm="1">
        <f t="array" ref="Q3063">INDEX($L$11:$L$2636,MATCH(B3063+J3063,$L$11:$L$2636,0)+12)-1</f>
        <v>48403</v>
      </c>
    </row>
    <row r="3064" spans="2:17" ht="15" customHeight="1" x14ac:dyDescent="0.25">
      <c r="B3064" s="112">
        <v>48388</v>
      </c>
      <c r="C3064" s="113" t="str">
        <f t="shared" si="198"/>
        <v>Wednesday</v>
      </c>
      <c r="D3064" s="114" t="str">
        <f t="shared" si="201"/>
        <v>B</v>
      </c>
      <c r="E3064" s="114" t="str">
        <f t="shared" si="201"/>
        <v>B</v>
      </c>
      <c r="F3064" s="114" t="str">
        <f t="shared" si="201"/>
        <v>B</v>
      </c>
      <c r="G3064" s="114" t="str">
        <f t="shared" si="201"/>
        <v>B</v>
      </c>
      <c r="H3064" s="114" t="str">
        <f t="shared" si="199"/>
        <v>B</v>
      </c>
      <c r="I3064" s="99">
        <f t="shared" si="200"/>
        <v>1</v>
      </c>
      <c r="J3064" s="109">
        <f>IF(H3064="B",0,MATCH("B",H3065:$H$3985,0))</f>
        <v>0</v>
      </c>
      <c r="O3064" s="112">
        <v>48388</v>
      </c>
      <c r="P3064" s="97" cm="1">
        <f t="array" ref="P3064">INDEX($L$11:$L$2636,MATCH(B3064+J3064,$L$11:$L$2636,0)+30)</f>
        <v>48431</v>
      </c>
      <c r="Q3064" s="124" cm="1">
        <f t="array" ref="Q3064">INDEX($L$11:$L$2636,MATCH(B3064+J3064,$L$11:$L$2636,0)+12)-1</f>
        <v>48406</v>
      </c>
    </row>
    <row r="3065" spans="2:17" ht="15" customHeight="1" x14ac:dyDescent="0.25">
      <c r="B3065" s="112">
        <v>48389</v>
      </c>
      <c r="C3065" s="113" t="str">
        <f t="shared" si="198"/>
        <v>Thursday</v>
      </c>
      <c r="D3065" s="114" t="str">
        <f t="shared" si="201"/>
        <v>B</v>
      </c>
      <c r="E3065" s="114" t="s">
        <v>97</v>
      </c>
      <c r="F3065" s="114" t="str">
        <f t="shared" si="201"/>
        <v>B</v>
      </c>
      <c r="G3065" s="114" t="str">
        <f t="shared" si="201"/>
        <v>B</v>
      </c>
      <c r="H3065" s="114" t="str">
        <f t="shared" si="199"/>
        <v>P</v>
      </c>
      <c r="I3065" s="99">
        <f t="shared" si="200"/>
        <v>0</v>
      </c>
      <c r="J3065" s="109">
        <f>IF(H3065="B",0,MATCH("B",H3066:$H$3985,0))</f>
        <v>1</v>
      </c>
      <c r="O3065" s="112">
        <v>48389</v>
      </c>
      <c r="P3065" s="97" cm="1">
        <f t="array" ref="P3065">INDEX($L$11:$L$2636,MATCH(B3065+J3065,$L$11:$L$2636,0)+30)</f>
        <v>48432</v>
      </c>
      <c r="Q3065" s="124" cm="1">
        <f t="array" ref="Q3065">INDEX($L$11:$L$2636,MATCH(B3065+J3065,$L$11:$L$2636,0)+12)-1</f>
        <v>48407</v>
      </c>
    </row>
    <row r="3066" spans="2:17" ht="15" customHeight="1" x14ac:dyDescent="0.25">
      <c r="B3066" s="112">
        <v>48390</v>
      </c>
      <c r="C3066" s="113" t="str">
        <f t="shared" si="198"/>
        <v>Friday</v>
      </c>
      <c r="D3066" s="114" t="str">
        <f t="shared" si="201"/>
        <v>B</v>
      </c>
      <c r="E3066" s="114" t="str">
        <f t="shared" si="201"/>
        <v>B</v>
      </c>
      <c r="F3066" s="114" t="str">
        <f t="shared" si="201"/>
        <v>B</v>
      </c>
      <c r="G3066" s="114" t="str">
        <f t="shared" si="201"/>
        <v>B</v>
      </c>
      <c r="H3066" s="114" t="str">
        <f t="shared" si="199"/>
        <v>B</v>
      </c>
      <c r="I3066" s="99">
        <f t="shared" si="200"/>
        <v>1</v>
      </c>
      <c r="J3066" s="109">
        <f>IF(H3066="B",0,MATCH("B",H3067:$H$3985,0))</f>
        <v>0</v>
      </c>
      <c r="O3066" s="112">
        <v>48390</v>
      </c>
      <c r="P3066" s="97" cm="1">
        <f t="array" ref="P3066">INDEX($L$11:$L$2636,MATCH(B3066+J3066,$L$11:$L$2636,0)+30)</f>
        <v>48432</v>
      </c>
      <c r="Q3066" s="124" cm="1">
        <f t="array" ref="Q3066">INDEX($L$11:$L$2636,MATCH(B3066+J3066,$L$11:$L$2636,0)+12)-1</f>
        <v>48407</v>
      </c>
    </row>
    <row r="3067" spans="2:17" ht="15" customHeight="1" x14ac:dyDescent="0.25">
      <c r="B3067" s="112">
        <v>48391</v>
      </c>
      <c r="C3067" s="113" t="str">
        <f t="shared" si="198"/>
        <v>Saturday</v>
      </c>
      <c r="D3067" s="114" t="str">
        <f t="shared" si="201"/>
        <v>W</v>
      </c>
      <c r="E3067" s="114" t="str">
        <f t="shared" si="201"/>
        <v>W</v>
      </c>
      <c r="F3067" s="114" t="str">
        <f t="shared" si="201"/>
        <v>W</v>
      </c>
      <c r="G3067" s="114" t="str">
        <f t="shared" si="201"/>
        <v>W</v>
      </c>
      <c r="H3067" s="114" t="str">
        <f t="shared" si="199"/>
        <v>W</v>
      </c>
      <c r="I3067" s="99">
        <f t="shared" si="200"/>
        <v>0</v>
      </c>
      <c r="J3067" s="109">
        <f>IF(H3067="B",0,MATCH("B",H3068:$H$3985,0))</f>
        <v>2</v>
      </c>
      <c r="O3067" s="112">
        <v>48391</v>
      </c>
      <c r="P3067" s="97" cm="1">
        <f t="array" ref="P3067">INDEX($L$11:$L$2636,MATCH(B3067+J3067,$L$11:$L$2636,0)+30)</f>
        <v>48435</v>
      </c>
      <c r="Q3067" s="124" cm="1">
        <f t="array" ref="Q3067">INDEX($L$11:$L$2636,MATCH(B3067+J3067,$L$11:$L$2636,0)+12)-1</f>
        <v>48408</v>
      </c>
    </row>
    <row r="3068" spans="2:17" ht="15" customHeight="1" x14ac:dyDescent="0.25">
      <c r="B3068" s="112">
        <v>48392</v>
      </c>
      <c r="C3068" s="113" t="str">
        <f t="shared" si="198"/>
        <v>Sunday</v>
      </c>
      <c r="D3068" s="114" t="str">
        <f t="shared" si="201"/>
        <v>W</v>
      </c>
      <c r="E3068" s="114" t="str">
        <f t="shared" si="201"/>
        <v>W</v>
      </c>
      <c r="F3068" s="114" t="str">
        <f t="shared" si="201"/>
        <v>W</v>
      </c>
      <c r="G3068" s="114" t="str">
        <f t="shared" si="201"/>
        <v>W</v>
      </c>
      <c r="H3068" s="114" t="str">
        <f t="shared" si="199"/>
        <v>W</v>
      </c>
      <c r="I3068" s="99">
        <f t="shared" si="200"/>
        <v>0</v>
      </c>
      <c r="J3068" s="109">
        <f>IF(H3068="B",0,MATCH("B",H3069:$H$3985,0))</f>
        <v>1</v>
      </c>
      <c r="O3068" s="112">
        <v>48392</v>
      </c>
      <c r="P3068" s="97" cm="1">
        <f t="array" ref="P3068">INDEX($L$11:$L$2636,MATCH(B3068+J3068,$L$11:$L$2636,0)+30)</f>
        <v>48435</v>
      </c>
      <c r="Q3068" s="124" cm="1">
        <f t="array" ref="Q3068">INDEX($L$11:$L$2636,MATCH(B3068+J3068,$L$11:$L$2636,0)+12)-1</f>
        <v>48408</v>
      </c>
    </row>
    <row r="3069" spans="2:17" ht="15" customHeight="1" x14ac:dyDescent="0.25">
      <c r="B3069" s="112">
        <v>48393</v>
      </c>
      <c r="C3069" s="113" t="str">
        <f t="shared" si="198"/>
        <v>Monday</v>
      </c>
      <c r="D3069" s="114" t="str">
        <f t="shared" si="201"/>
        <v>B</v>
      </c>
      <c r="E3069" s="114" t="str">
        <f t="shared" si="201"/>
        <v>B</v>
      </c>
      <c r="F3069" s="114" t="str">
        <f t="shared" si="201"/>
        <v>B</v>
      </c>
      <c r="G3069" s="114" t="str">
        <f t="shared" si="201"/>
        <v>B</v>
      </c>
      <c r="H3069" s="114" t="str">
        <f t="shared" si="199"/>
        <v>B</v>
      </c>
      <c r="I3069" s="99">
        <f t="shared" si="200"/>
        <v>1</v>
      </c>
      <c r="J3069" s="109">
        <f>IF(H3069="B",0,MATCH("B",H3070:$H$3985,0))</f>
        <v>0</v>
      </c>
      <c r="O3069" s="112">
        <v>48393</v>
      </c>
      <c r="P3069" s="97" cm="1">
        <f t="array" ref="P3069">INDEX($L$11:$L$2636,MATCH(B3069+J3069,$L$11:$L$2636,0)+30)</f>
        <v>48435</v>
      </c>
      <c r="Q3069" s="124" cm="1">
        <f t="array" ref="Q3069">INDEX($L$11:$L$2636,MATCH(B3069+J3069,$L$11:$L$2636,0)+12)-1</f>
        <v>48408</v>
      </c>
    </row>
    <row r="3070" spans="2:17" ht="15" customHeight="1" x14ac:dyDescent="0.25">
      <c r="B3070" s="112">
        <v>48394</v>
      </c>
      <c r="C3070" s="113" t="str">
        <f t="shared" si="198"/>
        <v>Tuesday</v>
      </c>
      <c r="D3070" s="114" t="str">
        <f t="shared" si="201"/>
        <v>B</v>
      </c>
      <c r="E3070" s="114" t="str">
        <f t="shared" si="201"/>
        <v>B</v>
      </c>
      <c r="F3070" s="114" t="str">
        <f t="shared" si="201"/>
        <v>B</v>
      </c>
      <c r="G3070" s="114" t="str">
        <f t="shared" si="201"/>
        <v>B</v>
      </c>
      <c r="H3070" s="114" t="str">
        <f t="shared" si="199"/>
        <v>B</v>
      </c>
      <c r="I3070" s="99">
        <f t="shared" si="200"/>
        <v>1</v>
      </c>
      <c r="J3070" s="109">
        <f>IF(H3070="B",0,MATCH("B",H3071:$H$3985,0))</f>
        <v>0</v>
      </c>
      <c r="O3070" s="112">
        <v>48394</v>
      </c>
      <c r="P3070" s="97" cm="1">
        <f t="array" ref="P3070">INDEX($L$11:$L$2636,MATCH(B3070+J3070,$L$11:$L$2636,0)+30)</f>
        <v>48436</v>
      </c>
      <c r="Q3070" s="124" cm="1">
        <f t="array" ref="Q3070">INDEX($L$11:$L$2636,MATCH(B3070+J3070,$L$11:$L$2636,0)+12)-1</f>
        <v>48409</v>
      </c>
    </row>
    <row r="3071" spans="2:17" ht="15" customHeight="1" x14ac:dyDescent="0.25">
      <c r="B3071" s="112">
        <v>48395</v>
      </c>
      <c r="C3071" s="113" t="str">
        <f t="shared" si="198"/>
        <v>Wednesday</v>
      </c>
      <c r="D3071" s="114" t="str">
        <f t="shared" si="201"/>
        <v>B</v>
      </c>
      <c r="E3071" s="114" t="str">
        <f t="shared" si="201"/>
        <v>B</v>
      </c>
      <c r="F3071" s="114" t="str">
        <f t="shared" si="201"/>
        <v>B</v>
      </c>
      <c r="G3071" s="114" t="str">
        <f t="shared" si="201"/>
        <v>B</v>
      </c>
      <c r="H3071" s="114" t="str">
        <f t="shared" si="199"/>
        <v>B</v>
      </c>
      <c r="I3071" s="99">
        <f t="shared" si="200"/>
        <v>1</v>
      </c>
      <c r="J3071" s="109">
        <f>IF(H3071="B",0,MATCH("B",H3072:$H$3985,0))</f>
        <v>0</v>
      </c>
      <c r="O3071" s="112">
        <v>48395</v>
      </c>
      <c r="P3071" s="97" cm="1">
        <f t="array" ref="P3071">INDEX($L$11:$L$2636,MATCH(B3071+J3071,$L$11:$L$2636,0)+30)</f>
        <v>48437</v>
      </c>
      <c r="Q3071" s="124" cm="1">
        <f t="array" ref="Q3071">INDEX($L$11:$L$2636,MATCH(B3071+J3071,$L$11:$L$2636,0)+12)-1</f>
        <v>48410</v>
      </c>
    </row>
    <row r="3072" spans="2:17" ht="15" customHeight="1" x14ac:dyDescent="0.25">
      <c r="B3072" s="112">
        <v>48396</v>
      </c>
      <c r="C3072" s="113" t="str">
        <f t="shared" si="198"/>
        <v>Thursday</v>
      </c>
      <c r="D3072" s="114" t="str">
        <f t="shared" si="201"/>
        <v>B</v>
      </c>
      <c r="E3072" s="114" t="str">
        <f t="shared" si="201"/>
        <v>B</v>
      </c>
      <c r="F3072" s="114" t="str">
        <f t="shared" si="201"/>
        <v>B</v>
      </c>
      <c r="G3072" s="114" t="str">
        <f t="shared" si="201"/>
        <v>B</v>
      </c>
      <c r="H3072" s="114" t="str">
        <f t="shared" si="199"/>
        <v>B</v>
      </c>
      <c r="I3072" s="99">
        <f t="shared" si="200"/>
        <v>1</v>
      </c>
      <c r="J3072" s="109">
        <f>IF(H3072="B",0,MATCH("B",H3073:$H$3985,0))</f>
        <v>0</v>
      </c>
      <c r="O3072" s="112">
        <v>48396</v>
      </c>
      <c r="P3072" s="97" cm="1">
        <f t="array" ref="P3072">INDEX($L$11:$L$2636,MATCH(B3072+J3072,$L$11:$L$2636,0)+30)</f>
        <v>48438</v>
      </c>
      <c r="Q3072" s="124" cm="1">
        <f t="array" ref="Q3072">INDEX($L$11:$L$2636,MATCH(B3072+J3072,$L$11:$L$2636,0)+12)-1</f>
        <v>48413</v>
      </c>
    </row>
    <row r="3073" spans="2:17" ht="15" customHeight="1" x14ac:dyDescent="0.25">
      <c r="B3073" s="112">
        <v>48397</v>
      </c>
      <c r="C3073" s="113" t="str">
        <f t="shared" si="198"/>
        <v>Friday</v>
      </c>
      <c r="D3073" s="114" t="str">
        <f t="shared" si="201"/>
        <v>B</v>
      </c>
      <c r="E3073" s="114" t="str">
        <f t="shared" si="201"/>
        <v>B</v>
      </c>
      <c r="F3073" s="114" t="str">
        <f t="shared" si="201"/>
        <v>B</v>
      </c>
      <c r="G3073" s="114" t="str">
        <f t="shared" si="201"/>
        <v>B</v>
      </c>
      <c r="H3073" s="114" t="str">
        <f t="shared" si="199"/>
        <v>B</v>
      </c>
      <c r="I3073" s="99">
        <f t="shared" si="200"/>
        <v>1</v>
      </c>
      <c r="J3073" s="109">
        <f>IF(H3073="B",0,MATCH("B",H3074:$H$3985,0))</f>
        <v>0</v>
      </c>
      <c r="O3073" s="112">
        <v>48397</v>
      </c>
      <c r="P3073" s="97" cm="1">
        <f t="array" ref="P3073">INDEX($L$11:$L$2636,MATCH(B3073+J3073,$L$11:$L$2636,0)+30)</f>
        <v>48439</v>
      </c>
      <c r="Q3073" s="124" cm="1">
        <f t="array" ref="Q3073">INDEX($L$11:$L$2636,MATCH(B3073+J3073,$L$11:$L$2636,0)+12)-1</f>
        <v>48414</v>
      </c>
    </row>
    <row r="3074" spans="2:17" ht="15" customHeight="1" x14ac:dyDescent="0.25">
      <c r="B3074" s="112">
        <v>48398</v>
      </c>
      <c r="C3074" s="113" t="str">
        <f t="shared" si="198"/>
        <v>Saturday</v>
      </c>
      <c r="D3074" s="114" t="str">
        <f t="shared" si="201"/>
        <v>W</v>
      </c>
      <c r="E3074" s="114" t="str">
        <f t="shared" si="201"/>
        <v>W</v>
      </c>
      <c r="F3074" s="114" t="str">
        <f t="shared" si="201"/>
        <v>W</v>
      </c>
      <c r="G3074" s="114" t="str">
        <f t="shared" si="201"/>
        <v>W</v>
      </c>
      <c r="H3074" s="114" t="str">
        <f t="shared" si="199"/>
        <v>W</v>
      </c>
      <c r="I3074" s="99">
        <f t="shared" si="200"/>
        <v>0</v>
      </c>
      <c r="J3074" s="109">
        <f>IF(H3074="B",0,MATCH("B",H3075:$H$3985,0))</f>
        <v>2</v>
      </c>
      <c r="O3074" s="112">
        <v>48398</v>
      </c>
      <c r="P3074" s="97" cm="1">
        <f t="array" ref="P3074">INDEX($L$11:$L$2636,MATCH(B3074+J3074,$L$11:$L$2636,0)+30)</f>
        <v>48442</v>
      </c>
      <c r="Q3074" s="124" cm="1">
        <f t="array" ref="Q3074">INDEX($L$11:$L$2636,MATCH(B3074+J3074,$L$11:$L$2636,0)+12)-1</f>
        <v>48415</v>
      </c>
    </row>
    <row r="3075" spans="2:17" ht="15" customHeight="1" x14ac:dyDescent="0.25">
      <c r="B3075" s="112">
        <v>48399</v>
      </c>
      <c r="C3075" s="113" t="str">
        <f t="shared" si="198"/>
        <v>Sunday</v>
      </c>
      <c r="D3075" s="114" t="str">
        <f t="shared" si="201"/>
        <v>W</v>
      </c>
      <c r="E3075" s="114" t="str">
        <f t="shared" si="201"/>
        <v>W</v>
      </c>
      <c r="F3075" s="114" t="str">
        <f t="shared" si="201"/>
        <v>W</v>
      </c>
      <c r="G3075" s="114" t="str">
        <f t="shared" si="201"/>
        <v>W</v>
      </c>
      <c r="H3075" s="114" t="str">
        <f t="shared" si="199"/>
        <v>W</v>
      </c>
      <c r="I3075" s="99">
        <f t="shared" si="200"/>
        <v>0</v>
      </c>
      <c r="J3075" s="109">
        <f>IF(H3075="B",0,MATCH("B",H3076:$H$3985,0))</f>
        <v>1</v>
      </c>
      <c r="O3075" s="112">
        <v>48399</v>
      </c>
      <c r="P3075" s="97" cm="1">
        <f t="array" ref="P3075">INDEX($L$11:$L$2636,MATCH(B3075+J3075,$L$11:$L$2636,0)+30)</f>
        <v>48442</v>
      </c>
      <c r="Q3075" s="124" cm="1">
        <f t="array" ref="Q3075">INDEX($L$11:$L$2636,MATCH(B3075+J3075,$L$11:$L$2636,0)+12)-1</f>
        <v>48415</v>
      </c>
    </row>
    <row r="3076" spans="2:17" ht="15" customHeight="1" x14ac:dyDescent="0.25">
      <c r="B3076" s="112">
        <v>48400</v>
      </c>
      <c r="C3076" s="113" t="str">
        <f t="shared" si="198"/>
        <v>Monday</v>
      </c>
      <c r="D3076" s="114" t="str">
        <f t="shared" si="201"/>
        <v>B</v>
      </c>
      <c r="E3076" s="114" t="str">
        <f t="shared" si="201"/>
        <v>B</v>
      </c>
      <c r="F3076" s="114" t="str">
        <f t="shared" si="201"/>
        <v>B</v>
      </c>
      <c r="G3076" s="114" t="str">
        <f t="shared" si="201"/>
        <v>B</v>
      </c>
      <c r="H3076" s="114" t="str">
        <f t="shared" si="199"/>
        <v>B</v>
      </c>
      <c r="I3076" s="99">
        <f t="shared" si="200"/>
        <v>1</v>
      </c>
      <c r="J3076" s="109">
        <f>IF(H3076="B",0,MATCH("B",H3077:$H$3985,0))</f>
        <v>0</v>
      </c>
      <c r="O3076" s="112">
        <v>48400</v>
      </c>
      <c r="P3076" s="97" cm="1">
        <f t="array" ref="P3076">INDEX($L$11:$L$2636,MATCH(B3076+J3076,$L$11:$L$2636,0)+30)</f>
        <v>48442</v>
      </c>
      <c r="Q3076" s="124" cm="1">
        <f t="array" ref="Q3076">INDEX($L$11:$L$2636,MATCH(B3076+J3076,$L$11:$L$2636,0)+12)-1</f>
        <v>48415</v>
      </c>
    </row>
    <row r="3077" spans="2:17" ht="15" customHeight="1" x14ac:dyDescent="0.25">
      <c r="B3077" s="112">
        <v>48401</v>
      </c>
      <c r="C3077" s="113" t="str">
        <f t="shared" si="198"/>
        <v>Tuesday</v>
      </c>
      <c r="D3077" s="114" t="str">
        <f t="shared" si="201"/>
        <v>B</v>
      </c>
      <c r="E3077" s="114" t="str">
        <f t="shared" si="201"/>
        <v>B</v>
      </c>
      <c r="F3077" s="114" t="str">
        <f t="shared" si="201"/>
        <v>B</v>
      </c>
      <c r="G3077" s="114" t="str">
        <f t="shared" si="201"/>
        <v>B</v>
      </c>
      <c r="H3077" s="114" t="str">
        <f t="shared" si="199"/>
        <v>B</v>
      </c>
      <c r="I3077" s="99">
        <f t="shared" si="200"/>
        <v>1</v>
      </c>
      <c r="J3077" s="109">
        <f>IF(H3077="B",0,MATCH("B",H3078:$H$3985,0))</f>
        <v>0</v>
      </c>
      <c r="O3077" s="112">
        <v>48401</v>
      </c>
      <c r="P3077" s="97" cm="1">
        <f t="array" ref="P3077">INDEX($L$11:$L$2636,MATCH(B3077+J3077,$L$11:$L$2636,0)+30)</f>
        <v>48443</v>
      </c>
      <c r="Q3077" s="124" cm="1">
        <f t="array" ref="Q3077">INDEX($L$11:$L$2636,MATCH(B3077+J3077,$L$11:$L$2636,0)+12)-1</f>
        <v>48416</v>
      </c>
    </row>
    <row r="3078" spans="2:17" ht="15" customHeight="1" x14ac:dyDescent="0.25">
      <c r="B3078" s="112">
        <v>48402</v>
      </c>
      <c r="C3078" s="113" t="str">
        <f t="shared" si="198"/>
        <v>Wednesday</v>
      </c>
      <c r="D3078" s="114" t="str">
        <f t="shared" si="201"/>
        <v>B</v>
      </c>
      <c r="E3078" s="114" t="str">
        <f t="shared" si="201"/>
        <v>B</v>
      </c>
      <c r="F3078" s="114" t="str">
        <f t="shared" si="201"/>
        <v>B</v>
      </c>
      <c r="G3078" s="114" t="str">
        <f t="shared" si="201"/>
        <v>B</v>
      </c>
      <c r="H3078" s="114" t="str">
        <f t="shared" si="199"/>
        <v>B</v>
      </c>
      <c r="I3078" s="99">
        <f t="shared" si="200"/>
        <v>1</v>
      </c>
      <c r="J3078" s="109">
        <f>IF(H3078="B",0,MATCH("B",H3079:$H$3985,0))</f>
        <v>0</v>
      </c>
      <c r="O3078" s="112">
        <v>48402</v>
      </c>
      <c r="P3078" s="97" cm="1">
        <f t="array" ref="P3078">INDEX($L$11:$L$2636,MATCH(B3078+J3078,$L$11:$L$2636,0)+30)</f>
        <v>48444</v>
      </c>
      <c r="Q3078" s="124" cm="1">
        <f t="array" ref="Q3078">INDEX($L$11:$L$2636,MATCH(B3078+J3078,$L$11:$L$2636,0)+12)-1</f>
        <v>48417</v>
      </c>
    </row>
    <row r="3079" spans="2:17" ht="15" customHeight="1" x14ac:dyDescent="0.25">
      <c r="B3079" s="112">
        <v>48403</v>
      </c>
      <c r="C3079" s="113" t="str">
        <f t="shared" si="198"/>
        <v>Thursday</v>
      </c>
      <c r="D3079" s="114" t="str">
        <f t="shared" si="201"/>
        <v>B</v>
      </c>
      <c r="E3079" s="114" t="str">
        <f t="shared" si="201"/>
        <v>B</v>
      </c>
      <c r="F3079" s="114" t="str">
        <f t="shared" si="201"/>
        <v>B</v>
      </c>
      <c r="G3079" s="114" t="str">
        <f t="shared" si="201"/>
        <v>B</v>
      </c>
      <c r="H3079" s="114" t="str">
        <f t="shared" si="199"/>
        <v>B</v>
      </c>
      <c r="I3079" s="99">
        <f t="shared" si="200"/>
        <v>1</v>
      </c>
      <c r="J3079" s="109">
        <f>IF(H3079="B",0,MATCH("B",H3080:$H$3985,0))</f>
        <v>0</v>
      </c>
      <c r="O3079" s="112">
        <v>48403</v>
      </c>
      <c r="P3079" s="97" cm="1">
        <f t="array" ref="P3079">INDEX($L$11:$L$2636,MATCH(B3079+J3079,$L$11:$L$2636,0)+30)</f>
        <v>48445</v>
      </c>
      <c r="Q3079" s="124" cm="1">
        <f t="array" ref="Q3079">INDEX($L$11:$L$2636,MATCH(B3079+J3079,$L$11:$L$2636,0)+12)-1</f>
        <v>48420</v>
      </c>
    </row>
    <row r="3080" spans="2:17" ht="15" customHeight="1" x14ac:dyDescent="0.25">
      <c r="B3080" s="112">
        <v>48404</v>
      </c>
      <c r="C3080" s="113" t="str">
        <f t="shared" si="198"/>
        <v>Friday</v>
      </c>
      <c r="D3080" s="114" t="str">
        <f t="shared" si="201"/>
        <v>B</v>
      </c>
      <c r="E3080" s="114" t="str">
        <f t="shared" si="201"/>
        <v>B</v>
      </c>
      <c r="F3080" s="114" t="str">
        <f t="shared" si="201"/>
        <v>B</v>
      </c>
      <c r="G3080" s="114" t="str">
        <f t="shared" si="201"/>
        <v>B</v>
      </c>
      <c r="H3080" s="114" t="str">
        <f t="shared" si="199"/>
        <v>B</v>
      </c>
      <c r="I3080" s="99">
        <f t="shared" si="200"/>
        <v>1</v>
      </c>
      <c r="J3080" s="109">
        <f>IF(H3080="B",0,MATCH("B",H3081:$H$3985,0))</f>
        <v>0</v>
      </c>
      <c r="O3080" s="112">
        <v>48404</v>
      </c>
      <c r="P3080" s="97" cm="1">
        <f t="array" ref="P3080">INDEX($L$11:$L$2636,MATCH(B3080+J3080,$L$11:$L$2636,0)+30)</f>
        <v>48446</v>
      </c>
      <c r="Q3080" s="124" cm="1">
        <f t="array" ref="Q3080">INDEX($L$11:$L$2636,MATCH(B3080+J3080,$L$11:$L$2636,0)+12)-1</f>
        <v>48421</v>
      </c>
    </row>
    <row r="3081" spans="2:17" ht="15" customHeight="1" x14ac:dyDescent="0.25">
      <c r="B3081" s="112">
        <v>48405</v>
      </c>
      <c r="C3081" s="113" t="str">
        <f t="shared" si="198"/>
        <v>Saturday</v>
      </c>
      <c r="D3081" s="114" t="str">
        <f t="shared" si="201"/>
        <v>W</v>
      </c>
      <c r="E3081" s="114" t="str">
        <f t="shared" si="201"/>
        <v>W</v>
      </c>
      <c r="F3081" s="114" t="str">
        <f t="shared" si="201"/>
        <v>W</v>
      </c>
      <c r="G3081" s="114" t="str">
        <f t="shared" si="201"/>
        <v>W</v>
      </c>
      <c r="H3081" s="114" t="str">
        <f t="shared" si="199"/>
        <v>W</v>
      </c>
      <c r="I3081" s="99">
        <f t="shared" si="200"/>
        <v>0</v>
      </c>
      <c r="J3081" s="109">
        <f>IF(H3081="B",0,MATCH("B",H3082:$H$3985,0))</f>
        <v>2</v>
      </c>
      <c r="O3081" s="112">
        <v>48405</v>
      </c>
      <c r="P3081" s="97" cm="1">
        <f t="array" ref="P3081">INDEX($L$11:$L$2636,MATCH(B3081+J3081,$L$11:$L$2636,0)+30)</f>
        <v>48449</v>
      </c>
      <c r="Q3081" s="124" cm="1">
        <f t="array" ref="Q3081">INDEX($L$11:$L$2636,MATCH(B3081+J3081,$L$11:$L$2636,0)+12)-1</f>
        <v>48422</v>
      </c>
    </row>
    <row r="3082" spans="2:17" ht="15" customHeight="1" x14ac:dyDescent="0.25">
      <c r="B3082" s="112">
        <v>48406</v>
      </c>
      <c r="C3082" s="113" t="str">
        <f t="shared" si="198"/>
        <v>Sunday</v>
      </c>
      <c r="D3082" s="114" t="str">
        <f t="shared" si="201"/>
        <v>W</v>
      </c>
      <c r="E3082" s="114" t="str">
        <f t="shared" si="201"/>
        <v>W</v>
      </c>
      <c r="F3082" s="114" t="str">
        <f t="shared" si="201"/>
        <v>W</v>
      </c>
      <c r="G3082" s="114" t="str">
        <f t="shared" si="201"/>
        <v>W</v>
      </c>
      <c r="H3082" s="114" t="str">
        <f t="shared" si="199"/>
        <v>W</v>
      </c>
      <c r="I3082" s="99">
        <f t="shared" si="200"/>
        <v>0</v>
      </c>
      <c r="J3082" s="109">
        <f>IF(H3082="B",0,MATCH("B",H3083:$H$3985,0))</f>
        <v>1</v>
      </c>
      <c r="O3082" s="112">
        <v>48406</v>
      </c>
      <c r="P3082" s="97" cm="1">
        <f t="array" ref="P3082">INDEX($L$11:$L$2636,MATCH(B3082+J3082,$L$11:$L$2636,0)+30)</f>
        <v>48449</v>
      </c>
      <c r="Q3082" s="124" cm="1">
        <f t="array" ref="Q3082">INDEX($L$11:$L$2636,MATCH(B3082+J3082,$L$11:$L$2636,0)+12)-1</f>
        <v>48422</v>
      </c>
    </row>
    <row r="3083" spans="2:17" ht="15" customHeight="1" x14ac:dyDescent="0.25">
      <c r="B3083" s="112">
        <v>48407</v>
      </c>
      <c r="C3083" s="113" t="str">
        <f t="shared" si="198"/>
        <v>Monday</v>
      </c>
      <c r="D3083" s="114" t="str">
        <f t="shared" si="201"/>
        <v>B</v>
      </c>
      <c r="E3083" s="114" t="str">
        <f t="shared" si="201"/>
        <v>B</v>
      </c>
      <c r="F3083" s="114" t="str">
        <f t="shared" si="201"/>
        <v>B</v>
      </c>
      <c r="G3083" s="114" t="str">
        <f t="shared" si="201"/>
        <v>B</v>
      </c>
      <c r="H3083" s="114" t="str">
        <f t="shared" si="199"/>
        <v>B</v>
      </c>
      <c r="I3083" s="99">
        <f t="shared" si="200"/>
        <v>1</v>
      </c>
      <c r="J3083" s="109">
        <f>IF(H3083="B",0,MATCH("B",H3084:$H$3985,0))</f>
        <v>0</v>
      </c>
      <c r="O3083" s="112">
        <v>48407</v>
      </c>
      <c r="P3083" s="97" cm="1">
        <f t="array" ref="P3083">INDEX($L$11:$L$2636,MATCH(B3083+J3083,$L$11:$L$2636,0)+30)</f>
        <v>48449</v>
      </c>
      <c r="Q3083" s="124" cm="1">
        <f t="array" ref="Q3083">INDEX($L$11:$L$2636,MATCH(B3083+J3083,$L$11:$L$2636,0)+12)-1</f>
        <v>48422</v>
      </c>
    </row>
    <row r="3084" spans="2:17" ht="15" customHeight="1" x14ac:dyDescent="0.25">
      <c r="B3084" s="112">
        <v>48408</v>
      </c>
      <c r="C3084" s="113" t="str">
        <f t="shared" ref="C3084:C3147" si="202">TEXT(WEEKDAY(B3084),"dddd")</f>
        <v>Tuesday</v>
      </c>
      <c r="D3084" s="114" t="str">
        <f t="shared" si="201"/>
        <v>B</v>
      </c>
      <c r="E3084" s="114" t="str">
        <f t="shared" si="201"/>
        <v>B</v>
      </c>
      <c r="F3084" s="114" t="str">
        <f t="shared" si="201"/>
        <v>B</v>
      </c>
      <c r="G3084" s="114" t="str">
        <f t="shared" si="201"/>
        <v>B</v>
      </c>
      <c r="H3084" s="114" t="str">
        <f t="shared" ref="H3084:H3147" si="203">IF(OR(D3084="P",E3084="P",F3084="P",G3084="P"),"P",D3084)</f>
        <v>B</v>
      </c>
      <c r="I3084" s="99">
        <f t="shared" ref="I3084:I3147" si="204">IF(H3084="B",1,0)</f>
        <v>1</v>
      </c>
      <c r="J3084" s="109">
        <f>IF(H3084="B",0,MATCH("B",H3085:$H$3985,0))</f>
        <v>0</v>
      </c>
      <c r="O3084" s="112">
        <v>48408</v>
      </c>
      <c r="P3084" s="97" cm="1">
        <f t="array" ref="P3084">INDEX($L$11:$L$2636,MATCH(B3084+J3084,$L$11:$L$2636,0)+30)</f>
        <v>48450</v>
      </c>
      <c r="Q3084" s="124" cm="1">
        <f t="array" ref="Q3084">INDEX($L$11:$L$2636,MATCH(B3084+J3084,$L$11:$L$2636,0)+12)-1</f>
        <v>48423</v>
      </c>
    </row>
    <row r="3085" spans="2:17" ht="15" customHeight="1" x14ac:dyDescent="0.25">
      <c r="B3085" s="112">
        <v>48409</v>
      </c>
      <c r="C3085" s="113" t="str">
        <f t="shared" si="202"/>
        <v>Wednesday</v>
      </c>
      <c r="D3085" s="114" t="str">
        <f t="shared" si="201"/>
        <v>B</v>
      </c>
      <c r="E3085" s="114" t="str">
        <f t="shared" si="201"/>
        <v>B</v>
      </c>
      <c r="F3085" s="114" t="str">
        <f t="shared" si="201"/>
        <v>B</v>
      </c>
      <c r="G3085" s="114" t="str">
        <f t="shared" si="201"/>
        <v>B</v>
      </c>
      <c r="H3085" s="114" t="str">
        <f t="shared" si="203"/>
        <v>B</v>
      </c>
      <c r="I3085" s="99">
        <f t="shared" si="204"/>
        <v>1</v>
      </c>
      <c r="J3085" s="109">
        <f>IF(H3085="B",0,MATCH("B",H3086:$H$3985,0))</f>
        <v>0</v>
      </c>
      <c r="O3085" s="112">
        <v>48409</v>
      </c>
      <c r="P3085" s="97" cm="1">
        <f t="array" ref="P3085">INDEX($L$11:$L$2636,MATCH(B3085+J3085,$L$11:$L$2636,0)+30)</f>
        <v>48451</v>
      </c>
      <c r="Q3085" s="124" cm="1">
        <f t="array" ref="Q3085">INDEX($L$11:$L$2636,MATCH(B3085+J3085,$L$11:$L$2636,0)+12)-1</f>
        <v>48424</v>
      </c>
    </row>
    <row r="3086" spans="2:17" ht="15" customHeight="1" x14ac:dyDescent="0.25">
      <c r="B3086" s="112">
        <v>48410</v>
      </c>
      <c r="C3086" s="113" t="str">
        <f t="shared" si="202"/>
        <v>Thursday</v>
      </c>
      <c r="D3086" s="114" t="str">
        <f t="shared" si="201"/>
        <v>B</v>
      </c>
      <c r="E3086" s="114" t="str">
        <f t="shared" si="201"/>
        <v>B</v>
      </c>
      <c r="F3086" s="114" t="str">
        <f t="shared" si="201"/>
        <v>B</v>
      </c>
      <c r="G3086" s="114" t="str">
        <f t="shared" si="201"/>
        <v>B</v>
      </c>
      <c r="H3086" s="114" t="str">
        <f t="shared" si="203"/>
        <v>B</v>
      </c>
      <c r="I3086" s="99">
        <f t="shared" si="204"/>
        <v>1</v>
      </c>
      <c r="J3086" s="109">
        <f>IF(H3086="B",0,MATCH("B",H3087:$H$3985,0))</f>
        <v>0</v>
      </c>
      <c r="O3086" s="112">
        <v>48410</v>
      </c>
      <c r="P3086" s="97" cm="1">
        <f t="array" ref="P3086">INDEX($L$11:$L$2636,MATCH(B3086+J3086,$L$11:$L$2636,0)+30)</f>
        <v>48452</v>
      </c>
      <c r="Q3086" s="124" cm="1">
        <f t="array" ref="Q3086">INDEX($L$11:$L$2636,MATCH(B3086+J3086,$L$11:$L$2636,0)+12)-1</f>
        <v>48427</v>
      </c>
    </row>
    <row r="3087" spans="2:17" ht="15" customHeight="1" x14ac:dyDescent="0.25">
      <c r="B3087" s="112">
        <v>48411</v>
      </c>
      <c r="C3087" s="113" t="str">
        <f t="shared" si="202"/>
        <v>Friday</v>
      </c>
      <c r="D3087" s="114" t="str">
        <f t="shared" si="201"/>
        <v>B</v>
      </c>
      <c r="E3087" s="114" t="str">
        <f t="shared" si="201"/>
        <v>B</v>
      </c>
      <c r="F3087" s="114" t="str">
        <f t="shared" si="201"/>
        <v>B</v>
      </c>
      <c r="G3087" s="114" t="str">
        <f t="shared" si="201"/>
        <v>B</v>
      </c>
      <c r="H3087" s="114" t="str">
        <f t="shared" si="203"/>
        <v>B</v>
      </c>
      <c r="I3087" s="99">
        <f t="shared" si="204"/>
        <v>1</v>
      </c>
      <c r="J3087" s="109">
        <f>IF(H3087="B",0,MATCH("B",H3088:$H$3985,0))</f>
        <v>0</v>
      </c>
      <c r="O3087" s="112">
        <v>48411</v>
      </c>
      <c r="P3087" s="97" cm="1">
        <f t="array" ref="P3087">INDEX($L$11:$L$2636,MATCH(B3087+J3087,$L$11:$L$2636,0)+30)</f>
        <v>48453</v>
      </c>
      <c r="Q3087" s="124" cm="1">
        <f t="array" ref="Q3087">INDEX($L$11:$L$2636,MATCH(B3087+J3087,$L$11:$L$2636,0)+12)-1</f>
        <v>48428</v>
      </c>
    </row>
    <row r="3088" spans="2:17" ht="15" customHeight="1" x14ac:dyDescent="0.25">
      <c r="B3088" s="112">
        <v>48412</v>
      </c>
      <c r="C3088" s="113" t="str">
        <f t="shared" si="202"/>
        <v>Saturday</v>
      </c>
      <c r="D3088" s="114" t="str">
        <f t="shared" si="201"/>
        <v>W</v>
      </c>
      <c r="E3088" s="114" t="str">
        <f t="shared" si="201"/>
        <v>W</v>
      </c>
      <c r="F3088" s="114" t="str">
        <f t="shared" si="201"/>
        <v>W</v>
      </c>
      <c r="G3088" s="114" t="str">
        <f t="shared" si="201"/>
        <v>W</v>
      </c>
      <c r="H3088" s="114" t="str">
        <f t="shared" si="203"/>
        <v>W</v>
      </c>
      <c r="I3088" s="99">
        <f t="shared" si="204"/>
        <v>0</v>
      </c>
      <c r="J3088" s="109">
        <f>IF(H3088="B",0,MATCH("B",H3089:$H$3985,0))</f>
        <v>2</v>
      </c>
      <c r="O3088" s="112">
        <v>48412</v>
      </c>
      <c r="P3088" s="97" cm="1">
        <f t="array" ref="P3088">INDEX($L$11:$L$2636,MATCH(B3088+J3088,$L$11:$L$2636,0)+30)</f>
        <v>48457</v>
      </c>
      <c r="Q3088" s="124" cm="1">
        <f t="array" ref="Q3088">INDEX($L$11:$L$2636,MATCH(B3088+J3088,$L$11:$L$2636,0)+12)-1</f>
        <v>48429</v>
      </c>
    </row>
    <row r="3089" spans="2:17" ht="15" customHeight="1" x14ac:dyDescent="0.25">
      <c r="B3089" s="112">
        <v>48413</v>
      </c>
      <c r="C3089" s="113" t="str">
        <f t="shared" si="202"/>
        <v>Sunday</v>
      </c>
      <c r="D3089" s="114" t="str">
        <f t="shared" si="201"/>
        <v>W</v>
      </c>
      <c r="E3089" s="114" t="str">
        <f t="shared" si="201"/>
        <v>W</v>
      </c>
      <c r="F3089" s="114" t="str">
        <f t="shared" si="201"/>
        <v>W</v>
      </c>
      <c r="G3089" s="114" t="str">
        <f t="shared" si="201"/>
        <v>W</v>
      </c>
      <c r="H3089" s="114" t="str">
        <f t="shared" si="203"/>
        <v>W</v>
      </c>
      <c r="I3089" s="99">
        <f t="shared" si="204"/>
        <v>0</v>
      </c>
      <c r="J3089" s="109">
        <f>IF(H3089="B",0,MATCH("B",H3090:$H$3985,0))</f>
        <v>1</v>
      </c>
      <c r="O3089" s="112">
        <v>48413</v>
      </c>
      <c r="P3089" s="97" cm="1">
        <f t="array" ref="P3089">INDEX($L$11:$L$2636,MATCH(B3089+J3089,$L$11:$L$2636,0)+30)</f>
        <v>48457</v>
      </c>
      <c r="Q3089" s="124" cm="1">
        <f t="array" ref="Q3089">INDEX($L$11:$L$2636,MATCH(B3089+J3089,$L$11:$L$2636,0)+12)-1</f>
        <v>48429</v>
      </c>
    </row>
    <row r="3090" spans="2:17" ht="15" customHeight="1" x14ac:dyDescent="0.25">
      <c r="B3090" s="112">
        <v>48414</v>
      </c>
      <c r="C3090" s="113" t="str">
        <f t="shared" si="202"/>
        <v>Monday</v>
      </c>
      <c r="D3090" s="114" t="str">
        <f t="shared" si="201"/>
        <v>B</v>
      </c>
      <c r="E3090" s="114" t="str">
        <f t="shared" si="201"/>
        <v>B</v>
      </c>
      <c r="F3090" s="114" t="str">
        <f t="shared" si="201"/>
        <v>B</v>
      </c>
      <c r="G3090" s="114" t="str">
        <f t="shared" si="201"/>
        <v>B</v>
      </c>
      <c r="H3090" s="114" t="str">
        <f t="shared" si="203"/>
        <v>B</v>
      </c>
      <c r="I3090" s="99">
        <f t="shared" si="204"/>
        <v>1</v>
      </c>
      <c r="J3090" s="109">
        <f>IF(H3090="B",0,MATCH("B",H3091:$H$3985,0))</f>
        <v>0</v>
      </c>
      <c r="O3090" s="112">
        <v>48414</v>
      </c>
      <c r="P3090" s="97" cm="1">
        <f t="array" ref="P3090">INDEX($L$11:$L$2636,MATCH(B3090+J3090,$L$11:$L$2636,0)+30)</f>
        <v>48457</v>
      </c>
      <c r="Q3090" s="124" cm="1">
        <f t="array" ref="Q3090">INDEX($L$11:$L$2636,MATCH(B3090+J3090,$L$11:$L$2636,0)+12)-1</f>
        <v>48429</v>
      </c>
    </row>
    <row r="3091" spans="2:17" ht="15" customHeight="1" x14ac:dyDescent="0.25">
      <c r="B3091" s="112">
        <v>48415</v>
      </c>
      <c r="C3091" s="113" t="str">
        <f t="shared" si="202"/>
        <v>Tuesday</v>
      </c>
      <c r="D3091" s="114" t="str">
        <f t="shared" si="201"/>
        <v>B</v>
      </c>
      <c r="E3091" s="114" t="str">
        <f t="shared" si="201"/>
        <v>B</v>
      </c>
      <c r="F3091" s="114" t="str">
        <f t="shared" si="201"/>
        <v>B</v>
      </c>
      <c r="G3091" s="114" t="str">
        <f t="shared" si="201"/>
        <v>B</v>
      </c>
      <c r="H3091" s="114" t="str">
        <f t="shared" si="203"/>
        <v>B</v>
      </c>
      <c r="I3091" s="99">
        <f t="shared" si="204"/>
        <v>1</v>
      </c>
      <c r="J3091" s="109">
        <f>IF(H3091="B",0,MATCH("B",H3092:$H$3985,0))</f>
        <v>0</v>
      </c>
      <c r="O3091" s="112">
        <v>48415</v>
      </c>
      <c r="P3091" s="97" cm="1">
        <f t="array" ref="P3091">INDEX($L$11:$L$2636,MATCH(B3091+J3091,$L$11:$L$2636,0)+30)</f>
        <v>48458</v>
      </c>
      <c r="Q3091" s="124" cm="1">
        <f t="array" ref="Q3091">INDEX($L$11:$L$2636,MATCH(B3091+J3091,$L$11:$L$2636,0)+12)-1</f>
        <v>48430</v>
      </c>
    </row>
    <row r="3092" spans="2:17" ht="15" customHeight="1" x14ac:dyDescent="0.25">
      <c r="B3092" s="112">
        <v>48416</v>
      </c>
      <c r="C3092" s="113" t="str">
        <f t="shared" si="202"/>
        <v>Wednesday</v>
      </c>
      <c r="D3092" s="114" t="str">
        <f t="shared" si="201"/>
        <v>B</v>
      </c>
      <c r="E3092" s="114" t="str">
        <f t="shared" si="201"/>
        <v>B</v>
      </c>
      <c r="F3092" s="114" t="str">
        <f t="shared" si="201"/>
        <v>B</v>
      </c>
      <c r="G3092" s="114" t="str">
        <f t="shared" si="201"/>
        <v>B</v>
      </c>
      <c r="H3092" s="114" t="str">
        <f t="shared" si="203"/>
        <v>B</v>
      </c>
      <c r="I3092" s="99">
        <f t="shared" si="204"/>
        <v>1</v>
      </c>
      <c r="J3092" s="109">
        <f>IF(H3092="B",0,MATCH("B",H3093:$H$3985,0))</f>
        <v>0</v>
      </c>
      <c r="O3092" s="112">
        <v>48416</v>
      </c>
      <c r="P3092" s="97" cm="1">
        <f t="array" ref="P3092">INDEX($L$11:$L$2636,MATCH(B3092+J3092,$L$11:$L$2636,0)+30)</f>
        <v>48459</v>
      </c>
      <c r="Q3092" s="124" cm="1">
        <f t="array" ref="Q3092">INDEX($L$11:$L$2636,MATCH(B3092+J3092,$L$11:$L$2636,0)+12)-1</f>
        <v>48431</v>
      </c>
    </row>
    <row r="3093" spans="2:17" ht="15" customHeight="1" x14ac:dyDescent="0.25">
      <c r="B3093" s="112">
        <v>48417</v>
      </c>
      <c r="C3093" s="113" t="str">
        <f t="shared" si="202"/>
        <v>Thursday</v>
      </c>
      <c r="D3093" s="114" t="str">
        <f t="shared" si="201"/>
        <v>B</v>
      </c>
      <c r="E3093" s="114" t="str">
        <f t="shared" si="201"/>
        <v>B</v>
      </c>
      <c r="F3093" s="114" t="str">
        <f t="shared" si="201"/>
        <v>B</v>
      </c>
      <c r="G3093" s="114" t="str">
        <f t="shared" si="201"/>
        <v>B</v>
      </c>
      <c r="H3093" s="114" t="str">
        <f t="shared" si="203"/>
        <v>B</v>
      </c>
      <c r="I3093" s="99">
        <f t="shared" si="204"/>
        <v>1</v>
      </c>
      <c r="J3093" s="109">
        <f>IF(H3093="B",0,MATCH("B",H3094:$H$3985,0))</f>
        <v>0</v>
      </c>
      <c r="O3093" s="112">
        <v>48417</v>
      </c>
      <c r="P3093" s="97" cm="1">
        <f t="array" ref="P3093">INDEX($L$11:$L$2636,MATCH(B3093+J3093,$L$11:$L$2636,0)+30)</f>
        <v>48460</v>
      </c>
      <c r="Q3093" s="124" cm="1">
        <f t="array" ref="Q3093">INDEX($L$11:$L$2636,MATCH(B3093+J3093,$L$11:$L$2636,0)+12)-1</f>
        <v>48434</v>
      </c>
    </row>
    <row r="3094" spans="2:17" ht="15" customHeight="1" x14ac:dyDescent="0.25">
      <c r="B3094" s="112">
        <v>48418</v>
      </c>
      <c r="C3094" s="113" t="str">
        <f t="shared" si="202"/>
        <v>Friday</v>
      </c>
      <c r="D3094" s="114" t="str">
        <f t="shared" si="201"/>
        <v>B</v>
      </c>
      <c r="E3094" s="114" t="str">
        <f t="shared" si="201"/>
        <v>B</v>
      </c>
      <c r="F3094" s="114" t="str">
        <f t="shared" si="201"/>
        <v>B</v>
      </c>
      <c r="G3094" s="114" t="str">
        <f t="shared" si="201"/>
        <v>B</v>
      </c>
      <c r="H3094" s="114" t="str">
        <f t="shared" si="203"/>
        <v>B</v>
      </c>
      <c r="I3094" s="99">
        <f t="shared" si="204"/>
        <v>1</v>
      </c>
      <c r="J3094" s="109">
        <f>IF(H3094="B",0,MATCH("B",H3095:$H$3985,0))</f>
        <v>0</v>
      </c>
      <c r="O3094" s="112">
        <v>48418</v>
      </c>
      <c r="P3094" s="97" cm="1">
        <f t="array" ref="P3094">INDEX($L$11:$L$2636,MATCH(B3094+J3094,$L$11:$L$2636,0)+30)</f>
        <v>48463</v>
      </c>
      <c r="Q3094" s="124" cm="1">
        <f t="array" ref="Q3094">INDEX($L$11:$L$2636,MATCH(B3094+J3094,$L$11:$L$2636,0)+12)-1</f>
        <v>48435</v>
      </c>
    </row>
    <row r="3095" spans="2:17" ht="15" customHeight="1" x14ac:dyDescent="0.25">
      <c r="B3095" s="112">
        <v>48419</v>
      </c>
      <c r="C3095" s="113" t="str">
        <f t="shared" si="202"/>
        <v>Saturday</v>
      </c>
      <c r="D3095" s="114" t="str">
        <f t="shared" si="201"/>
        <v>W</v>
      </c>
      <c r="E3095" s="114" t="str">
        <f t="shared" si="201"/>
        <v>W</v>
      </c>
      <c r="F3095" s="114" t="str">
        <f t="shared" si="201"/>
        <v>W</v>
      </c>
      <c r="G3095" s="114" t="str">
        <f t="shared" si="201"/>
        <v>W</v>
      </c>
      <c r="H3095" s="114" t="str">
        <f t="shared" si="203"/>
        <v>W</v>
      </c>
      <c r="I3095" s="99">
        <f t="shared" si="204"/>
        <v>0</v>
      </c>
      <c r="J3095" s="109">
        <f>IF(H3095="B",0,MATCH("B",H3096:$H$3985,0))</f>
        <v>2</v>
      </c>
      <c r="O3095" s="112">
        <v>48419</v>
      </c>
      <c r="P3095" s="97" cm="1">
        <f t="array" ref="P3095">INDEX($L$11:$L$2636,MATCH(B3095+J3095,$L$11:$L$2636,0)+30)</f>
        <v>48464</v>
      </c>
      <c r="Q3095" s="124" cm="1">
        <f t="array" ref="Q3095">INDEX($L$11:$L$2636,MATCH(B3095+J3095,$L$11:$L$2636,0)+12)-1</f>
        <v>48436</v>
      </c>
    </row>
    <row r="3096" spans="2:17" ht="15" customHeight="1" x14ac:dyDescent="0.25">
      <c r="B3096" s="112">
        <v>48420</v>
      </c>
      <c r="C3096" s="113" t="str">
        <f t="shared" si="202"/>
        <v>Sunday</v>
      </c>
      <c r="D3096" s="114" t="str">
        <f t="shared" si="201"/>
        <v>W</v>
      </c>
      <c r="E3096" s="114" t="str">
        <f t="shared" si="201"/>
        <v>W</v>
      </c>
      <c r="F3096" s="114" t="s">
        <v>71</v>
      </c>
      <c r="G3096" s="114" t="str">
        <f t="shared" si="201"/>
        <v>W</v>
      </c>
      <c r="H3096" s="114" t="str">
        <f t="shared" si="203"/>
        <v>P</v>
      </c>
      <c r="I3096" s="99">
        <f t="shared" si="204"/>
        <v>0</v>
      </c>
      <c r="J3096" s="109">
        <f>IF(H3096="B",0,MATCH("B",H3097:$H$3985,0))</f>
        <v>1</v>
      </c>
      <c r="O3096" s="112">
        <v>48420</v>
      </c>
      <c r="P3096" s="97" cm="1">
        <f t="array" ref="P3096">INDEX($L$11:$L$2636,MATCH(B3096+J3096,$L$11:$L$2636,0)+30)</f>
        <v>48464</v>
      </c>
      <c r="Q3096" s="124" cm="1">
        <f t="array" ref="Q3096">INDEX($L$11:$L$2636,MATCH(B3096+J3096,$L$11:$L$2636,0)+12)-1</f>
        <v>48436</v>
      </c>
    </row>
    <row r="3097" spans="2:17" ht="15" customHeight="1" x14ac:dyDescent="0.25">
      <c r="B3097" s="112">
        <v>48421</v>
      </c>
      <c r="C3097" s="113" t="str">
        <f t="shared" si="202"/>
        <v>Monday</v>
      </c>
      <c r="D3097" s="114" t="str">
        <f t="shared" si="201"/>
        <v>B</v>
      </c>
      <c r="E3097" s="114" t="str">
        <f t="shared" si="201"/>
        <v>B</v>
      </c>
      <c r="F3097" s="114" t="str">
        <f t="shared" si="201"/>
        <v>B</v>
      </c>
      <c r="G3097" s="114" t="str">
        <f t="shared" si="201"/>
        <v>B</v>
      </c>
      <c r="H3097" s="114" t="str">
        <f t="shared" si="203"/>
        <v>B</v>
      </c>
      <c r="I3097" s="99">
        <f t="shared" si="204"/>
        <v>1</v>
      </c>
      <c r="J3097" s="109">
        <f>IF(H3097="B",0,MATCH("B",H3098:$H$3985,0))</f>
        <v>0</v>
      </c>
      <c r="O3097" s="112">
        <v>48421</v>
      </c>
      <c r="P3097" s="97" cm="1">
        <f t="array" ref="P3097">INDEX($L$11:$L$2636,MATCH(B3097+J3097,$L$11:$L$2636,0)+30)</f>
        <v>48464</v>
      </c>
      <c r="Q3097" s="124" cm="1">
        <f t="array" ref="Q3097">INDEX($L$11:$L$2636,MATCH(B3097+J3097,$L$11:$L$2636,0)+12)-1</f>
        <v>48436</v>
      </c>
    </row>
    <row r="3098" spans="2:17" ht="15" customHeight="1" x14ac:dyDescent="0.25">
      <c r="B3098" s="112">
        <v>48422</v>
      </c>
      <c r="C3098" s="113" t="str">
        <f t="shared" si="202"/>
        <v>Tuesday</v>
      </c>
      <c r="D3098" s="114" t="str">
        <f t="shared" si="201"/>
        <v>B</v>
      </c>
      <c r="E3098" s="114" t="str">
        <f t="shared" si="201"/>
        <v>B</v>
      </c>
      <c r="F3098" s="114" t="str">
        <f t="shared" si="201"/>
        <v>B</v>
      </c>
      <c r="G3098" s="114" t="str">
        <f t="shared" si="201"/>
        <v>B</v>
      </c>
      <c r="H3098" s="114" t="str">
        <f t="shared" si="203"/>
        <v>B</v>
      </c>
      <c r="I3098" s="99">
        <f t="shared" si="204"/>
        <v>1</v>
      </c>
      <c r="J3098" s="109">
        <f>IF(H3098="B",0,MATCH("B",H3099:$H$3985,0))</f>
        <v>0</v>
      </c>
      <c r="O3098" s="112">
        <v>48422</v>
      </c>
      <c r="P3098" s="97" cm="1">
        <f t="array" ref="P3098">INDEX($L$11:$L$2636,MATCH(B3098+J3098,$L$11:$L$2636,0)+30)</f>
        <v>48465</v>
      </c>
      <c r="Q3098" s="124" cm="1">
        <f t="array" ref="Q3098">INDEX($L$11:$L$2636,MATCH(B3098+J3098,$L$11:$L$2636,0)+12)-1</f>
        <v>48437</v>
      </c>
    </row>
    <row r="3099" spans="2:17" ht="15" customHeight="1" x14ac:dyDescent="0.25">
      <c r="B3099" s="112">
        <v>48423</v>
      </c>
      <c r="C3099" s="113" t="str">
        <f t="shared" si="202"/>
        <v>Wednesday</v>
      </c>
      <c r="D3099" s="114" t="str">
        <f t="shared" si="201"/>
        <v>B</v>
      </c>
      <c r="E3099" s="114" t="str">
        <f t="shared" si="201"/>
        <v>B</v>
      </c>
      <c r="F3099" s="114" t="str">
        <f t="shared" si="201"/>
        <v>B</v>
      </c>
      <c r="G3099" s="114" t="str">
        <f t="shared" si="201"/>
        <v>B</v>
      </c>
      <c r="H3099" s="114" t="str">
        <f t="shared" si="203"/>
        <v>B</v>
      </c>
      <c r="I3099" s="99">
        <f t="shared" si="204"/>
        <v>1</v>
      </c>
      <c r="J3099" s="109">
        <f>IF(H3099="B",0,MATCH("B",H3100:$H$3985,0))</f>
        <v>0</v>
      </c>
      <c r="O3099" s="112">
        <v>48423</v>
      </c>
      <c r="P3099" s="97" cm="1">
        <f t="array" ref="P3099">INDEX($L$11:$L$2636,MATCH(B3099+J3099,$L$11:$L$2636,0)+30)</f>
        <v>48466</v>
      </c>
      <c r="Q3099" s="124" cm="1">
        <f t="array" ref="Q3099">INDEX($L$11:$L$2636,MATCH(B3099+J3099,$L$11:$L$2636,0)+12)-1</f>
        <v>48438</v>
      </c>
    </row>
    <row r="3100" spans="2:17" ht="15" customHeight="1" x14ac:dyDescent="0.25">
      <c r="B3100" s="112">
        <v>48424</v>
      </c>
      <c r="C3100" s="113" t="str">
        <f t="shared" si="202"/>
        <v>Thursday</v>
      </c>
      <c r="D3100" s="114" t="str">
        <f t="shared" si="201"/>
        <v>B</v>
      </c>
      <c r="E3100" s="114" t="str">
        <f t="shared" si="201"/>
        <v>B</v>
      </c>
      <c r="F3100" s="114" t="str">
        <f t="shared" si="201"/>
        <v>B</v>
      </c>
      <c r="G3100" s="114" t="str">
        <f t="shared" si="201"/>
        <v>B</v>
      </c>
      <c r="H3100" s="114" t="str">
        <f t="shared" si="203"/>
        <v>B</v>
      </c>
      <c r="I3100" s="99">
        <f t="shared" si="204"/>
        <v>1</v>
      </c>
      <c r="J3100" s="109">
        <f>IF(H3100="B",0,MATCH("B",H3101:$H$3985,0))</f>
        <v>0</v>
      </c>
      <c r="O3100" s="112">
        <v>48424</v>
      </c>
      <c r="P3100" s="97" cm="1">
        <f t="array" ref="P3100">INDEX($L$11:$L$2636,MATCH(B3100+J3100,$L$11:$L$2636,0)+30)</f>
        <v>48467</v>
      </c>
      <c r="Q3100" s="124" cm="1">
        <f t="array" ref="Q3100">INDEX($L$11:$L$2636,MATCH(B3100+J3100,$L$11:$L$2636,0)+12)-1</f>
        <v>48441</v>
      </c>
    </row>
    <row r="3101" spans="2:17" ht="15" customHeight="1" x14ac:dyDescent="0.25">
      <c r="B3101" s="112">
        <v>48425</v>
      </c>
      <c r="C3101" s="113" t="str">
        <f t="shared" si="202"/>
        <v>Friday</v>
      </c>
      <c r="D3101" s="114" t="str">
        <f t="shared" ref="D3101:G3164" si="205">IF(WEEKDAY($B3101,2)&lt;6,"B","W")</f>
        <v>B</v>
      </c>
      <c r="E3101" s="114" t="str">
        <f t="shared" si="205"/>
        <v>B</v>
      </c>
      <c r="F3101" s="114" t="str">
        <f t="shared" si="205"/>
        <v>B</v>
      </c>
      <c r="G3101" s="114" t="str">
        <f t="shared" si="205"/>
        <v>B</v>
      </c>
      <c r="H3101" s="114" t="str">
        <f t="shared" si="203"/>
        <v>B</v>
      </c>
      <c r="I3101" s="99">
        <f t="shared" si="204"/>
        <v>1</v>
      </c>
      <c r="J3101" s="109">
        <f>IF(H3101="B",0,MATCH("B",H3102:$H$3985,0))</f>
        <v>0</v>
      </c>
      <c r="O3101" s="112">
        <v>48425</v>
      </c>
      <c r="P3101" s="97" cm="1">
        <f t="array" ref="P3101">INDEX($L$11:$L$2636,MATCH(B3101+J3101,$L$11:$L$2636,0)+30)</f>
        <v>48470</v>
      </c>
      <c r="Q3101" s="124" cm="1">
        <f t="array" ref="Q3101">INDEX($L$11:$L$2636,MATCH(B3101+J3101,$L$11:$L$2636,0)+12)-1</f>
        <v>48442</v>
      </c>
    </row>
    <row r="3102" spans="2:17" ht="15" customHeight="1" x14ac:dyDescent="0.25">
      <c r="B3102" s="112">
        <v>48426</v>
      </c>
      <c r="C3102" s="113" t="str">
        <f t="shared" si="202"/>
        <v>Saturday</v>
      </c>
      <c r="D3102" s="114" t="str">
        <f t="shared" si="205"/>
        <v>W</v>
      </c>
      <c r="E3102" s="114" t="str">
        <f t="shared" si="205"/>
        <v>W</v>
      </c>
      <c r="F3102" s="114" t="str">
        <f t="shared" si="205"/>
        <v>W</v>
      </c>
      <c r="G3102" s="114" t="str">
        <f t="shared" si="205"/>
        <v>W</v>
      </c>
      <c r="H3102" s="114" t="str">
        <f t="shared" si="203"/>
        <v>W</v>
      </c>
      <c r="I3102" s="99">
        <f t="shared" si="204"/>
        <v>0</v>
      </c>
      <c r="J3102" s="109">
        <f>IF(H3102="B",0,MATCH("B",H3103:$H$3985,0))</f>
        <v>2</v>
      </c>
      <c r="O3102" s="112">
        <v>48426</v>
      </c>
      <c r="P3102" s="97" cm="1">
        <f t="array" ref="P3102">INDEX($L$11:$L$2636,MATCH(B3102+J3102,$L$11:$L$2636,0)+30)</f>
        <v>48471</v>
      </c>
      <c r="Q3102" s="124" cm="1">
        <f t="array" ref="Q3102">INDEX($L$11:$L$2636,MATCH(B3102+J3102,$L$11:$L$2636,0)+12)-1</f>
        <v>48443</v>
      </c>
    </row>
    <row r="3103" spans="2:17" ht="15" customHeight="1" x14ac:dyDescent="0.25">
      <c r="B3103" s="112">
        <v>48427</v>
      </c>
      <c r="C3103" s="113" t="str">
        <f t="shared" si="202"/>
        <v>Sunday</v>
      </c>
      <c r="D3103" s="114" t="str">
        <f t="shared" si="205"/>
        <v>W</v>
      </c>
      <c r="E3103" s="114" t="str">
        <f t="shared" si="205"/>
        <v>W</v>
      </c>
      <c r="F3103" s="114" t="str">
        <f t="shared" si="205"/>
        <v>W</v>
      </c>
      <c r="G3103" s="114" t="str">
        <f t="shared" si="205"/>
        <v>W</v>
      </c>
      <c r="H3103" s="114" t="str">
        <f t="shared" si="203"/>
        <v>W</v>
      </c>
      <c r="I3103" s="99">
        <f t="shared" si="204"/>
        <v>0</v>
      </c>
      <c r="J3103" s="109">
        <f>IF(H3103="B",0,MATCH("B",H3104:$H$3985,0))</f>
        <v>1</v>
      </c>
      <c r="O3103" s="112">
        <v>48427</v>
      </c>
      <c r="P3103" s="97" cm="1">
        <f t="array" ref="P3103">INDEX($L$11:$L$2636,MATCH(B3103+J3103,$L$11:$L$2636,0)+30)</f>
        <v>48471</v>
      </c>
      <c r="Q3103" s="124" cm="1">
        <f t="array" ref="Q3103">INDEX($L$11:$L$2636,MATCH(B3103+J3103,$L$11:$L$2636,0)+12)-1</f>
        <v>48443</v>
      </c>
    </row>
    <row r="3104" spans="2:17" ht="15" customHeight="1" x14ac:dyDescent="0.25">
      <c r="B3104" s="112">
        <v>48428</v>
      </c>
      <c r="C3104" s="113" t="str">
        <f t="shared" si="202"/>
        <v>Monday</v>
      </c>
      <c r="D3104" s="114" t="str">
        <f t="shared" si="205"/>
        <v>B</v>
      </c>
      <c r="E3104" s="114" t="str">
        <f t="shared" si="205"/>
        <v>B</v>
      </c>
      <c r="F3104" s="114" t="str">
        <f t="shared" si="205"/>
        <v>B</v>
      </c>
      <c r="G3104" s="114" t="str">
        <f t="shared" si="205"/>
        <v>B</v>
      </c>
      <c r="H3104" s="114" t="str">
        <f t="shared" si="203"/>
        <v>B</v>
      </c>
      <c r="I3104" s="99">
        <f t="shared" si="204"/>
        <v>1</v>
      </c>
      <c r="J3104" s="109">
        <f>IF(H3104="B",0,MATCH("B",H3105:$H$3985,0))</f>
        <v>0</v>
      </c>
      <c r="O3104" s="112">
        <v>48428</v>
      </c>
      <c r="P3104" s="97" cm="1">
        <f t="array" ref="P3104">INDEX($L$11:$L$2636,MATCH(B3104+J3104,$L$11:$L$2636,0)+30)</f>
        <v>48471</v>
      </c>
      <c r="Q3104" s="124" cm="1">
        <f t="array" ref="Q3104">INDEX($L$11:$L$2636,MATCH(B3104+J3104,$L$11:$L$2636,0)+12)-1</f>
        <v>48443</v>
      </c>
    </row>
    <row r="3105" spans="2:17" ht="15" customHeight="1" x14ac:dyDescent="0.25">
      <c r="B3105" s="112">
        <v>48429</v>
      </c>
      <c r="C3105" s="113" t="str">
        <f t="shared" si="202"/>
        <v>Tuesday</v>
      </c>
      <c r="D3105" s="114" t="str">
        <f t="shared" si="205"/>
        <v>B</v>
      </c>
      <c r="E3105" s="114" t="str">
        <f t="shared" si="205"/>
        <v>B</v>
      </c>
      <c r="F3105" s="114" t="str">
        <f t="shared" si="205"/>
        <v>B</v>
      </c>
      <c r="G3105" s="114" t="str">
        <f t="shared" si="205"/>
        <v>B</v>
      </c>
      <c r="H3105" s="114" t="str">
        <f t="shared" si="203"/>
        <v>B</v>
      </c>
      <c r="I3105" s="99">
        <f t="shared" si="204"/>
        <v>1</v>
      </c>
      <c r="J3105" s="109">
        <f>IF(H3105="B",0,MATCH("B",H3106:$H$3985,0))</f>
        <v>0</v>
      </c>
      <c r="O3105" s="112">
        <v>48429</v>
      </c>
      <c r="P3105" s="97" cm="1">
        <f t="array" ref="P3105">INDEX($L$11:$L$2636,MATCH(B3105+J3105,$L$11:$L$2636,0)+30)</f>
        <v>48472</v>
      </c>
      <c r="Q3105" s="124" cm="1">
        <f t="array" ref="Q3105">INDEX($L$11:$L$2636,MATCH(B3105+J3105,$L$11:$L$2636,0)+12)-1</f>
        <v>48444</v>
      </c>
    </row>
    <row r="3106" spans="2:17" ht="15" customHeight="1" x14ac:dyDescent="0.25">
      <c r="B3106" s="112">
        <v>48430</v>
      </c>
      <c r="C3106" s="113" t="str">
        <f t="shared" si="202"/>
        <v>Wednesday</v>
      </c>
      <c r="D3106" s="114" t="str">
        <f t="shared" si="205"/>
        <v>B</v>
      </c>
      <c r="E3106" s="114" t="str">
        <f t="shared" si="205"/>
        <v>B</v>
      </c>
      <c r="F3106" s="114" t="str">
        <f t="shared" si="205"/>
        <v>B</v>
      </c>
      <c r="G3106" s="114" t="str">
        <f t="shared" si="205"/>
        <v>B</v>
      </c>
      <c r="H3106" s="114" t="str">
        <f t="shared" si="203"/>
        <v>B</v>
      </c>
      <c r="I3106" s="99">
        <f t="shared" si="204"/>
        <v>1</v>
      </c>
      <c r="J3106" s="109">
        <f>IF(H3106="B",0,MATCH("B",H3107:$H$3985,0))</f>
        <v>0</v>
      </c>
      <c r="O3106" s="112">
        <v>48430</v>
      </c>
      <c r="P3106" s="97" cm="1">
        <f t="array" ref="P3106">INDEX($L$11:$L$2636,MATCH(B3106+J3106,$L$11:$L$2636,0)+30)</f>
        <v>48473</v>
      </c>
      <c r="Q3106" s="124" cm="1">
        <f t="array" ref="Q3106">INDEX($L$11:$L$2636,MATCH(B3106+J3106,$L$11:$L$2636,0)+12)-1</f>
        <v>48445</v>
      </c>
    </row>
    <row r="3107" spans="2:17" ht="15" customHeight="1" x14ac:dyDescent="0.25">
      <c r="B3107" s="112">
        <v>48431</v>
      </c>
      <c r="C3107" s="113" t="str">
        <f t="shared" si="202"/>
        <v>Thursday</v>
      </c>
      <c r="D3107" s="114" t="str">
        <f t="shared" si="205"/>
        <v>B</v>
      </c>
      <c r="E3107" s="114" t="str">
        <f t="shared" si="205"/>
        <v>B</v>
      </c>
      <c r="F3107" s="114" t="str">
        <f t="shared" si="205"/>
        <v>B</v>
      </c>
      <c r="G3107" s="114" t="str">
        <f t="shared" si="205"/>
        <v>B</v>
      </c>
      <c r="H3107" s="114" t="str">
        <f t="shared" si="203"/>
        <v>B</v>
      </c>
      <c r="I3107" s="99">
        <f t="shared" si="204"/>
        <v>1</v>
      </c>
      <c r="J3107" s="109">
        <f>IF(H3107="B",0,MATCH("B",H3108:$H$3985,0))</f>
        <v>0</v>
      </c>
      <c r="O3107" s="112">
        <v>48431</v>
      </c>
      <c r="P3107" s="97" cm="1">
        <f t="array" ref="P3107">INDEX($L$11:$L$2636,MATCH(B3107+J3107,$L$11:$L$2636,0)+30)</f>
        <v>48474</v>
      </c>
      <c r="Q3107" s="124" cm="1">
        <f t="array" ref="Q3107">INDEX($L$11:$L$2636,MATCH(B3107+J3107,$L$11:$L$2636,0)+12)-1</f>
        <v>48448</v>
      </c>
    </row>
    <row r="3108" spans="2:17" ht="15" customHeight="1" x14ac:dyDescent="0.25">
      <c r="B3108" s="112">
        <v>48432</v>
      </c>
      <c r="C3108" s="113" t="str">
        <f t="shared" si="202"/>
        <v>Friday</v>
      </c>
      <c r="D3108" s="114" t="str">
        <f t="shared" si="205"/>
        <v>B</v>
      </c>
      <c r="E3108" s="114" t="str">
        <f t="shared" si="205"/>
        <v>B</v>
      </c>
      <c r="F3108" s="114" t="str">
        <f t="shared" si="205"/>
        <v>B</v>
      </c>
      <c r="G3108" s="114" t="str">
        <f t="shared" si="205"/>
        <v>B</v>
      </c>
      <c r="H3108" s="114" t="str">
        <f t="shared" si="203"/>
        <v>B</v>
      </c>
      <c r="I3108" s="99">
        <f t="shared" si="204"/>
        <v>1</v>
      </c>
      <c r="J3108" s="109">
        <f>IF(H3108="B",0,MATCH("B",H3109:$H$3985,0))</f>
        <v>0</v>
      </c>
      <c r="O3108" s="112">
        <v>48432</v>
      </c>
      <c r="P3108" s="97" cm="1">
        <f t="array" ref="P3108">INDEX($L$11:$L$2636,MATCH(B3108+J3108,$L$11:$L$2636,0)+30)</f>
        <v>48477</v>
      </c>
      <c r="Q3108" s="124" cm="1">
        <f t="array" ref="Q3108">INDEX($L$11:$L$2636,MATCH(B3108+J3108,$L$11:$L$2636,0)+12)-1</f>
        <v>48449</v>
      </c>
    </row>
    <row r="3109" spans="2:17" ht="15" customHeight="1" x14ac:dyDescent="0.25">
      <c r="B3109" s="112">
        <v>48433</v>
      </c>
      <c r="C3109" s="113" t="str">
        <f t="shared" si="202"/>
        <v>Saturday</v>
      </c>
      <c r="D3109" s="114" t="str">
        <f t="shared" si="205"/>
        <v>W</v>
      </c>
      <c r="E3109" s="114" t="str">
        <f t="shared" si="205"/>
        <v>W</v>
      </c>
      <c r="F3109" s="114" t="str">
        <f t="shared" si="205"/>
        <v>W</v>
      </c>
      <c r="G3109" s="114" t="str">
        <f t="shared" si="205"/>
        <v>W</v>
      </c>
      <c r="H3109" s="114" t="str">
        <f t="shared" si="203"/>
        <v>W</v>
      </c>
      <c r="I3109" s="99">
        <f t="shared" si="204"/>
        <v>0</v>
      </c>
      <c r="J3109" s="109">
        <f>IF(H3109="B",0,MATCH("B",H3110:$H$3985,0))</f>
        <v>2</v>
      </c>
      <c r="O3109" s="112">
        <v>48433</v>
      </c>
      <c r="P3109" s="97" cm="1">
        <f t="array" ref="P3109">INDEX($L$11:$L$2636,MATCH(B3109+J3109,$L$11:$L$2636,0)+30)</f>
        <v>48478</v>
      </c>
      <c r="Q3109" s="124" cm="1">
        <f t="array" ref="Q3109">INDEX($L$11:$L$2636,MATCH(B3109+J3109,$L$11:$L$2636,0)+12)-1</f>
        <v>48450</v>
      </c>
    </row>
    <row r="3110" spans="2:17" ht="15" customHeight="1" x14ac:dyDescent="0.25">
      <c r="B3110" s="112">
        <v>48434</v>
      </c>
      <c r="C3110" s="113" t="str">
        <f t="shared" si="202"/>
        <v>Sunday</v>
      </c>
      <c r="D3110" s="114" t="str">
        <f t="shared" si="205"/>
        <v>W</v>
      </c>
      <c r="E3110" s="114" t="str">
        <f t="shared" si="205"/>
        <v>W</v>
      </c>
      <c r="F3110" s="114" t="str">
        <f t="shared" si="205"/>
        <v>W</v>
      </c>
      <c r="G3110" s="114" t="str">
        <f t="shared" si="205"/>
        <v>W</v>
      </c>
      <c r="H3110" s="114" t="str">
        <f t="shared" si="203"/>
        <v>W</v>
      </c>
      <c r="I3110" s="99">
        <f t="shared" si="204"/>
        <v>0</v>
      </c>
      <c r="J3110" s="109">
        <f>IF(H3110="B",0,MATCH("B",H3111:$H$3985,0))</f>
        <v>1</v>
      </c>
      <c r="O3110" s="112">
        <v>48434</v>
      </c>
      <c r="P3110" s="97" cm="1">
        <f t="array" ref="P3110">INDEX($L$11:$L$2636,MATCH(B3110+J3110,$L$11:$L$2636,0)+30)</f>
        <v>48478</v>
      </c>
      <c r="Q3110" s="124" cm="1">
        <f t="array" ref="Q3110">INDEX($L$11:$L$2636,MATCH(B3110+J3110,$L$11:$L$2636,0)+12)-1</f>
        <v>48450</v>
      </c>
    </row>
    <row r="3111" spans="2:17" ht="15" customHeight="1" x14ac:dyDescent="0.25">
      <c r="B3111" s="112">
        <v>48435</v>
      </c>
      <c r="C3111" s="113" t="str">
        <f t="shared" si="202"/>
        <v>Monday</v>
      </c>
      <c r="D3111" s="114" t="str">
        <f t="shared" si="205"/>
        <v>B</v>
      </c>
      <c r="E3111" s="114" t="str">
        <f t="shared" si="205"/>
        <v>B</v>
      </c>
      <c r="F3111" s="114" t="str">
        <f t="shared" si="205"/>
        <v>B</v>
      </c>
      <c r="G3111" s="114" t="str">
        <f t="shared" si="205"/>
        <v>B</v>
      </c>
      <c r="H3111" s="114" t="str">
        <f t="shared" si="203"/>
        <v>B</v>
      </c>
      <c r="I3111" s="99">
        <f t="shared" si="204"/>
        <v>1</v>
      </c>
      <c r="J3111" s="109">
        <f>IF(H3111="B",0,MATCH("B",H3112:$H$3985,0))</f>
        <v>0</v>
      </c>
      <c r="O3111" s="112">
        <v>48435</v>
      </c>
      <c r="P3111" s="97" cm="1">
        <f t="array" ref="P3111">INDEX($L$11:$L$2636,MATCH(B3111+J3111,$L$11:$L$2636,0)+30)</f>
        <v>48478</v>
      </c>
      <c r="Q3111" s="124" cm="1">
        <f t="array" ref="Q3111">INDEX($L$11:$L$2636,MATCH(B3111+J3111,$L$11:$L$2636,0)+12)-1</f>
        <v>48450</v>
      </c>
    </row>
    <row r="3112" spans="2:17" ht="15" customHeight="1" x14ac:dyDescent="0.25">
      <c r="B3112" s="112">
        <v>48436</v>
      </c>
      <c r="C3112" s="113" t="str">
        <f t="shared" si="202"/>
        <v>Tuesday</v>
      </c>
      <c r="D3112" s="114" t="str">
        <f t="shared" si="205"/>
        <v>B</v>
      </c>
      <c r="E3112" s="114" t="str">
        <f t="shared" si="205"/>
        <v>B</v>
      </c>
      <c r="F3112" s="114" t="str">
        <f t="shared" si="205"/>
        <v>B</v>
      </c>
      <c r="G3112" s="114" t="str">
        <f t="shared" si="205"/>
        <v>B</v>
      </c>
      <c r="H3112" s="114" t="str">
        <f t="shared" si="203"/>
        <v>B</v>
      </c>
      <c r="I3112" s="99">
        <f t="shared" si="204"/>
        <v>1</v>
      </c>
      <c r="J3112" s="109">
        <f>IF(H3112="B",0,MATCH("B",H3113:$H$3985,0))</f>
        <v>0</v>
      </c>
      <c r="O3112" s="112">
        <v>48436</v>
      </c>
      <c r="P3112" s="97" cm="1">
        <f t="array" ref="P3112">INDEX($L$11:$L$2636,MATCH(B3112+J3112,$L$11:$L$2636,0)+30)</f>
        <v>48479</v>
      </c>
      <c r="Q3112" s="124" cm="1">
        <f t="array" ref="Q3112">INDEX($L$11:$L$2636,MATCH(B3112+J3112,$L$11:$L$2636,0)+12)-1</f>
        <v>48451</v>
      </c>
    </row>
    <row r="3113" spans="2:17" ht="15" customHeight="1" x14ac:dyDescent="0.25">
      <c r="B3113" s="112">
        <v>48437</v>
      </c>
      <c r="C3113" s="113" t="str">
        <f t="shared" si="202"/>
        <v>Wednesday</v>
      </c>
      <c r="D3113" s="114" t="str">
        <f t="shared" si="205"/>
        <v>B</v>
      </c>
      <c r="E3113" s="114" t="str">
        <f t="shared" si="205"/>
        <v>B</v>
      </c>
      <c r="F3113" s="114" t="str">
        <f t="shared" si="205"/>
        <v>B</v>
      </c>
      <c r="G3113" s="114" t="str">
        <f t="shared" si="205"/>
        <v>B</v>
      </c>
      <c r="H3113" s="114" t="str">
        <f t="shared" si="203"/>
        <v>B</v>
      </c>
      <c r="I3113" s="99">
        <f t="shared" si="204"/>
        <v>1</v>
      </c>
      <c r="J3113" s="109">
        <f>IF(H3113="B",0,MATCH("B",H3114:$H$3985,0))</f>
        <v>0</v>
      </c>
      <c r="O3113" s="112">
        <v>48437</v>
      </c>
      <c r="P3113" s="97" cm="1">
        <f t="array" ref="P3113">INDEX($L$11:$L$2636,MATCH(B3113+J3113,$L$11:$L$2636,0)+30)</f>
        <v>48480</v>
      </c>
      <c r="Q3113" s="124" cm="1">
        <f t="array" ref="Q3113">INDEX($L$11:$L$2636,MATCH(B3113+J3113,$L$11:$L$2636,0)+12)-1</f>
        <v>48452</v>
      </c>
    </row>
    <row r="3114" spans="2:17" ht="15" customHeight="1" x14ac:dyDescent="0.25">
      <c r="B3114" s="112">
        <v>48438</v>
      </c>
      <c r="C3114" s="113" t="str">
        <f t="shared" si="202"/>
        <v>Thursday</v>
      </c>
      <c r="D3114" s="114" t="str">
        <f t="shared" si="205"/>
        <v>B</v>
      </c>
      <c r="E3114" s="114" t="str">
        <f t="shared" si="205"/>
        <v>B</v>
      </c>
      <c r="F3114" s="114" t="str">
        <f t="shared" si="205"/>
        <v>B</v>
      </c>
      <c r="G3114" s="114" t="str">
        <f t="shared" si="205"/>
        <v>B</v>
      </c>
      <c r="H3114" s="114" t="str">
        <f t="shared" si="203"/>
        <v>B</v>
      </c>
      <c r="I3114" s="99">
        <f t="shared" si="204"/>
        <v>1</v>
      </c>
      <c r="J3114" s="109">
        <f>IF(H3114="B",0,MATCH("B",H3115:$H$3985,0))</f>
        <v>0</v>
      </c>
      <c r="O3114" s="112">
        <v>48438</v>
      </c>
      <c r="P3114" s="97" cm="1">
        <f t="array" ref="P3114">INDEX($L$11:$L$2636,MATCH(B3114+J3114,$L$11:$L$2636,0)+30)</f>
        <v>48481</v>
      </c>
      <c r="Q3114" s="124" cm="1">
        <f t="array" ref="Q3114">INDEX($L$11:$L$2636,MATCH(B3114+J3114,$L$11:$L$2636,0)+12)-1</f>
        <v>48456</v>
      </c>
    </row>
    <row r="3115" spans="2:17" ht="15" customHeight="1" x14ac:dyDescent="0.25">
      <c r="B3115" s="112">
        <v>48439</v>
      </c>
      <c r="C3115" s="113" t="str">
        <f t="shared" si="202"/>
        <v>Friday</v>
      </c>
      <c r="D3115" s="114" t="str">
        <f t="shared" si="205"/>
        <v>B</v>
      </c>
      <c r="E3115" s="114" t="str">
        <f t="shared" si="205"/>
        <v>B</v>
      </c>
      <c r="F3115" s="114" t="str">
        <f t="shared" si="205"/>
        <v>B</v>
      </c>
      <c r="G3115" s="114" t="str">
        <f t="shared" si="205"/>
        <v>B</v>
      </c>
      <c r="H3115" s="114" t="str">
        <f t="shared" si="203"/>
        <v>B</v>
      </c>
      <c r="I3115" s="99">
        <f t="shared" si="204"/>
        <v>1</v>
      </c>
      <c r="J3115" s="109">
        <f>IF(H3115="B",0,MATCH("B",H3116:$H$3985,0))</f>
        <v>0</v>
      </c>
      <c r="O3115" s="112">
        <v>48439</v>
      </c>
      <c r="P3115" s="97" cm="1">
        <f t="array" ref="P3115">INDEX($L$11:$L$2636,MATCH(B3115+J3115,$L$11:$L$2636,0)+30)</f>
        <v>48484</v>
      </c>
      <c r="Q3115" s="124" cm="1">
        <f t="array" ref="Q3115">INDEX($L$11:$L$2636,MATCH(B3115+J3115,$L$11:$L$2636,0)+12)-1</f>
        <v>48457</v>
      </c>
    </row>
    <row r="3116" spans="2:17" ht="15" customHeight="1" x14ac:dyDescent="0.25">
      <c r="B3116" s="112">
        <v>48440</v>
      </c>
      <c r="C3116" s="113" t="str">
        <f t="shared" si="202"/>
        <v>Saturday</v>
      </c>
      <c r="D3116" s="114" t="str">
        <f t="shared" si="205"/>
        <v>W</v>
      </c>
      <c r="E3116" s="114" t="str">
        <f t="shared" si="205"/>
        <v>W</v>
      </c>
      <c r="F3116" s="114" t="str">
        <f t="shared" si="205"/>
        <v>W</v>
      </c>
      <c r="G3116" s="114" t="str">
        <f t="shared" si="205"/>
        <v>W</v>
      </c>
      <c r="H3116" s="114" t="str">
        <f t="shared" si="203"/>
        <v>W</v>
      </c>
      <c r="I3116" s="99">
        <f t="shared" si="204"/>
        <v>0</v>
      </c>
      <c r="J3116" s="109">
        <f>IF(H3116="B",0,MATCH("B",H3117:$H$3985,0))</f>
        <v>2</v>
      </c>
      <c r="O3116" s="112">
        <v>48440</v>
      </c>
      <c r="P3116" s="97" cm="1">
        <f t="array" ref="P3116">INDEX($L$11:$L$2636,MATCH(B3116+J3116,$L$11:$L$2636,0)+30)</f>
        <v>48485</v>
      </c>
      <c r="Q3116" s="124" cm="1">
        <f t="array" ref="Q3116">INDEX($L$11:$L$2636,MATCH(B3116+J3116,$L$11:$L$2636,0)+12)-1</f>
        <v>48458</v>
      </c>
    </row>
    <row r="3117" spans="2:17" ht="15" customHeight="1" x14ac:dyDescent="0.25">
      <c r="B3117" s="112">
        <v>48441</v>
      </c>
      <c r="C3117" s="113" t="str">
        <f t="shared" si="202"/>
        <v>Sunday</v>
      </c>
      <c r="D3117" s="114" t="str">
        <f t="shared" si="205"/>
        <v>W</v>
      </c>
      <c r="E3117" s="114" t="s">
        <v>71</v>
      </c>
      <c r="F3117" s="114" t="s">
        <v>71</v>
      </c>
      <c r="G3117" s="114" t="str">
        <f t="shared" si="205"/>
        <v>W</v>
      </c>
      <c r="H3117" s="114" t="str">
        <f t="shared" si="203"/>
        <v>P</v>
      </c>
      <c r="I3117" s="99">
        <f t="shared" si="204"/>
        <v>0</v>
      </c>
      <c r="J3117" s="109">
        <f>IF(H3117="B",0,MATCH("B",H3118:$H$3985,0))</f>
        <v>1</v>
      </c>
      <c r="O3117" s="112">
        <v>48441</v>
      </c>
      <c r="P3117" s="97" cm="1">
        <f t="array" ref="P3117">INDEX($L$11:$L$2636,MATCH(B3117+J3117,$L$11:$L$2636,0)+30)</f>
        <v>48485</v>
      </c>
      <c r="Q3117" s="124" cm="1">
        <f t="array" ref="Q3117">INDEX($L$11:$L$2636,MATCH(B3117+J3117,$L$11:$L$2636,0)+12)-1</f>
        <v>48458</v>
      </c>
    </row>
    <row r="3118" spans="2:17" ht="15" customHeight="1" x14ac:dyDescent="0.25">
      <c r="B3118" s="112">
        <v>48442</v>
      </c>
      <c r="C3118" s="113" t="str">
        <f t="shared" si="202"/>
        <v>Monday</v>
      </c>
      <c r="D3118" s="114" t="str">
        <f t="shared" si="205"/>
        <v>B</v>
      </c>
      <c r="E3118" s="114" t="str">
        <f t="shared" si="205"/>
        <v>B</v>
      </c>
      <c r="F3118" s="114" t="str">
        <f t="shared" si="205"/>
        <v>B</v>
      </c>
      <c r="G3118" s="114" t="str">
        <f t="shared" si="205"/>
        <v>B</v>
      </c>
      <c r="H3118" s="114" t="str">
        <f t="shared" si="203"/>
        <v>B</v>
      </c>
      <c r="I3118" s="99">
        <f t="shared" si="204"/>
        <v>1</v>
      </c>
      <c r="J3118" s="109">
        <f>IF(H3118="B",0,MATCH("B",H3119:$H$3985,0))</f>
        <v>0</v>
      </c>
      <c r="O3118" s="112">
        <v>48442</v>
      </c>
      <c r="P3118" s="97" cm="1">
        <f t="array" ref="P3118">INDEX($L$11:$L$2636,MATCH(B3118+J3118,$L$11:$L$2636,0)+30)</f>
        <v>48485</v>
      </c>
      <c r="Q3118" s="124" cm="1">
        <f t="array" ref="Q3118">INDEX($L$11:$L$2636,MATCH(B3118+J3118,$L$11:$L$2636,0)+12)-1</f>
        <v>48458</v>
      </c>
    </row>
    <row r="3119" spans="2:17" ht="15" customHeight="1" x14ac:dyDescent="0.25">
      <c r="B3119" s="112">
        <v>48443</v>
      </c>
      <c r="C3119" s="113" t="str">
        <f t="shared" si="202"/>
        <v>Tuesday</v>
      </c>
      <c r="D3119" s="114" t="str">
        <f t="shared" si="205"/>
        <v>B</v>
      </c>
      <c r="E3119" s="114" t="str">
        <f t="shared" si="205"/>
        <v>B</v>
      </c>
      <c r="F3119" s="114" t="str">
        <f t="shared" si="205"/>
        <v>B</v>
      </c>
      <c r="G3119" s="114" t="str">
        <f t="shared" si="205"/>
        <v>B</v>
      </c>
      <c r="H3119" s="114" t="str">
        <f t="shared" si="203"/>
        <v>B</v>
      </c>
      <c r="I3119" s="99">
        <f t="shared" si="204"/>
        <v>1</v>
      </c>
      <c r="J3119" s="109">
        <f>IF(H3119="B",0,MATCH("B",H3120:$H$3985,0))</f>
        <v>0</v>
      </c>
      <c r="O3119" s="112">
        <v>48443</v>
      </c>
      <c r="P3119" s="97" cm="1">
        <f t="array" ref="P3119">INDEX($L$11:$L$2636,MATCH(B3119+J3119,$L$11:$L$2636,0)+30)</f>
        <v>48486</v>
      </c>
      <c r="Q3119" s="124" cm="1">
        <f t="array" ref="Q3119">INDEX($L$11:$L$2636,MATCH(B3119+J3119,$L$11:$L$2636,0)+12)-1</f>
        <v>48459</v>
      </c>
    </row>
    <row r="3120" spans="2:17" ht="15" customHeight="1" x14ac:dyDescent="0.25">
      <c r="B3120" s="112">
        <v>48444</v>
      </c>
      <c r="C3120" s="113" t="str">
        <f t="shared" si="202"/>
        <v>Wednesday</v>
      </c>
      <c r="D3120" s="114" t="str">
        <f t="shared" si="205"/>
        <v>B</v>
      </c>
      <c r="E3120" s="114" t="str">
        <f t="shared" si="205"/>
        <v>B</v>
      </c>
      <c r="F3120" s="114" t="str">
        <f t="shared" si="205"/>
        <v>B</v>
      </c>
      <c r="G3120" s="114" t="str">
        <f t="shared" si="205"/>
        <v>B</v>
      </c>
      <c r="H3120" s="114" t="str">
        <f t="shared" si="203"/>
        <v>B</v>
      </c>
      <c r="I3120" s="99">
        <f t="shared" si="204"/>
        <v>1</v>
      </c>
      <c r="J3120" s="109">
        <f>IF(H3120="B",0,MATCH("B",H3121:$H$3985,0))</f>
        <v>0</v>
      </c>
      <c r="O3120" s="112">
        <v>48444</v>
      </c>
      <c r="P3120" s="97" cm="1">
        <f t="array" ref="P3120">INDEX($L$11:$L$2636,MATCH(B3120+J3120,$L$11:$L$2636,0)+30)</f>
        <v>48487</v>
      </c>
      <c r="Q3120" s="124" cm="1">
        <f t="array" ref="Q3120">INDEX($L$11:$L$2636,MATCH(B3120+J3120,$L$11:$L$2636,0)+12)-1</f>
        <v>48462</v>
      </c>
    </row>
    <row r="3121" spans="2:17" ht="15" customHeight="1" x14ac:dyDescent="0.25">
      <c r="B3121" s="112">
        <v>48445</v>
      </c>
      <c r="C3121" s="113" t="str">
        <f t="shared" si="202"/>
        <v>Thursday</v>
      </c>
      <c r="D3121" s="114" t="str">
        <f t="shared" si="205"/>
        <v>B</v>
      </c>
      <c r="E3121" s="114" t="str">
        <f t="shared" si="205"/>
        <v>B</v>
      </c>
      <c r="F3121" s="114" t="str">
        <f t="shared" si="205"/>
        <v>B</v>
      </c>
      <c r="G3121" s="114" t="str">
        <f t="shared" si="205"/>
        <v>B</v>
      </c>
      <c r="H3121" s="114" t="str">
        <f t="shared" si="203"/>
        <v>B</v>
      </c>
      <c r="I3121" s="99">
        <f t="shared" si="204"/>
        <v>1</v>
      </c>
      <c r="J3121" s="109">
        <f>IF(H3121="B",0,MATCH("B",H3122:$H$3985,0))</f>
        <v>0</v>
      </c>
      <c r="O3121" s="112">
        <v>48445</v>
      </c>
      <c r="P3121" s="97" cm="1">
        <f t="array" ref="P3121">INDEX($L$11:$L$2636,MATCH(B3121+J3121,$L$11:$L$2636,0)+30)</f>
        <v>48488</v>
      </c>
      <c r="Q3121" s="124" cm="1">
        <f t="array" ref="Q3121">INDEX($L$11:$L$2636,MATCH(B3121+J3121,$L$11:$L$2636,0)+12)-1</f>
        <v>48463</v>
      </c>
    </row>
    <row r="3122" spans="2:17" ht="15" customHeight="1" x14ac:dyDescent="0.25">
      <c r="B3122" s="112">
        <v>48446</v>
      </c>
      <c r="C3122" s="113" t="str">
        <f t="shared" si="202"/>
        <v>Friday</v>
      </c>
      <c r="D3122" s="114" t="str">
        <f t="shared" si="205"/>
        <v>B</v>
      </c>
      <c r="E3122" s="114" t="str">
        <f t="shared" si="205"/>
        <v>B</v>
      </c>
      <c r="F3122" s="114" t="str">
        <f t="shared" si="205"/>
        <v>B</v>
      </c>
      <c r="G3122" s="114" t="str">
        <f t="shared" si="205"/>
        <v>B</v>
      </c>
      <c r="H3122" s="114" t="str">
        <f t="shared" si="203"/>
        <v>B</v>
      </c>
      <c r="I3122" s="99">
        <f t="shared" si="204"/>
        <v>1</v>
      </c>
      <c r="J3122" s="109">
        <f>IF(H3122="B",0,MATCH("B",H3123:$H$3985,0))</f>
        <v>0</v>
      </c>
      <c r="O3122" s="112">
        <v>48446</v>
      </c>
      <c r="P3122" s="97" cm="1">
        <f t="array" ref="P3122">INDEX($L$11:$L$2636,MATCH(B3122+J3122,$L$11:$L$2636,0)+30)</f>
        <v>48491</v>
      </c>
      <c r="Q3122" s="124" cm="1">
        <f t="array" ref="Q3122">INDEX($L$11:$L$2636,MATCH(B3122+J3122,$L$11:$L$2636,0)+12)-1</f>
        <v>48464</v>
      </c>
    </row>
    <row r="3123" spans="2:17" ht="15" customHeight="1" x14ac:dyDescent="0.25">
      <c r="B3123" s="112">
        <v>48447</v>
      </c>
      <c r="C3123" s="113" t="str">
        <f t="shared" si="202"/>
        <v>Saturday</v>
      </c>
      <c r="D3123" s="114" t="str">
        <f t="shared" si="205"/>
        <v>W</v>
      </c>
      <c r="E3123" s="114" t="str">
        <f t="shared" si="205"/>
        <v>W</v>
      </c>
      <c r="F3123" s="114" t="str">
        <f t="shared" si="205"/>
        <v>W</v>
      </c>
      <c r="G3123" s="114" t="str">
        <f t="shared" si="205"/>
        <v>W</v>
      </c>
      <c r="H3123" s="114" t="str">
        <f t="shared" si="203"/>
        <v>W</v>
      </c>
      <c r="I3123" s="99">
        <f t="shared" si="204"/>
        <v>0</v>
      </c>
      <c r="J3123" s="109">
        <f>IF(H3123="B",0,MATCH("B",H3124:$H$3985,0))</f>
        <v>2</v>
      </c>
      <c r="O3123" s="112">
        <v>48447</v>
      </c>
      <c r="P3123" s="97" cm="1">
        <f t="array" ref="P3123">INDEX($L$11:$L$2636,MATCH(B3123+J3123,$L$11:$L$2636,0)+30)</f>
        <v>48492</v>
      </c>
      <c r="Q3123" s="124" cm="1">
        <f t="array" ref="Q3123">INDEX($L$11:$L$2636,MATCH(B3123+J3123,$L$11:$L$2636,0)+12)-1</f>
        <v>48465</v>
      </c>
    </row>
    <row r="3124" spans="2:17" ht="15" customHeight="1" x14ac:dyDescent="0.25">
      <c r="B3124" s="112">
        <v>48448</v>
      </c>
      <c r="C3124" s="113" t="str">
        <f t="shared" si="202"/>
        <v>Sunday</v>
      </c>
      <c r="D3124" s="114" t="str">
        <f t="shared" si="205"/>
        <v>W</v>
      </c>
      <c r="E3124" s="114" t="str">
        <f t="shared" si="205"/>
        <v>W</v>
      </c>
      <c r="F3124" s="114" t="str">
        <f t="shared" si="205"/>
        <v>W</v>
      </c>
      <c r="G3124" s="114" t="str">
        <f t="shared" si="205"/>
        <v>W</v>
      </c>
      <c r="H3124" s="114" t="str">
        <f t="shared" si="203"/>
        <v>W</v>
      </c>
      <c r="I3124" s="99">
        <f t="shared" si="204"/>
        <v>0</v>
      </c>
      <c r="J3124" s="109">
        <f>IF(H3124="B",0,MATCH("B",H3125:$H$3985,0))</f>
        <v>1</v>
      </c>
      <c r="O3124" s="112">
        <v>48448</v>
      </c>
      <c r="P3124" s="97" cm="1">
        <f t="array" ref="P3124">INDEX($L$11:$L$2636,MATCH(B3124+J3124,$L$11:$L$2636,0)+30)</f>
        <v>48492</v>
      </c>
      <c r="Q3124" s="124" cm="1">
        <f t="array" ref="Q3124">INDEX($L$11:$L$2636,MATCH(B3124+J3124,$L$11:$L$2636,0)+12)-1</f>
        <v>48465</v>
      </c>
    </row>
    <row r="3125" spans="2:17" ht="15" customHeight="1" x14ac:dyDescent="0.25">
      <c r="B3125" s="112">
        <v>48449</v>
      </c>
      <c r="C3125" s="113" t="str">
        <f t="shared" si="202"/>
        <v>Monday</v>
      </c>
      <c r="D3125" s="114" t="str">
        <f t="shared" si="205"/>
        <v>B</v>
      </c>
      <c r="E3125" s="114" t="str">
        <f t="shared" si="205"/>
        <v>B</v>
      </c>
      <c r="F3125" s="114" t="str">
        <f t="shared" si="205"/>
        <v>B</v>
      </c>
      <c r="G3125" s="114" t="str">
        <f t="shared" si="205"/>
        <v>B</v>
      </c>
      <c r="H3125" s="114" t="str">
        <f t="shared" si="203"/>
        <v>B</v>
      </c>
      <c r="I3125" s="99">
        <f t="shared" si="204"/>
        <v>1</v>
      </c>
      <c r="J3125" s="109">
        <f>IF(H3125="B",0,MATCH("B",H3126:$H$3985,0))</f>
        <v>0</v>
      </c>
      <c r="O3125" s="112">
        <v>48449</v>
      </c>
      <c r="P3125" s="97" cm="1">
        <f t="array" ref="P3125">INDEX($L$11:$L$2636,MATCH(B3125+J3125,$L$11:$L$2636,0)+30)</f>
        <v>48492</v>
      </c>
      <c r="Q3125" s="124" cm="1">
        <f t="array" ref="Q3125">INDEX($L$11:$L$2636,MATCH(B3125+J3125,$L$11:$L$2636,0)+12)-1</f>
        <v>48465</v>
      </c>
    </row>
    <row r="3126" spans="2:17" ht="15" customHeight="1" x14ac:dyDescent="0.25">
      <c r="B3126" s="112">
        <v>48450</v>
      </c>
      <c r="C3126" s="113" t="str">
        <f t="shared" si="202"/>
        <v>Tuesday</v>
      </c>
      <c r="D3126" s="114" t="str">
        <f t="shared" si="205"/>
        <v>B</v>
      </c>
      <c r="E3126" s="114" t="str">
        <f t="shared" si="205"/>
        <v>B</v>
      </c>
      <c r="F3126" s="114" t="str">
        <f t="shared" si="205"/>
        <v>B</v>
      </c>
      <c r="G3126" s="114" t="str">
        <f t="shared" si="205"/>
        <v>B</v>
      </c>
      <c r="H3126" s="114" t="str">
        <f t="shared" si="203"/>
        <v>B</v>
      </c>
      <c r="I3126" s="99">
        <f t="shared" si="204"/>
        <v>1</v>
      </c>
      <c r="J3126" s="109">
        <f>IF(H3126="B",0,MATCH("B",H3127:$H$3985,0))</f>
        <v>0</v>
      </c>
      <c r="O3126" s="112">
        <v>48450</v>
      </c>
      <c r="P3126" s="97" cm="1">
        <f t="array" ref="P3126">INDEX($L$11:$L$2636,MATCH(B3126+J3126,$L$11:$L$2636,0)+30)</f>
        <v>48493</v>
      </c>
      <c r="Q3126" s="124" cm="1">
        <f t="array" ref="Q3126">INDEX($L$11:$L$2636,MATCH(B3126+J3126,$L$11:$L$2636,0)+12)-1</f>
        <v>48466</v>
      </c>
    </row>
    <row r="3127" spans="2:17" ht="15" customHeight="1" x14ac:dyDescent="0.25">
      <c r="B3127" s="112">
        <v>48451</v>
      </c>
      <c r="C3127" s="113" t="str">
        <f t="shared" si="202"/>
        <v>Wednesday</v>
      </c>
      <c r="D3127" s="114" t="str">
        <f t="shared" si="205"/>
        <v>B</v>
      </c>
      <c r="E3127" s="114" t="str">
        <f t="shared" si="205"/>
        <v>B</v>
      </c>
      <c r="F3127" s="114" t="str">
        <f t="shared" si="205"/>
        <v>B</v>
      </c>
      <c r="G3127" s="114" t="str">
        <f t="shared" si="205"/>
        <v>B</v>
      </c>
      <c r="H3127" s="114" t="str">
        <f t="shared" si="203"/>
        <v>B</v>
      </c>
      <c r="I3127" s="99">
        <f t="shared" si="204"/>
        <v>1</v>
      </c>
      <c r="J3127" s="109">
        <f>IF(H3127="B",0,MATCH("B",H3128:$H$3985,0))</f>
        <v>0</v>
      </c>
      <c r="O3127" s="112">
        <v>48451</v>
      </c>
      <c r="P3127" s="97" cm="1">
        <f t="array" ref="P3127">INDEX($L$11:$L$2636,MATCH(B3127+J3127,$L$11:$L$2636,0)+30)</f>
        <v>48494</v>
      </c>
      <c r="Q3127" s="124" cm="1">
        <f t="array" ref="Q3127">INDEX($L$11:$L$2636,MATCH(B3127+J3127,$L$11:$L$2636,0)+12)-1</f>
        <v>48469</v>
      </c>
    </row>
    <row r="3128" spans="2:17" ht="15" customHeight="1" x14ac:dyDescent="0.25">
      <c r="B3128" s="112">
        <v>48452</v>
      </c>
      <c r="C3128" s="113" t="str">
        <f t="shared" si="202"/>
        <v>Thursday</v>
      </c>
      <c r="D3128" s="114" t="str">
        <f t="shared" si="205"/>
        <v>B</v>
      </c>
      <c r="E3128" s="114" t="str">
        <f t="shared" si="205"/>
        <v>B</v>
      </c>
      <c r="F3128" s="114" t="str">
        <f t="shared" si="205"/>
        <v>B</v>
      </c>
      <c r="G3128" s="114" t="str">
        <f t="shared" si="205"/>
        <v>B</v>
      </c>
      <c r="H3128" s="114" t="str">
        <f t="shared" si="203"/>
        <v>B</v>
      </c>
      <c r="I3128" s="99">
        <f t="shared" si="204"/>
        <v>1</v>
      </c>
      <c r="J3128" s="109">
        <f>IF(H3128="B",0,MATCH("B",H3129:$H$3985,0))</f>
        <v>0</v>
      </c>
      <c r="O3128" s="112">
        <v>48452</v>
      </c>
      <c r="P3128" s="97" cm="1">
        <f t="array" ref="P3128">INDEX($L$11:$L$2636,MATCH(B3128+J3128,$L$11:$L$2636,0)+30)</f>
        <v>48495</v>
      </c>
      <c r="Q3128" s="124" cm="1">
        <f t="array" ref="Q3128">INDEX($L$11:$L$2636,MATCH(B3128+J3128,$L$11:$L$2636,0)+12)-1</f>
        <v>48470</v>
      </c>
    </row>
    <row r="3129" spans="2:17" ht="15" customHeight="1" x14ac:dyDescent="0.25">
      <c r="B3129" s="112">
        <v>48453</v>
      </c>
      <c r="C3129" s="113" t="str">
        <f t="shared" si="202"/>
        <v>Friday</v>
      </c>
      <c r="D3129" s="114" t="str">
        <f t="shared" si="205"/>
        <v>B</v>
      </c>
      <c r="E3129" s="114" t="str">
        <f t="shared" si="205"/>
        <v>B</v>
      </c>
      <c r="F3129" s="114" t="str">
        <f t="shared" si="205"/>
        <v>B</v>
      </c>
      <c r="G3129" s="114" t="str">
        <f t="shared" si="205"/>
        <v>B</v>
      </c>
      <c r="H3129" s="114" t="str">
        <f t="shared" si="203"/>
        <v>B</v>
      </c>
      <c r="I3129" s="99">
        <f t="shared" si="204"/>
        <v>1</v>
      </c>
      <c r="J3129" s="109">
        <f>IF(H3129="B",0,MATCH("B",H3130:$H$3985,0))</f>
        <v>0</v>
      </c>
      <c r="O3129" s="112">
        <v>48453</v>
      </c>
      <c r="P3129" s="97" cm="1">
        <f t="array" ref="P3129">INDEX($L$11:$L$2636,MATCH(B3129+J3129,$L$11:$L$2636,0)+30)</f>
        <v>48498</v>
      </c>
      <c r="Q3129" s="124" cm="1">
        <f t="array" ref="Q3129">INDEX($L$11:$L$2636,MATCH(B3129+J3129,$L$11:$L$2636,0)+12)-1</f>
        <v>48471</v>
      </c>
    </row>
    <row r="3130" spans="2:17" ht="15" customHeight="1" x14ac:dyDescent="0.25">
      <c r="B3130" s="112">
        <v>48454</v>
      </c>
      <c r="C3130" s="113" t="str">
        <f t="shared" si="202"/>
        <v>Saturday</v>
      </c>
      <c r="D3130" s="114" t="str">
        <f t="shared" si="205"/>
        <v>W</v>
      </c>
      <c r="E3130" s="114" t="str">
        <f t="shared" si="205"/>
        <v>W</v>
      </c>
      <c r="F3130" s="114" t="str">
        <f t="shared" si="205"/>
        <v>W</v>
      </c>
      <c r="G3130" s="114" t="str">
        <f t="shared" si="205"/>
        <v>W</v>
      </c>
      <c r="H3130" s="114" t="str">
        <f t="shared" si="203"/>
        <v>W</v>
      </c>
      <c r="I3130" s="99">
        <f t="shared" si="204"/>
        <v>0</v>
      </c>
      <c r="J3130" s="109">
        <f>IF(H3130="B",0,MATCH("B",H3131:$H$3985,0))</f>
        <v>3</v>
      </c>
      <c r="O3130" s="112">
        <v>48454</v>
      </c>
      <c r="P3130" s="97" cm="1">
        <f t="array" ref="P3130">INDEX($L$11:$L$2636,MATCH(B3130+J3130,$L$11:$L$2636,0)+30)</f>
        <v>48500</v>
      </c>
      <c r="Q3130" s="124" cm="1">
        <f t="array" ref="Q3130">INDEX($L$11:$L$2636,MATCH(B3130+J3130,$L$11:$L$2636,0)+12)-1</f>
        <v>48472</v>
      </c>
    </row>
    <row r="3131" spans="2:17" ht="15" customHeight="1" x14ac:dyDescent="0.25">
      <c r="B3131" s="112">
        <v>48455</v>
      </c>
      <c r="C3131" s="113" t="str">
        <f t="shared" si="202"/>
        <v>Sunday</v>
      </c>
      <c r="D3131" s="114" t="str">
        <f t="shared" si="205"/>
        <v>W</v>
      </c>
      <c r="E3131" s="114" t="str">
        <f t="shared" si="205"/>
        <v>W</v>
      </c>
      <c r="F3131" s="114" t="str">
        <f t="shared" si="205"/>
        <v>W</v>
      </c>
      <c r="G3131" s="114" t="str">
        <f t="shared" si="205"/>
        <v>W</v>
      </c>
      <c r="H3131" s="114" t="str">
        <f t="shared" si="203"/>
        <v>W</v>
      </c>
      <c r="I3131" s="99">
        <f t="shared" si="204"/>
        <v>0</v>
      </c>
      <c r="J3131" s="109">
        <f>IF(H3131="B",0,MATCH("B",H3132:$H$3985,0))</f>
        <v>2</v>
      </c>
      <c r="O3131" s="112">
        <v>48455</v>
      </c>
      <c r="P3131" s="97" cm="1">
        <f t="array" ref="P3131">INDEX($L$11:$L$2636,MATCH(B3131+J3131,$L$11:$L$2636,0)+30)</f>
        <v>48500</v>
      </c>
      <c r="Q3131" s="124" cm="1">
        <f t="array" ref="Q3131">INDEX($L$11:$L$2636,MATCH(B3131+J3131,$L$11:$L$2636,0)+12)-1</f>
        <v>48472</v>
      </c>
    </row>
    <row r="3132" spans="2:17" ht="15" customHeight="1" x14ac:dyDescent="0.25">
      <c r="B3132" s="112">
        <v>48456</v>
      </c>
      <c r="C3132" s="113" t="str">
        <f t="shared" si="202"/>
        <v>Monday</v>
      </c>
      <c r="D3132" s="114" t="s">
        <v>71</v>
      </c>
      <c r="E3132" s="114" t="str">
        <f t="shared" si="205"/>
        <v>B</v>
      </c>
      <c r="F3132" s="114" t="str">
        <f t="shared" si="205"/>
        <v>B</v>
      </c>
      <c r="G3132" s="114" t="str">
        <f t="shared" si="205"/>
        <v>B</v>
      </c>
      <c r="H3132" s="114" t="str">
        <f t="shared" si="203"/>
        <v>P</v>
      </c>
      <c r="I3132" s="99">
        <f t="shared" si="204"/>
        <v>0</v>
      </c>
      <c r="J3132" s="109">
        <f>IF(H3132="B",0,MATCH("B",H3133:$H$3985,0))</f>
        <v>1</v>
      </c>
      <c r="O3132" s="112">
        <v>48456</v>
      </c>
      <c r="P3132" s="97" cm="1">
        <f t="array" ref="P3132">INDEX($L$11:$L$2636,MATCH(B3132+J3132,$L$11:$L$2636,0)+30)</f>
        <v>48500</v>
      </c>
      <c r="Q3132" s="124" cm="1">
        <f t="array" ref="Q3132">INDEX($L$11:$L$2636,MATCH(B3132+J3132,$L$11:$L$2636,0)+12)-1</f>
        <v>48472</v>
      </c>
    </row>
    <row r="3133" spans="2:17" ht="15" customHeight="1" x14ac:dyDescent="0.25">
      <c r="B3133" s="112">
        <v>48457</v>
      </c>
      <c r="C3133" s="113" t="str">
        <f t="shared" si="202"/>
        <v>Tuesday</v>
      </c>
      <c r="D3133" s="114" t="str">
        <f t="shared" si="205"/>
        <v>B</v>
      </c>
      <c r="E3133" s="114" t="str">
        <f t="shared" si="205"/>
        <v>B</v>
      </c>
      <c r="F3133" s="114" t="str">
        <f t="shared" si="205"/>
        <v>B</v>
      </c>
      <c r="G3133" s="114" t="str">
        <f t="shared" si="205"/>
        <v>B</v>
      </c>
      <c r="H3133" s="114" t="str">
        <f t="shared" si="203"/>
        <v>B</v>
      </c>
      <c r="I3133" s="99">
        <f t="shared" si="204"/>
        <v>1</v>
      </c>
      <c r="J3133" s="109">
        <f>IF(H3133="B",0,MATCH("B",H3134:$H$3985,0))</f>
        <v>0</v>
      </c>
      <c r="O3133" s="112">
        <v>48457</v>
      </c>
      <c r="P3133" s="97" cm="1">
        <f t="array" ref="P3133">INDEX($L$11:$L$2636,MATCH(B3133+J3133,$L$11:$L$2636,0)+30)</f>
        <v>48500</v>
      </c>
      <c r="Q3133" s="124" cm="1">
        <f t="array" ref="Q3133">INDEX($L$11:$L$2636,MATCH(B3133+J3133,$L$11:$L$2636,0)+12)-1</f>
        <v>48472</v>
      </c>
    </row>
    <row r="3134" spans="2:17" ht="15" customHeight="1" x14ac:dyDescent="0.25">
      <c r="B3134" s="112">
        <v>48458</v>
      </c>
      <c r="C3134" s="113" t="str">
        <f t="shared" si="202"/>
        <v>Wednesday</v>
      </c>
      <c r="D3134" s="114" t="str">
        <f t="shared" si="205"/>
        <v>B</v>
      </c>
      <c r="E3134" s="114" t="str">
        <f t="shared" si="205"/>
        <v>B</v>
      </c>
      <c r="F3134" s="114" t="str">
        <f t="shared" si="205"/>
        <v>B</v>
      </c>
      <c r="G3134" s="114" t="str">
        <f t="shared" si="205"/>
        <v>B</v>
      </c>
      <c r="H3134" s="114" t="str">
        <f t="shared" si="203"/>
        <v>B</v>
      </c>
      <c r="I3134" s="99">
        <f t="shared" si="204"/>
        <v>1</v>
      </c>
      <c r="J3134" s="109">
        <f>IF(H3134="B",0,MATCH("B",H3135:$H$3985,0))</f>
        <v>0</v>
      </c>
      <c r="O3134" s="112">
        <v>48458</v>
      </c>
      <c r="P3134" s="97" cm="1">
        <f t="array" ref="P3134">INDEX($L$11:$L$2636,MATCH(B3134+J3134,$L$11:$L$2636,0)+30)</f>
        <v>48501</v>
      </c>
      <c r="Q3134" s="124" cm="1">
        <f t="array" ref="Q3134">INDEX($L$11:$L$2636,MATCH(B3134+J3134,$L$11:$L$2636,0)+12)-1</f>
        <v>48473</v>
      </c>
    </row>
    <row r="3135" spans="2:17" ht="15" customHeight="1" x14ac:dyDescent="0.25">
      <c r="B3135" s="112">
        <v>48459</v>
      </c>
      <c r="C3135" s="113" t="str">
        <f t="shared" si="202"/>
        <v>Thursday</v>
      </c>
      <c r="D3135" s="114" t="str">
        <f t="shared" si="205"/>
        <v>B</v>
      </c>
      <c r="E3135" s="114" t="str">
        <f t="shared" si="205"/>
        <v>B</v>
      </c>
      <c r="F3135" s="114" t="str">
        <f t="shared" si="205"/>
        <v>B</v>
      </c>
      <c r="G3135" s="114" t="str">
        <f t="shared" si="205"/>
        <v>B</v>
      </c>
      <c r="H3135" s="114" t="str">
        <f t="shared" si="203"/>
        <v>B</v>
      </c>
      <c r="I3135" s="99">
        <f t="shared" si="204"/>
        <v>1</v>
      </c>
      <c r="J3135" s="109">
        <f>IF(H3135="B",0,MATCH("B",H3136:$H$3985,0))</f>
        <v>0</v>
      </c>
      <c r="O3135" s="112">
        <v>48459</v>
      </c>
      <c r="P3135" s="97" cm="1">
        <f t="array" ref="P3135">INDEX($L$11:$L$2636,MATCH(B3135+J3135,$L$11:$L$2636,0)+30)</f>
        <v>48502</v>
      </c>
      <c r="Q3135" s="124" cm="1">
        <f t="array" ref="Q3135">INDEX($L$11:$L$2636,MATCH(B3135+J3135,$L$11:$L$2636,0)+12)-1</f>
        <v>48476</v>
      </c>
    </row>
    <row r="3136" spans="2:17" ht="15" customHeight="1" x14ac:dyDescent="0.25">
      <c r="B3136" s="112">
        <v>48460</v>
      </c>
      <c r="C3136" s="113" t="str">
        <f t="shared" si="202"/>
        <v>Friday</v>
      </c>
      <c r="D3136" s="114" t="str">
        <f t="shared" si="205"/>
        <v>B</v>
      </c>
      <c r="E3136" s="114" t="str">
        <f t="shared" si="205"/>
        <v>B</v>
      </c>
      <c r="F3136" s="114" t="str">
        <f t="shared" si="205"/>
        <v>B</v>
      </c>
      <c r="G3136" s="114" t="str">
        <f t="shared" si="205"/>
        <v>B</v>
      </c>
      <c r="H3136" s="114" t="str">
        <f t="shared" si="203"/>
        <v>B</v>
      </c>
      <c r="I3136" s="99">
        <f t="shared" si="204"/>
        <v>1</v>
      </c>
      <c r="J3136" s="109">
        <f>IF(H3136="B",0,MATCH("B",H3137:$H$3985,0))</f>
        <v>0</v>
      </c>
      <c r="O3136" s="112">
        <v>48460</v>
      </c>
      <c r="P3136" s="97" cm="1">
        <f t="array" ref="P3136">INDEX($L$11:$L$2636,MATCH(B3136+J3136,$L$11:$L$2636,0)+30)</f>
        <v>48505</v>
      </c>
      <c r="Q3136" s="124" cm="1">
        <f t="array" ref="Q3136">INDEX($L$11:$L$2636,MATCH(B3136+J3136,$L$11:$L$2636,0)+12)-1</f>
        <v>48477</v>
      </c>
    </row>
    <row r="3137" spans="2:17" ht="15" customHeight="1" x14ac:dyDescent="0.25">
      <c r="B3137" s="112">
        <v>48461</v>
      </c>
      <c r="C3137" s="113" t="str">
        <f t="shared" si="202"/>
        <v>Saturday</v>
      </c>
      <c r="D3137" s="114" t="str">
        <f t="shared" si="205"/>
        <v>W</v>
      </c>
      <c r="E3137" s="114" t="str">
        <f t="shared" si="205"/>
        <v>W</v>
      </c>
      <c r="F3137" s="114" t="str">
        <f t="shared" si="205"/>
        <v>W</v>
      </c>
      <c r="G3137" s="114" t="str">
        <f t="shared" si="205"/>
        <v>W</v>
      </c>
      <c r="H3137" s="114" t="str">
        <f t="shared" si="203"/>
        <v>W</v>
      </c>
      <c r="I3137" s="99">
        <f t="shared" si="204"/>
        <v>0</v>
      </c>
      <c r="J3137" s="109">
        <f>IF(H3137="B",0,MATCH("B",H3138:$H$3985,0))</f>
        <v>2</v>
      </c>
      <c r="O3137" s="112">
        <v>48461</v>
      </c>
      <c r="P3137" s="97" cm="1">
        <f t="array" ref="P3137">INDEX($L$11:$L$2636,MATCH(B3137+J3137,$L$11:$L$2636,0)+30)</f>
        <v>48506</v>
      </c>
      <c r="Q3137" s="124" cm="1">
        <f t="array" ref="Q3137">INDEX($L$11:$L$2636,MATCH(B3137+J3137,$L$11:$L$2636,0)+12)-1</f>
        <v>48478</v>
      </c>
    </row>
    <row r="3138" spans="2:17" ht="15" customHeight="1" x14ac:dyDescent="0.25">
      <c r="B3138" s="112">
        <v>48462</v>
      </c>
      <c r="C3138" s="113" t="str">
        <f t="shared" si="202"/>
        <v>Sunday</v>
      </c>
      <c r="D3138" s="114" t="str">
        <f t="shared" si="205"/>
        <v>W</v>
      </c>
      <c r="E3138" s="114" t="str">
        <f t="shared" si="205"/>
        <v>W</v>
      </c>
      <c r="F3138" s="114" t="str">
        <f t="shared" si="205"/>
        <v>W</v>
      </c>
      <c r="G3138" s="114" t="str">
        <f t="shared" si="205"/>
        <v>W</v>
      </c>
      <c r="H3138" s="114" t="str">
        <f t="shared" si="203"/>
        <v>W</v>
      </c>
      <c r="I3138" s="99">
        <f t="shared" si="204"/>
        <v>0</v>
      </c>
      <c r="J3138" s="109">
        <f>IF(H3138="B",0,MATCH("B",H3139:$H$3985,0))</f>
        <v>1</v>
      </c>
      <c r="O3138" s="112">
        <v>48462</v>
      </c>
      <c r="P3138" s="97" cm="1">
        <f t="array" ref="P3138">INDEX($L$11:$L$2636,MATCH(B3138+J3138,$L$11:$L$2636,0)+30)</f>
        <v>48506</v>
      </c>
      <c r="Q3138" s="124" cm="1">
        <f t="array" ref="Q3138">INDEX($L$11:$L$2636,MATCH(B3138+J3138,$L$11:$L$2636,0)+12)-1</f>
        <v>48478</v>
      </c>
    </row>
    <row r="3139" spans="2:17" ht="15" customHeight="1" x14ac:dyDescent="0.25">
      <c r="B3139" s="112">
        <v>48463</v>
      </c>
      <c r="C3139" s="113" t="str">
        <f t="shared" si="202"/>
        <v>Monday</v>
      </c>
      <c r="D3139" s="114" t="str">
        <f t="shared" si="205"/>
        <v>B</v>
      </c>
      <c r="E3139" s="114" t="str">
        <f t="shared" si="205"/>
        <v>B</v>
      </c>
      <c r="F3139" s="114" t="str">
        <f t="shared" si="205"/>
        <v>B</v>
      </c>
      <c r="G3139" s="114" t="str">
        <f t="shared" si="205"/>
        <v>B</v>
      </c>
      <c r="H3139" s="114" t="str">
        <f t="shared" si="203"/>
        <v>B</v>
      </c>
      <c r="I3139" s="99">
        <f t="shared" si="204"/>
        <v>1</v>
      </c>
      <c r="J3139" s="109">
        <f>IF(H3139="B",0,MATCH("B",H3140:$H$3985,0))</f>
        <v>0</v>
      </c>
      <c r="O3139" s="112">
        <v>48463</v>
      </c>
      <c r="P3139" s="97" cm="1">
        <f t="array" ref="P3139">INDEX($L$11:$L$2636,MATCH(B3139+J3139,$L$11:$L$2636,0)+30)</f>
        <v>48506</v>
      </c>
      <c r="Q3139" s="124" cm="1">
        <f t="array" ref="Q3139">INDEX($L$11:$L$2636,MATCH(B3139+J3139,$L$11:$L$2636,0)+12)-1</f>
        <v>48478</v>
      </c>
    </row>
    <row r="3140" spans="2:17" ht="15" customHeight="1" x14ac:dyDescent="0.25">
      <c r="B3140" s="112">
        <v>48464</v>
      </c>
      <c r="C3140" s="113" t="str">
        <f t="shared" si="202"/>
        <v>Tuesday</v>
      </c>
      <c r="D3140" s="114" t="str">
        <f t="shared" si="205"/>
        <v>B</v>
      </c>
      <c r="E3140" s="114" t="str">
        <f t="shared" si="205"/>
        <v>B</v>
      </c>
      <c r="F3140" s="114" t="str">
        <f t="shared" si="205"/>
        <v>B</v>
      </c>
      <c r="G3140" s="114" t="str">
        <f t="shared" si="205"/>
        <v>B</v>
      </c>
      <c r="H3140" s="114" t="str">
        <f t="shared" si="203"/>
        <v>B</v>
      </c>
      <c r="I3140" s="99">
        <f t="shared" si="204"/>
        <v>1</v>
      </c>
      <c r="J3140" s="109">
        <f>IF(H3140="B",0,MATCH("B",H3141:$H$3985,0))</f>
        <v>0</v>
      </c>
      <c r="O3140" s="112">
        <v>48464</v>
      </c>
      <c r="P3140" s="97" cm="1">
        <f t="array" ref="P3140">INDEX($L$11:$L$2636,MATCH(B3140+J3140,$L$11:$L$2636,0)+30)</f>
        <v>48507</v>
      </c>
      <c r="Q3140" s="124" cm="1">
        <f t="array" ref="Q3140">INDEX($L$11:$L$2636,MATCH(B3140+J3140,$L$11:$L$2636,0)+12)-1</f>
        <v>48479</v>
      </c>
    </row>
    <row r="3141" spans="2:17" ht="15" customHeight="1" x14ac:dyDescent="0.25">
      <c r="B3141" s="112">
        <v>48465</v>
      </c>
      <c r="C3141" s="113" t="str">
        <f t="shared" si="202"/>
        <v>Wednesday</v>
      </c>
      <c r="D3141" s="114" t="str">
        <f t="shared" si="205"/>
        <v>B</v>
      </c>
      <c r="E3141" s="114" t="str">
        <f t="shared" si="205"/>
        <v>B</v>
      </c>
      <c r="F3141" s="114" t="str">
        <f t="shared" si="205"/>
        <v>B</v>
      </c>
      <c r="G3141" s="114" t="str">
        <f t="shared" si="205"/>
        <v>B</v>
      </c>
      <c r="H3141" s="114" t="str">
        <f t="shared" si="203"/>
        <v>B</v>
      </c>
      <c r="I3141" s="99">
        <f t="shared" si="204"/>
        <v>1</v>
      </c>
      <c r="J3141" s="109">
        <f>IF(H3141="B",0,MATCH("B",H3142:$H$3985,0))</f>
        <v>0</v>
      </c>
      <c r="O3141" s="112">
        <v>48465</v>
      </c>
      <c r="P3141" s="97" cm="1">
        <f t="array" ref="P3141">INDEX($L$11:$L$2636,MATCH(B3141+J3141,$L$11:$L$2636,0)+30)</f>
        <v>48508</v>
      </c>
      <c r="Q3141" s="124" cm="1">
        <f t="array" ref="Q3141">INDEX($L$11:$L$2636,MATCH(B3141+J3141,$L$11:$L$2636,0)+12)-1</f>
        <v>48480</v>
      </c>
    </row>
    <row r="3142" spans="2:17" ht="15" customHeight="1" x14ac:dyDescent="0.25">
      <c r="B3142" s="112">
        <v>48466</v>
      </c>
      <c r="C3142" s="113" t="str">
        <f t="shared" si="202"/>
        <v>Thursday</v>
      </c>
      <c r="D3142" s="114" t="str">
        <f t="shared" si="205"/>
        <v>B</v>
      </c>
      <c r="E3142" s="114" t="str">
        <f t="shared" si="205"/>
        <v>B</v>
      </c>
      <c r="F3142" s="114" t="str">
        <f t="shared" si="205"/>
        <v>B</v>
      </c>
      <c r="G3142" s="114" t="str">
        <f t="shared" si="205"/>
        <v>B</v>
      </c>
      <c r="H3142" s="114" t="str">
        <f t="shared" si="203"/>
        <v>B</v>
      </c>
      <c r="I3142" s="99">
        <f t="shared" si="204"/>
        <v>1</v>
      </c>
      <c r="J3142" s="109">
        <f>IF(H3142="B",0,MATCH("B",H3143:$H$3985,0))</f>
        <v>0</v>
      </c>
      <c r="O3142" s="112">
        <v>48466</v>
      </c>
      <c r="P3142" s="97" cm="1">
        <f t="array" ref="P3142">INDEX($L$11:$L$2636,MATCH(B3142+J3142,$L$11:$L$2636,0)+30)</f>
        <v>48509</v>
      </c>
      <c r="Q3142" s="124" cm="1">
        <f t="array" ref="Q3142">INDEX($L$11:$L$2636,MATCH(B3142+J3142,$L$11:$L$2636,0)+12)-1</f>
        <v>48483</v>
      </c>
    </row>
    <row r="3143" spans="2:17" ht="15" customHeight="1" x14ac:dyDescent="0.25">
      <c r="B3143" s="112">
        <v>48467</v>
      </c>
      <c r="C3143" s="113" t="str">
        <f t="shared" si="202"/>
        <v>Friday</v>
      </c>
      <c r="D3143" s="114" t="str">
        <f t="shared" si="205"/>
        <v>B</v>
      </c>
      <c r="E3143" s="114" t="str">
        <f t="shared" si="205"/>
        <v>B</v>
      </c>
      <c r="F3143" s="114" t="str">
        <f t="shared" si="205"/>
        <v>B</v>
      </c>
      <c r="G3143" s="114" t="str">
        <f t="shared" si="205"/>
        <v>B</v>
      </c>
      <c r="H3143" s="114" t="str">
        <f t="shared" si="203"/>
        <v>B</v>
      </c>
      <c r="I3143" s="99">
        <f t="shared" si="204"/>
        <v>1</v>
      </c>
      <c r="J3143" s="109">
        <f>IF(H3143="B",0,MATCH("B",H3144:$H$3985,0))</f>
        <v>0</v>
      </c>
      <c r="O3143" s="112">
        <v>48467</v>
      </c>
      <c r="P3143" s="97" cm="1">
        <f t="array" ref="P3143">INDEX($L$11:$L$2636,MATCH(B3143+J3143,$L$11:$L$2636,0)+30)</f>
        <v>48512</v>
      </c>
      <c r="Q3143" s="124" cm="1">
        <f t="array" ref="Q3143">INDEX($L$11:$L$2636,MATCH(B3143+J3143,$L$11:$L$2636,0)+12)-1</f>
        <v>48484</v>
      </c>
    </row>
    <row r="3144" spans="2:17" ht="15" customHeight="1" x14ac:dyDescent="0.25">
      <c r="B3144" s="112">
        <v>48468</v>
      </c>
      <c r="C3144" s="113" t="str">
        <f t="shared" si="202"/>
        <v>Saturday</v>
      </c>
      <c r="D3144" s="114" t="str">
        <f t="shared" si="205"/>
        <v>W</v>
      </c>
      <c r="E3144" s="114" t="s">
        <v>97</v>
      </c>
      <c r="F3144" s="114" t="str">
        <f t="shared" si="205"/>
        <v>W</v>
      </c>
      <c r="G3144" s="114" t="str">
        <f t="shared" si="205"/>
        <v>W</v>
      </c>
      <c r="H3144" s="114" t="str">
        <f t="shared" si="203"/>
        <v>P</v>
      </c>
      <c r="I3144" s="99">
        <f t="shared" si="204"/>
        <v>0</v>
      </c>
      <c r="J3144" s="109">
        <f>IF(H3144="B",0,MATCH("B",H3145:$H$3985,0))</f>
        <v>2</v>
      </c>
      <c r="O3144" s="112">
        <v>48468</v>
      </c>
      <c r="P3144" s="97" cm="1">
        <f t="array" ref="P3144">INDEX($L$11:$L$2636,MATCH(B3144+J3144,$L$11:$L$2636,0)+30)</f>
        <v>48513</v>
      </c>
      <c r="Q3144" s="124" cm="1">
        <f t="array" ref="Q3144">INDEX($L$11:$L$2636,MATCH(B3144+J3144,$L$11:$L$2636,0)+12)-1</f>
        <v>48485</v>
      </c>
    </row>
    <row r="3145" spans="2:17" ht="15" customHeight="1" x14ac:dyDescent="0.25">
      <c r="B3145" s="112">
        <v>48469</v>
      </c>
      <c r="C3145" s="113" t="str">
        <f t="shared" si="202"/>
        <v>Sunday</v>
      </c>
      <c r="D3145" s="114" t="str">
        <f t="shared" si="205"/>
        <v>W</v>
      </c>
      <c r="E3145" s="114" t="str">
        <f t="shared" si="205"/>
        <v>W</v>
      </c>
      <c r="F3145" s="114" t="str">
        <f t="shared" si="205"/>
        <v>W</v>
      </c>
      <c r="G3145" s="114" t="str">
        <f t="shared" si="205"/>
        <v>W</v>
      </c>
      <c r="H3145" s="114" t="str">
        <f t="shared" si="203"/>
        <v>W</v>
      </c>
      <c r="I3145" s="99">
        <f t="shared" si="204"/>
        <v>0</v>
      </c>
      <c r="J3145" s="109">
        <f>IF(H3145="B",0,MATCH("B",H3146:$H$3985,0))</f>
        <v>1</v>
      </c>
      <c r="O3145" s="112">
        <v>48469</v>
      </c>
      <c r="P3145" s="97" cm="1">
        <f t="array" ref="P3145">INDEX($L$11:$L$2636,MATCH(B3145+J3145,$L$11:$L$2636,0)+30)</f>
        <v>48513</v>
      </c>
      <c r="Q3145" s="124" cm="1">
        <f t="array" ref="Q3145">INDEX($L$11:$L$2636,MATCH(B3145+J3145,$L$11:$L$2636,0)+12)-1</f>
        <v>48485</v>
      </c>
    </row>
    <row r="3146" spans="2:17" ht="15" customHeight="1" x14ac:dyDescent="0.25">
      <c r="B3146" s="112">
        <v>48470</v>
      </c>
      <c r="C3146" s="113" t="str">
        <f t="shared" si="202"/>
        <v>Monday</v>
      </c>
      <c r="D3146" s="114" t="str">
        <f t="shared" si="205"/>
        <v>B</v>
      </c>
      <c r="E3146" s="114" t="str">
        <f t="shared" si="205"/>
        <v>B</v>
      </c>
      <c r="F3146" s="114" t="str">
        <f t="shared" si="205"/>
        <v>B</v>
      </c>
      <c r="G3146" s="114" t="str">
        <f t="shared" si="205"/>
        <v>B</v>
      </c>
      <c r="H3146" s="114" t="str">
        <f t="shared" si="203"/>
        <v>B</v>
      </c>
      <c r="I3146" s="99">
        <f t="shared" si="204"/>
        <v>1</v>
      </c>
      <c r="J3146" s="109">
        <f>IF(H3146="B",0,MATCH("B",H3147:$H$3985,0))</f>
        <v>0</v>
      </c>
      <c r="O3146" s="112">
        <v>48470</v>
      </c>
      <c r="P3146" s="97" cm="1">
        <f t="array" ref="P3146">INDEX($L$11:$L$2636,MATCH(B3146+J3146,$L$11:$L$2636,0)+30)</f>
        <v>48513</v>
      </c>
      <c r="Q3146" s="124" cm="1">
        <f t="array" ref="Q3146">INDEX($L$11:$L$2636,MATCH(B3146+J3146,$L$11:$L$2636,0)+12)-1</f>
        <v>48485</v>
      </c>
    </row>
    <row r="3147" spans="2:17" ht="15" customHeight="1" x14ac:dyDescent="0.25">
      <c r="B3147" s="112">
        <v>48471</v>
      </c>
      <c r="C3147" s="113" t="str">
        <f t="shared" si="202"/>
        <v>Tuesday</v>
      </c>
      <c r="D3147" s="114" t="str">
        <f t="shared" si="205"/>
        <v>B</v>
      </c>
      <c r="E3147" s="114" t="str">
        <f t="shared" si="205"/>
        <v>B</v>
      </c>
      <c r="F3147" s="114" t="str">
        <f t="shared" si="205"/>
        <v>B</v>
      </c>
      <c r="G3147" s="114" t="str">
        <f t="shared" si="205"/>
        <v>B</v>
      </c>
      <c r="H3147" s="114" t="str">
        <f t="shared" si="203"/>
        <v>B</v>
      </c>
      <c r="I3147" s="99">
        <f t="shared" si="204"/>
        <v>1</v>
      </c>
      <c r="J3147" s="109">
        <f>IF(H3147="B",0,MATCH("B",H3148:$H$3985,0))</f>
        <v>0</v>
      </c>
      <c r="O3147" s="112">
        <v>48471</v>
      </c>
      <c r="P3147" s="97" cm="1">
        <f t="array" ref="P3147">INDEX($L$11:$L$2636,MATCH(B3147+J3147,$L$11:$L$2636,0)+30)</f>
        <v>48514</v>
      </c>
      <c r="Q3147" s="124" cm="1">
        <f t="array" ref="Q3147">INDEX($L$11:$L$2636,MATCH(B3147+J3147,$L$11:$L$2636,0)+12)-1</f>
        <v>48486</v>
      </c>
    </row>
    <row r="3148" spans="2:17" ht="15" customHeight="1" x14ac:dyDescent="0.25">
      <c r="B3148" s="112">
        <v>48472</v>
      </c>
      <c r="C3148" s="113" t="str">
        <f t="shared" ref="C3148:C3211" si="206">TEXT(WEEKDAY(B3148),"dddd")</f>
        <v>Wednesday</v>
      </c>
      <c r="D3148" s="114" t="str">
        <f t="shared" si="205"/>
        <v>B</v>
      </c>
      <c r="E3148" s="114" t="str">
        <f t="shared" si="205"/>
        <v>B</v>
      </c>
      <c r="F3148" s="114" t="str">
        <f t="shared" si="205"/>
        <v>B</v>
      </c>
      <c r="G3148" s="114" t="str">
        <f t="shared" si="205"/>
        <v>B</v>
      </c>
      <c r="H3148" s="114" t="str">
        <f t="shared" ref="H3148:H3211" si="207">IF(OR(D3148="P",E3148="P",F3148="P",G3148="P"),"P",D3148)</f>
        <v>B</v>
      </c>
      <c r="I3148" s="99">
        <f t="shared" ref="I3148:I3211" si="208">IF(H3148="B",1,0)</f>
        <v>1</v>
      </c>
      <c r="J3148" s="109">
        <f>IF(H3148="B",0,MATCH("B",H3149:$H$3985,0))</f>
        <v>0</v>
      </c>
      <c r="O3148" s="112">
        <v>48472</v>
      </c>
      <c r="P3148" s="97" cm="1">
        <f t="array" ref="P3148">INDEX($L$11:$L$2636,MATCH(B3148+J3148,$L$11:$L$2636,0)+30)</f>
        <v>48515</v>
      </c>
      <c r="Q3148" s="124" cm="1">
        <f t="array" ref="Q3148">INDEX($L$11:$L$2636,MATCH(B3148+J3148,$L$11:$L$2636,0)+12)-1</f>
        <v>48487</v>
      </c>
    </row>
    <row r="3149" spans="2:17" ht="15" customHeight="1" x14ac:dyDescent="0.25">
      <c r="B3149" s="112">
        <v>48473</v>
      </c>
      <c r="C3149" s="113" t="str">
        <f t="shared" si="206"/>
        <v>Thursday</v>
      </c>
      <c r="D3149" s="114" t="str">
        <f t="shared" si="205"/>
        <v>B</v>
      </c>
      <c r="E3149" s="114" t="str">
        <f t="shared" si="205"/>
        <v>B</v>
      </c>
      <c r="F3149" s="114" t="str">
        <f t="shared" si="205"/>
        <v>B</v>
      </c>
      <c r="G3149" s="114" t="str">
        <f t="shared" si="205"/>
        <v>B</v>
      </c>
      <c r="H3149" s="114" t="str">
        <f t="shared" si="207"/>
        <v>B</v>
      </c>
      <c r="I3149" s="99">
        <f t="shared" si="208"/>
        <v>1</v>
      </c>
      <c r="J3149" s="109">
        <f>IF(H3149="B",0,MATCH("B",H3150:$H$3985,0))</f>
        <v>0</v>
      </c>
      <c r="O3149" s="112">
        <v>48473</v>
      </c>
      <c r="P3149" s="97" cm="1">
        <f t="array" ref="P3149">INDEX($L$11:$L$2636,MATCH(B3149+J3149,$L$11:$L$2636,0)+30)</f>
        <v>48516</v>
      </c>
      <c r="Q3149" s="124" cm="1">
        <f t="array" ref="Q3149">INDEX($L$11:$L$2636,MATCH(B3149+J3149,$L$11:$L$2636,0)+12)-1</f>
        <v>48490</v>
      </c>
    </row>
    <row r="3150" spans="2:17" ht="15" customHeight="1" x14ac:dyDescent="0.25">
      <c r="B3150" s="112">
        <v>48474</v>
      </c>
      <c r="C3150" s="113" t="str">
        <f t="shared" si="206"/>
        <v>Friday</v>
      </c>
      <c r="D3150" s="114" t="str">
        <f t="shared" si="205"/>
        <v>B</v>
      </c>
      <c r="E3150" s="114" t="str">
        <f t="shared" si="205"/>
        <v>B</v>
      </c>
      <c r="F3150" s="114" t="str">
        <f t="shared" si="205"/>
        <v>B</v>
      </c>
      <c r="G3150" s="114" t="str">
        <f t="shared" si="205"/>
        <v>B</v>
      </c>
      <c r="H3150" s="114" t="str">
        <f t="shared" si="207"/>
        <v>B</v>
      </c>
      <c r="I3150" s="99">
        <f t="shared" si="208"/>
        <v>1</v>
      </c>
      <c r="J3150" s="109">
        <f>IF(H3150="B",0,MATCH("B",H3151:$H$3985,0))</f>
        <v>0</v>
      </c>
      <c r="O3150" s="112">
        <v>48474</v>
      </c>
      <c r="P3150" s="97" cm="1">
        <f t="array" ref="P3150">INDEX($L$11:$L$2636,MATCH(B3150+J3150,$L$11:$L$2636,0)+30)</f>
        <v>48520</v>
      </c>
      <c r="Q3150" s="124" cm="1">
        <f t="array" ref="Q3150">INDEX($L$11:$L$2636,MATCH(B3150+J3150,$L$11:$L$2636,0)+12)-1</f>
        <v>48491</v>
      </c>
    </row>
    <row r="3151" spans="2:17" ht="15" customHeight="1" x14ac:dyDescent="0.25">
      <c r="B3151" s="112">
        <v>48475</v>
      </c>
      <c r="C3151" s="113" t="str">
        <f t="shared" si="206"/>
        <v>Saturday</v>
      </c>
      <c r="D3151" s="114" t="str">
        <f t="shared" si="205"/>
        <v>W</v>
      </c>
      <c r="E3151" s="114" t="str">
        <f t="shared" si="205"/>
        <v>W</v>
      </c>
      <c r="F3151" s="114" t="str">
        <f t="shared" si="205"/>
        <v>W</v>
      </c>
      <c r="G3151" s="114" t="str">
        <f t="shared" si="205"/>
        <v>W</v>
      </c>
      <c r="H3151" s="114" t="str">
        <f t="shared" si="207"/>
        <v>W</v>
      </c>
      <c r="I3151" s="99">
        <f t="shared" si="208"/>
        <v>0</v>
      </c>
      <c r="J3151" s="109">
        <f>IF(H3151="B",0,MATCH("B",H3152:$H$3985,0))</f>
        <v>2</v>
      </c>
      <c r="O3151" s="112">
        <v>48475</v>
      </c>
      <c r="P3151" s="97" cm="1">
        <f t="array" ref="P3151">INDEX($L$11:$L$2636,MATCH(B3151+J3151,$L$11:$L$2636,0)+30)</f>
        <v>48521</v>
      </c>
      <c r="Q3151" s="124" cm="1">
        <f t="array" ref="Q3151">INDEX($L$11:$L$2636,MATCH(B3151+J3151,$L$11:$L$2636,0)+12)-1</f>
        <v>48492</v>
      </c>
    </row>
    <row r="3152" spans="2:17" ht="15" customHeight="1" x14ac:dyDescent="0.25">
      <c r="B3152" s="112">
        <v>48476</v>
      </c>
      <c r="C3152" s="113" t="str">
        <f t="shared" si="206"/>
        <v>Sunday</v>
      </c>
      <c r="D3152" s="114" t="str">
        <f t="shared" si="205"/>
        <v>W</v>
      </c>
      <c r="E3152" s="114" t="str">
        <f t="shared" si="205"/>
        <v>W</v>
      </c>
      <c r="F3152" s="114" t="str">
        <f t="shared" si="205"/>
        <v>W</v>
      </c>
      <c r="G3152" s="114" t="str">
        <f t="shared" si="205"/>
        <v>W</v>
      </c>
      <c r="H3152" s="114" t="str">
        <f t="shared" si="207"/>
        <v>W</v>
      </c>
      <c r="I3152" s="99">
        <f t="shared" si="208"/>
        <v>0</v>
      </c>
      <c r="J3152" s="109">
        <f>IF(H3152="B",0,MATCH("B",H3153:$H$3985,0))</f>
        <v>1</v>
      </c>
      <c r="O3152" s="112">
        <v>48476</v>
      </c>
      <c r="P3152" s="97" cm="1">
        <f t="array" ref="P3152">INDEX($L$11:$L$2636,MATCH(B3152+J3152,$L$11:$L$2636,0)+30)</f>
        <v>48521</v>
      </c>
      <c r="Q3152" s="124" cm="1">
        <f t="array" ref="Q3152">INDEX($L$11:$L$2636,MATCH(B3152+J3152,$L$11:$L$2636,0)+12)-1</f>
        <v>48492</v>
      </c>
    </row>
    <row r="3153" spans="2:17" ht="15" customHeight="1" x14ac:dyDescent="0.25">
      <c r="B3153" s="112">
        <v>48477</v>
      </c>
      <c r="C3153" s="113" t="str">
        <f t="shared" si="206"/>
        <v>Monday</v>
      </c>
      <c r="D3153" s="114" t="str">
        <f t="shared" si="205"/>
        <v>B</v>
      </c>
      <c r="E3153" s="114" t="str">
        <f t="shared" si="205"/>
        <v>B</v>
      </c>
      <c r="F3153" s="114" t="str">
        <f t="shared" si="205"/>
        <v>B</v>
      </c>
      <c r="G3153" s="114" t="str">
        <f t="shared" si="205"/>
        <v>B</v>
      </c>
      <c r="H3153" s="114" t="str">
        <f t="shared" si="207"/>
        <v>B</v>
      </c>
      <c r="I3153" s="99">
        <f t="shared" si="208"/>
        <v>1</v>
      </c>
      <c r="J3153" s="109">
        <f>IF(H3153="B",0,MATCH("B",H3154:$H$3985,0))</f>
        <v>0</v>
      </c>
      <c r="O3153" s="112">
        <v>48477</v>
      </c>
      <c r="P3153" s="97" cm="1">
        <f t="array" ref="P3153">INDEX($L$11:$L$2636,MATCH(B3153+J3153,$L$11:$L$2636,0)+30)</f>
        <v>48521</v>
      </c>
      <c r="Q3153" s="124" cm="1">
        <f t="array" ref="Q3153">INDEX($L$11:$L$2636,MATCH(B3153+J3153,$L$11:$L$2636,0)+12)-1</f>
        <v>48492</v>
      </c>
    </row>
    <row r="3154" spans="2:17" ht="15" customHeight="1" x14ac:dyDescent="0.25">
      <c r="B3154" s="112">
        <v>48478</v>
      </c>
      <c r="C3154" s="113" t="str">
        <f t="shared" si="206"/>
        <v>Tuesday</v>
      </c>
      <c r="D3154" s="114" t="str">
        <f t="shared" si="205"/>
        <v>B</v>
      </c>
      <c r="E3154" s="114" t="str">
        <f t="shared" si="205"/>
        <v>B</v>
      </c>
      <c r="F3154" s="114" t="str">
        <f t="shared" si="205"/>
        <v>B</v>
      </c>
      <c r="G3154" s="114" t="str">
        <f t="shared" si="205"/>
        <v>B</v>
      </c>
      <c r="H3154" s="114" t="str">
        <f t="shared" si="207"/>
        <v>B</v>
      </c>
      <c r="I3154" s="99">
        <f t="shared" si="208"/>
        <v>1</v>
      </c>
      <c r="J3154" s="109">
        <f>IF(H3154="B",0,MATCH("B",H3155:$H$3985,0))</f>
        <v>0</v>
      </c>
      <c r="O3154" s="112">
        <v>48478</v>
      </c>
      <c r="P3154" s="97" cm="1">
        <f t="array" ref="P3154">INDEX($L$11:$L$2636,MATCH(B3154+J3154,$L$11:$L$2636,0)+30)</f>
        <v>48522</v>
      </c>
      <c r="Q3154" s="124" cm="1">
        <f t="array" ref="Q3154">INDEX($L$11:$L$2636,MATCH(B3154+J3154,$L$11:$L$2636,0)+12)-1</f>
        <v>48493</v>
      </c>
    </row>
    <row r="3155" spans="2:17" ht="15" customHeight="1" x14ac:dyDescent="0.25">
      <c r="B3155" s="112">
        <v>48479</v>
      </c>
      <c r="C3155" s="113" t="str">
        <f t="shared" si="206"/>
        <v>Wednesday</v>
      </c>
      <c r="D3155" s="114" t="str">
        <f t="shared" si="205"/>
        <v>B</v>
      </c>
      <c r="E3155" s="114" t="str">
        <f t="shared" si="205"/>
        <v>B</v>
      </c>
      <c r="F3155" s="114" t="str">
        <f t="shared" si="205"/>
        <v>B</v>
      </c>
      <c r="G3155" s="114" t="str">
        <f t="shared" si="205"/>
        <v>B</v>
      </c>
      <c r="H3155" s="114" t="str">
        <f t="shared" si="207"/>
        <v>B</v>
      </c>
      <c r="I3155" s="99">
        <f t="shared" si="208"/>
        <v>1</v>
      </c>
      <c r="J3155" s="109">
        <f>IF(H3155="B",0,MATCH("B",H3156:$H$3985,0))</f>
        <v>0</v>
      </c>
      <c r="O3155" s="112">
        <v>48479</v>
      </c>
      <c r="P3155" s="97" cm="1">
        <f t="array" ref="P3155">INDEX($L$11:$L$2636,MATCH(B3155+J3155,$L$11:$L$2636,0)+30)</f>
        <v>48523</v>
      </c>
      <c r="Q3155" s="124" cm="1">
        <f t="array" ref="Q3155">INDEX($L$11:$L$2636,MATCH(B3155+J3155,$L$11:$L$2636,0)+12)-1</f>
        <v>48494</v>
      </c>
    </row>
    <row r="3156" spans="2:17" ht="15" customHeight="1" x14ac:dyDescent="0.25">
      <c r="B3156" s="112">
        <v>48480</v>
      </c>
      <c r="C3156" s="113" t="str">
        <f t="shared" si="206"/>
        <v>Thursday</v>
      </c>
      <c r="D3156" s="114" t="str">
        <f t="shared" si="205"/>
        <v>B</v>
      </c>
      <c r="E3156" s="114" t="str">
        <f t="shared" si="205"/>
        <v>B</v>
      </c>
      <c r="F3156" s="114" t="str">
        <f t="shared" si="205"/>
        <v>B</v>
      </c>
      <c r="G3156" s="114" t="str">
        <f t="shared" si="205"/>
        <v>B</v>
      </c>
      <c r="H3156" s="114" t="str">
        <f t="shared" si="207"/>
        <v>B</v>
      </c>
      <c r="I3156" s="99">
        <f t="shared" si="208"/>
        <v>1</v>
      </c>
      <c r="J3156" s="109">
        <f>IF(H3156="B",0,MATCH("B",H3157:$H$3985,0))</f>
        <v>0</v>
      </c>
      <c r="O3156" s="112">
        <v>48480</v>
      </c>
      <c r="P3156" s="97" cm="1">
        <f t="array" ref="P3156">INDEX($L$11:$L$2636,MATCH(B3156+J3156,$L$11:$L$2636,0)+30)</f>
        <v>48526</v>
      </c>
      <c r="Q3156" s="124" cm="1">
        <f t="array" ref="Q3156">INDEX($L$11:$L$2636,MATCH(B3156+J3156,$L$11:$L$2636,0)+12)-1</f>
        <v>48497</v>
      </c>
    </row>
    <row r="3157" spans="2:17" ht="15" customHeight="1" x14ac:dyDescent="0.25">
      <c r="B3157" s="112">
        <v>48481</v>
      </c>
      <c r="C3157" s="113" t="str">
        <f t="shared" si="206"/>
        <v>Friday</v>
      </c>
      <c r="D3157" s="114" t="str">
        <f t="shared" si="205"/>
        <v>B</v>
      </c>
      <c r="E3157" s="114" t="str">
        <f t="shared" si="205"/>
        <v>B</v>
      </c>
      <c r="F3157" s="114" t="str">
        <f t="shared" si="205"/>
        <v>B</v>
      </c>
      <c r="G3157" s="114" t="str">
        <f t="shared" si="205"/>
        <v>B</v>
      </c>
      <c r="H3157" s="114" t="str">
        <f t="shared" si="207"/>
        <v>B</v>
      </c>
      <c r="I3157" s="99">
        <f t="shared" si="208"/>
        <v>1</v>
      </c>
      <c r="J3157" s="109">
        <f>IF(H3157="B",0,MATCH("B",H3158:$H$3985,0))</f>
        <v>0</v>
      </c>
      <c r="O3157" s="112">
        <v>48481</v>
      </c>
      <c r="P3157" s="97" cm="1">
        <f t="array" ref="P3157">INDEX($L$11:$L$2636,MATCH(B3157+J3157,$L$11:$L$2636,0)+30)</f>
        <v>48528</v>
      </c>
      <c r="Q3157" s="124" cm="1">
        <f t="array" ref="Q3157">INDEX($L$11:$L$2636,MATCH(B3157+J3157,$L$11:$L$2636,0)+12)-1</f>
        <v>48499</v>
      </c>
    </row>
    <row r="3158" spans="2:17" ht="15" customHeight="1" x14ac:dyDescent="0.25">
      <c r="B3158" s="112">
        <v>48482</v>
      </c>
      <c r="C3158" s="113" t="str">
        <f t="shared" si="206"/>
        <v>Saturday</v>
      </c>
      <c r="D3158" s="114" t="str">
        <f t="shared" si="205"/>
        <v>W</v>
      </c>
      <c r="E3158" s="114" t="str">
        <f t="shared" si="205"/>
        <v>W</v>
      </c>
      <c r="F3158" s="114" t="str">
        <f t="shared" si="205"/>
        <v>W</v>
      </c>
      <c r="G3158" s="114" t="str">
        <f t="shared" si="205"/>
        <v>W</v>
      </c>
      <c r="H3158" s="114" t="str">
        <f t="shared" si="207"/>
        <v>W</v>
      </c>
      <c r="I3158" s="99">
        <f t="shared" si="208"/>
        <v>0</v>
      </c>
      <c r="J3158" s="109">
        <f>IF(H3158="B",0,MATCH("B",H3159:$H$3985,0))</f>
        <v>2</v>
      </c>
      <c r="O3158" s="112">
        <v>48482</v>
      </c>
      <c r="P3158" s="97" cm="1">
        <f t="array" ref="P3158">INDEX($L$11:$L$2636,MATCH(B3158+J3158,$L$11:$L$2636,0)+30)</f>
        <v>48529</v>
      </c>
      <c r="Q3158" s="124" cm="1">
        <f t="array" ref="Q3158">INDEX($L$11:$L$2636,MATCH(B3158+J3158,$L$11:$L$2636,0)+12)-1</f>
        <v>48500</v>
      </c>
    </row>
    <row r="3159" spans="2:17" ht="15" customHeight="1" x14ac:dyDescent="0.25">
      <c r="B3159" s="112">
        <v>48483</v>
      </c>
      <c r="C3159" s="113" t="str">
        <f t="shared" si="206"/>
        <v>Sunday</v>
      </c>
      <c r="D3159" s="114" t="str">
        <f t="shared" si="205"/>
        <v>W</v>
      </c>
      <c r="E3159" s="114" t="str">
        <f t="shared" si="205"/>
        <v>W</v>
      </c>
      <c r="F3159" s="114" t="str">
        <f t="shared" si="205"/>
        <v>W</v>
      </c>
      <c r="G3159" s="114" t="str">
        <f t="shared" si="205"/>
        <v>W</v>
      </c>
      <c r="H3159" s="114" t="str">
        <f t="shared" si="207"/>
        <v>W</v>
      </c>
      <c r="I3159" s="99">
        <f t="shared" si="208"/>
        <v>0</v>
      </c>
      <c r="J3159" s="109">
        <f>IF(H3159="B",0,MATCH("B",H3160:$H$3985,0))</f>
        <v>1</v>
      </c>
      <c r="O3159" s="112">
        <v>48483</v>
      </c>
      <c r="P3159" s="97" cm="1">
        <f t="array" ref="P3159">INDEX($L$11:$L$2636,MATCH(B3159+J3159,$L$11:$L$2636,0)+30)</f>
        <v>48529</v>
      </c>
      <c r="Q3159" s="124" cm="1">
        <f t="array" ref="Q3159">INDEX($L$11:$L$2636,MATCH(B3159+J3159,$L$11:$L$2636,0)+12)-1</f>
        <v>48500</v>
      </c>
    </row>
    <row r="3160" spans="2:17" ht="15" customHeight="1" x14ac:dyDescent="0.25">
      <c r="B3160" s="112">
        <v>48484</v>
      </c>
      <c r="C3160" s="113" t="str">
        <f t="shared" si="206"/>
        <v>Monday</v>
      </c>
      <c r="D3160" s="114" t="str">
        <f t="shared" si="205"/>
        <v>B</v>
      </c>
      <c r="E3160" s="114" t="str">
        <f t="shared" si="205"/>
        <v>B</v>
      </c>
      <c r="F3160" s="114" t="str">
        <f t="shared" si="205"/>
        <v>B</v>
      </c>
      <c r="G3160" s="114" t="str">
        <f t="shared" si="205"/>
        <v>B</v>
      </c>
      <c r="H3160" s="114" t="str">
        <f t="shared" si="207"/>
        <v>B</v>
      </c>
      <c r="I3160" s="99">
        <f t="shared" si="208"/>
        <v>1</v>
      </c>
      <c r="J3160" s="109">
        <f>IF(H3160="B",0,MATCH("B",H3161:$H$3985,0))</f>
        <v>0</v>
      </c>
      <c r="O3160" s="112">
        <v>48484</v>
      </c>
      <c r="P3160" s="97" cm="1">
        <f t="array" ref="P3160">INDEX($L$11:$L$2636,MATCH(B3160+J3160,$L$11:$L$2636,0)+30)</f>
        <v>48529</v>
      </c>
      <c r="Q3160" s="124" cm="1">
        <f t="array" ref="Q3160">INDEX($L$11:$L$2636,MATCH(B3160+J3160,$L$11:$L$2636,0)+12)-1</f>
        <v>48500</v>
      </c>
    </row>
    <row r="3161" spans="2:17" ht="15" customHeight="1" x14ac:dyDescent="0.25">
      <c r="B3161" s="112">
        <v>48485</v>
      </c>
      <c r="C3161" s="113" t="str">
        <f t="shared" si="206"/>
        <v>Tuesday</v>
      </c>
      <c r="D3161" s="114" t="str">
        <f t="shared" si="205"/>
        <v>B</v>
      </c>
      <c r="E3161" s="114" t="str">
        <f t="shared" si="205"/>
        <v>B</v>
      </c>
      <c r="F3161" s="114" t="str">
        <f t="shared" si="205"/>
        <v>B</v>
      </c>
      <c r="G3161" s="114" t="str">
        <f t="shared" si="205"/>
        <v>B</v>
      </c>
      <c r="H3161" s="114" t="str">
        <f t="shared" si="207"/>
        <v>B</v>
      </c>
      <c r="I3161" s="99">
        <f t="shared" si="208"/>
        <v>1</v>
      </c>
      <c r="J3161" s="109">
        <f>IF(H3161="B",0,MATCH("B",H3162:$H$3985,0))</f>
        <v>0</v>
      </c>
      <c r="O3161" s="112">
        <v>48485</v>
      </c>
      <c r="P3161" s="97" cm="1">
        <f t="array" ref="P3161">INDEX($L$11:$L$2636,MATCH(B3161+J3161,$L$11:$L$2636,0)+30)</f>
        <v>48530</v>
      </c>
      <c r="Q3161" s="124" cm="1">
        <f t="array" ref="Q3161">INDEX($L$11:$L$2636,MATCH(B3161+J3161,$L$11:$L$2636,0)+12)-1</f>
        <v>48501</v>
      </c>
    </row>
    <row r="3162" spans="2:17" ht="15" customHeight="1" x14ac:dyDescent="0.25">
      <c r="B3162" s="112">
        <v>48486</v>
      </c>
      <c r="C3162" s="113" t="str">
        <f t="shared" si="206"/>
        <v>Wednesday</v>
      </c>
      <c r="D3162" s="114" t="str">
        <f t="shared" si="205"/>
        <v>B</v>
      </c>
      <c r="E3162" s="114" t="str">
        <f t="shared" si="205"/>
        <v>B</v>
      </c>
      <c r="F3162" s="114" t="str">
        <f t="shared" si="205"/>
        <v>B</v>
      </c>
      <c r="G3162" s="114" t="str">
        <f t="shared" si="205"/>
        <v>B</v>
      </c>
      <c r="H3162" s="114" t="str">
        <f t="shared" si="207"/>
        <v>B</v>
      </c>
      <c r="I3162" s="99">
        <f t="shared" si="208"/>
        <v>1</v>
      </c>
      <c r="J3162" s="109">
        <f>IF(H3162="B",0,MATCH("B",H3163:$H$3985,0))</f>
        <v>0</v>
      </c>
      <c r="O3162" s="112">
        <v>48486</v>
      </c>
      <c r="P3162" s="97" cm="1">
        <f t="array" ref="P3162">INDEX($L$11:$L$2636,MATCH(B3162+J3162,$L$11:$L$2636,0)+30)</f>
        <v>48533</v>
      </c>
      <c r="Q3162" s="124" cm="1">
        <f t="array" ref="Q3162">INDEX($L$11:$L$2636,MATCH(B3162+J3162,$L$11:$L$2636,0)+12)-1</f>
        <v>48504</v>
      </c>
    </row>
    <row r="3163" spans="2:17" ht="15" customHeight="1" x14ac:dyDescent="0.25">
      <c r="B3163" s="112">
        <v>48487</v>
      </c>
      <c r="C3163" s="113" t="str">
        <f t="shared" si="206"/>
        <v>Thursday</v>
      </c>
      <c r="D3163" s="114" t="str">
        <f t="shared" si="205"/>
        <v>B</v>
      </c>
      <c r="E3163" s="114" t="str">
        <f t="shared" si="205"/>
        <v>B</v>
      </c>
      <c r="F3163" s="114" t="str">
        <f t="shared" si="205"/>
        <v>B</v>
      </c>
      <c r="G3163" s="114" t="str">
        <f t="shared" si="205"/>
        <v>B</v>
      </c>
      <c r="H3163" s="114" t="str">
        <f t="shared" si="207"/>
        <v>B</v>
      </c>
      <c r="I3163" s="99">
        <f t="shared" si="208"/>
        <v>1</v>
      </c>
      <c r="J3163" s="109">
        <f>IF(H3163="B",0,MATCH("B",H3164:$H$3985,0))</f>
        <v>0</v>
      </c>
      <c r="O3163" s="112">
        <v>48487</v>
      </c>
      <c r="P3163" s="97" cm="1">
        <f t="array" ref="P3163">INDEX($L$11:$L$2636,MATCH(B3163+J3163,$L$11:$L$2636,0)+30)</f>
        <v>48534</v>
      </c>
      <c r="Q3163" s="124" cm="1">
        <f t="array" ref="Q3163">INDEX($L$11:$L$2636,MATCH(B3163+J3163,$L$11:$L$2636,0)+12)-1</f>
        <v>48505</v>
      </c>
    </row>
    <row r="3164" spans="2:17" ht="15" customHeight="1" x14ac:dyDescent="0.25">
      <c r="B3164" s="112">
        <v>48488</v>
      </c>
      <c r="C3164" s="113" t="str">
        <f t="shared" si="206"/>
        <v>Friday</v>
      </c>
      <c r="D3164" s="114" t="str">
        <f t="shared" si="205"/>
        <v>B</v>
      </c>
      <c r="E3164" s="114" t="str">
        <f t="shared" si="205"/>
        <v>B</v>
      </c>
      <c r="F3164" s="114" t="str">
        <f t="shared" si="205"/>
        <v>B</v>
      </c>
      <c r="G3164" s="114" t="str">
        <f t="shared" si="205"/>
        <v>B</v>
      </c>
      <c r="H3164" s="114" t="str">
        <f t="shared" si="207"/>
        <v>B</v>
      </c>
      <c r="I3164" s="99">
        <f t="shared" si="208"/>
        <v>1</v>
      </c>
      <c r="J3164" s="109">
        <f>IF(H3164="B",0,MATCH("B",H3165:$H$3985,0))</f>
        <v>0</v>
      </c>
      <c r="O3164" s="112">
        <v>48488</v>
      </c>
      <c r="P3164" s="97" cm="1">
        <f t="array" ref="P3164">INDEX($L$11:$L$2636,MATCH(B3164+J3164,$L$11:$L$2636,0)+30)</f>
        <v>48535</v>
      </c>
      <c r="Q3164" s="124" cm="1">
        <f t="array" ref="Q3164">INDEX($L$11:$L$2636,MATCH(B3164+J3164,$L$11:$L$2636,0)+12)-1</f>
        <v>48506</v>
      </c>
    </row>
    <row r="3165" spans="2:17" ht="15" customHeight="1" x14ac:dyDescent="0.25">
      <c r="B3165" s="112">
        <v>48489</v>
      </c>
      <c r="C3165" s="113" t="str">
        <f t="shared" si="206"/>
        <v>Saturday</v>
      </c>
      <c r="D3165" s="114" t="str">
        <f t="shared" ref="D3165:G3228" si="209">IF(WEEKDAY($B3165,2)&lt;6,"B","W")</f>
        <v>W</v>
      </c>
      <c r="E3165" s="114" t="str">
        <f t="shared" si="209"/>
        <v>W</v>
      </c>
      <c r="F3165" s="114" t="str">
        <f t="shared" si="209"/>
        <v>W</v>
      </c>
      <c r="G3165" s="114" t="str">
        <f t="shared" si="209"/>
        <v>W</v>
      </c>
      <c r="H3165" s="114" t="str">
        <f t="shared" si="207"/>
        <v>W</v>
      </c>
      <c r="I3165" s="99">
        <f t="shared" si="208"/>
        <v>0</v>
      </c>
      <c r="J3165" s="109">
        <f>IF(H3165="B",0,MATCH("B",H3166:$H$3985,0))</f>
        <v>2</v>
      </c>
      <c r="O3165" s="112">
        <v>48489</v>
      </c>
      <c r="P3165" s="97" cm="1">
        <f t="array" ref="P3165">INDEX($L$11:$L$2636,MATCH(B3165+J3165,$L$11:$L$2636,0)+30)</f>
        <v>48536</v>
      </c>
      <c r="Q3165" s="124" cm="1">
        <f t="array" ref="Q3165">INDEX($L$11:$L$2636,MATCH(B3165+J3165,$L$11:$L$2636,0)+12)-1</f>
        <v>48507</v>
      </c>
    </row>
    <row r="3166" spans="2:17" ht="15" customHeight="1" x14ac:dyDescent="0.25">
      <c r="B3166" s="112">
        <v>48490</v>
      </c>
      <c r="C3166" s="113" t="str">
        <f t="shared" si="206"/>
        <v>Sunday</v>
      </c>
      <c r="D3166" s="114" t="str">
        <f t="shared" si="209"/>
        <v>W</v>
      </c>
      <c r="E3166" s="114" t="str">
        <f t="shared" si="209"/>
        <v>W</v>
      </c>
      <c r="F3166" s="114" t="str">
        <f t="shared" si="209"/>
        <v>W</v>
      </c>
      <c r="G3166" s="114" t="str">
        <f t="shared" si="209"/>
        <v>W</v>
      </c>
      <c r="H3166" s="114" t="str">
        <f t="shared" si="207"/>
        <v>W</v>
      </c>
      <c r="I3166" s="99">
        <f t="shared" si="208"/>
        <v>0</v>
      </c>
      <c r="J3166" s="109">
        <f>IF(H3166="B",0,MATCH("B",H3167:$H$3985,0))</f>
        <v>1</v>
      </c>
      <c r="O3166" s="112">
        <v>48490</v>
      </c>
      <c r="P3166" s="97" cm="1">
        <f t="array" ref="P3166">INDEX($L$11:$L$2636,MATCH(B3166+J3166,$L$11:$L$2636,0)+30)</f>
        <v>48536</v>
      </c>
      <c r="Q3166" s="124" cm="1">
        <f t="array" ref="Q3166">INDEX($L$11:$L$2636,MATCH(B3166+J3166,$L$11:$L$2636,0)+12)-1</f>
        <v>48507</v>
      </c>
    </row>
    <row r="3167" spans="2:17" ht="15" customHeight="1" x14ac:dyDescent="0.25">
      <c r="B3167" s="112">
        <v>48491</v>
      </c>
      <c r="C3167" s="113" t="str">
        <f t="shared" si="206"/>
        <v>Monday</v>
      </c>
      <c r="D3167" s="114" t="str">
        <f t="shared" si="209"/>
        <v>B</v>
      </c>
      <c r="E3167" s="114" t="str">
        <f t="shared" si="209"/>
        <v>B</v>
      </c>
      <c r="F3167" s="114" t="str">
        <f t="shared" si="209"/>
        <v>B</v>
      </c>
      <c r="G3167" s="114" t="str">
        <f t="shared" si="209"/>
        <v>B</v>
      </c>
      <c r="H3167" s="114" t="str">
        <f t="shared" si="207"/>
        <v>B</v>
      </c>
      <c r="I3167" s="99">
        <f t="shared" si="208"/>
        <v>1</v>
      </c>
      <c r="J3167" s="109">
        <f>IF(H3167="B",0,MATCH("B",H3168:$H$3985,0))</f>
        <v>0</v>
      </c>
      <c r="O3167" s="112">
        <v>48491</v>
      </c>
      <c r="P3167" s="97" cm="1">
        <f t="array" ref="P3167">INDEX($L$11:$L$2636,MATCH(B3167+J3167,$L$11:$L$2636,0)+30)</f>
        <v>48536</v>
      </c>
      <c r="Q3167" s="124" cm="1">
        <f t="array" ref="Q3167">INDEX($L$11:$L$2636,MATCH(B3167+J3167,$L$11:$L$2636,0)+12)-1</f>
        <v>48507</v>
      </c>
    </row>
    <row r="3168" spans="2:17" ht="15" customHeight="1" x14ac:dyDescent="0.25">
      <c r="B3168" s="112">
        <v>48492</v>
      </c>
      <c r="C3168" s="113" t="str">
        <f t="shared" si="206"/>
        <v>Tuesday</v>
      </c>
      <c r="D3168" s="114" t="str">
        <f t="shared" si="209"/>
        <v>B</v>
      </c>
      <c r="E3168" s="114" t="str">
        <f t="shared" si="209"/>
        <v>B</v>
      </c>
      <c r="F3168" s="114" t="str">
        <f t="shared" si="209"/>
        <v>B</v>
      </c>
      <c r="G3168" s="114" t="str">
        <f t="shared" si="209"/>
        <v>B</v>
      </c>
      <c r="H3168" s="114" t="str">
        <f t="shared" si="207"/>
        <v>B</v>
      </c>
      <c r="I3168" s="99">
        <f t="shared" si="208"/>
        <v>1</v>
      </c>
      <c r="J3168" s="109">
        <f>IF(H3168="B",0,MATCH("B",H3169:$H$3985,0))</f>
        <v>0</v>
      </c>
      <c r="O3168" s="112">
        <v>48492</v>
      </c>
      <c r="P3168" s="97" cm="1">
        <f t="array" ref="P3168">INDEX($L$11:$L$2636,MATCH(B3168+J3168,$L$11:$L$2636,0)+30)</f>
        <v>48537</v>
      </c>
      <c r="Q3168" s="124" cm="1">
        <f t="array" ref="Q3168">INDEX($L$11:$L$2636,MATCH(B3168+J3168,$L$11:$L$2636,0)+12)-1</f>
        <v>48508</v>
      </c>
    </row>
    <row r="3169" spans="2:17" ht="15" customHeight="1" x14ac:dyDescent="0.25">
      <c r="B3169" s="112">
        <v>48493</v>
      </c>
      <c r="C3169" s="113" t="str">
        <f t="shared" si="206"/>
        <v>Wednesday</v>
      </c>
      <c r="D3169" s="114" t="str">
        <f t="shared" si="209"/>
        <v>B</v>
      </c>
      <c r="E3169" s="114" t="str">
        <f t="shared" si="209"/>
        <v>B</v>
      </c>
      <c r="F3169" s="114" t="str">
        <f t="shared" si="209"/>
        <v>B</v>
      </c>
      <c r="G3169" s="114" t="str">
        <f t="shared" si="209"/>
        <v>B</v>
      </c>
      <c r="H3169" s="114" t="str">
        <f t="shared" si="207"/>
        <v>B</v>
      </c>
      <c r="I3169" s="99">
        <f t="shared" si="208"/>
        <v>1</v>
      </c>
      <c r="J3169" s="109">
        <f>IF(H3169="B",0,MATCH("B",H3170:$H$3985,0))</f>
        <v>0</v>
      </c>
      <c r="O3169" s="112">
        <v>48493</v>
      </c>
      <c r="P3169" s="97" cm="1">
        <f t="array" ref="P3169">INDEX($L$11:$L$2636,MATCH(B3169+J3169,$L$11:$L$2636,0)+30)</f>
        <v>48540</v>
      </c>
      <c r="Q3169" s="124" cm="1">
        <f t="array" ref="Q3169">INDEX($L$11:$L$2636,MATCH(B3169+J3169,$L$11:$L$2636,0)+12)-1</f>
        <v>48511</v>
      </c>
    </row>
    <row r="3170" spans="2:17" ht="15" customHeight="1" x14ac:dyDescent="0.25">
      <c r="B3170" s="112">
        <v>48494</v>
      </c>
      <c r="C3170" s="113" t="str">
        <f t="shared" si="206"/>
        <v>Thursday</v>
      </c>
      <c r="D3170" s="114" t="str">
        <f t="shared" si="209"/>
        <v>B</v>
      </c>
      <c r="E3170" s="114" t="str">
        <f t="shared" si="209"/>
        <v>B</v>
      </c>
      <c r="F3170" s="114" t="str">
        <f t="shared" si="209"/>
        <v>B</v>
      </c>
      <c r="G3170" s="114" t="str">
        <f t="shared" si="209"/>
        <v>B</v>
      </c>
      <c r="H3170" s="114" t="str">
        <f t="shared" si="207"/>
        <v>B</v>
      </c>
      <c r="I3170" s="99">
        <f t="shared" si="208"/>
        <v>1</v>
      </c>
      <c r="J3170" s="109">
        <f>IF(H3170="B",0,MATCH("B",H3171:$H$3985,0))</f>
        <v>0</v>
      </c>
      <c r="O3170" s="112">
        <v>48494</v>
      </c>
      <c r="P3170" s="97" cm="1">
        <f t="array" ref="P3170">INDEX($L$11:$L$2636,MATCH(B3170+J3170,$L$11:$L$2636,0)+30)</f>
        <v>48541</v>
      </c>
      <c r="Q3170" s="124" cm="1">
        <f t="array" ref="Q3170">INDEX($L$11:$L$2636,MATCH(B3170+J3170,$L$11:$L$2636,0)+12)-1</f>
        <v>48512</v>
      </c>
    </row>
    <row r="3171" spans="2:17" ht="15" customHeight="1" x14ac:dyDescent="0.25">
      <c r="B3171" s="112">
        <v>48495</v>
      </c>
      <c r="C3171" s="113" t="str">
        <f t="shared" si="206"/>
        <v>Friday</v>
      </c>
      <c r="D3171" s="114" t="str">
        <f t="shared" si="209"/>
        <v>B</v>
      </c>
      <c r="E3171" s="114" t="str">
        <f t="shared" si="209"/>
        <v>B</v>
      </c>
      <c r="F3171" s="114" t="str">
        <f t="shared" si="209"/>
        <v>B</v>
      </c>
      <c r="G3171" s="114" t="str">
        <f t="shared" si="209"/>
        <v>B</v>
      </c>
      <c r="H3171" s="114" t="str">
        <f t="shared" si="207"/>
        <v>B</v>
      </c>
      <c r="I3171" s="99">
        <f t="shared" si="208"/>
        <v>1</v>
      </c>
      <c r="J3171" s="109">
        <f>IF(H3171="B",0,MATCH("B",H3172:$H$3985,0))</f>
        <v>0</v>
      </c>
      <c r="O3171" s="112">
        <v>48495</v>
      </c>
      <c r="P3171" s="97" cm="1">
        <f t="array" ref="P3171">INDEX($L$11:$L$2636,MATCH(B3171+J3171,$L$11:$L$2636,0)+30)</f>
        <v>48542</v>
      </c>
      <c r="Q3171" s="124" cm="1">
        <f t="array" ref="Q3171">INDEX($L$11:$L$2636,MATCH(B3171+J3171,$L$11:$L$2636,0)+12)-1</f>
        <v>48513</v>
      </c>
    </row>
    <row r="3172" spans="2:17" ht="15" customHeight="1" x14ac:dyDescent="0.25">
      <c r="B3172" s="112">
        <v>48496</v>
      </c>
      <c r="C3172" s="113" t="str">
        <f t="shared" si="206"/>
        <v>Saturday</v>
      </c>
      <c r="D3172" s="114" t="str">
        <f t="shared" si="209"/>
        <v>W</v>
      </c>
      <c r="E3172" s="114" t="str">
        <f t="shared" si="209"/>
        <v>W</v>
      </c>
      <c r="F3172" s="114" t="str">
        <f t="shared" si="209"/>
        <v>W</v>
      </c>
      <c r="G3172" s="114" t="str">
        <f t="shared" si="209"/>
        <v>W</v>
      </c>
      <c r="H3172" s="114" t="str">
        <f t="shared" si="207"/>
        <v>W</v>
      </c>
      <c r="I3172" s="99">
        <f t="shared" si="208"/>
        <v>0</v>
      </c>
      <c r="J3172" s="109">
        <f>IF(H3172="B",0,MATCH("B",H3173:$H$3985,0))</f>
        <v>2</v>
      </c>
      <c r="O3172" s="112">
        <v>48496</v>
      </c>
      <c r="P3172" s="97" cm="1">
        <f t="array" ref="P3172">INDEX($L$11:$L$2636,MATCH(B3172+J3172,$L$11:$L$2636,0)+30)</f>
        <v>48543</v>
      </c>
      <c r="Q3172" s="124" cm="1">
        <f t="array" ref="Q3172">INDEX($L$11:$L$2636,MATCH(B3172+J3172,$L$11:$L$2636,0)+12)-1</f>
        <v>48514</v>
      </c>
    </row>
    <row r="3173" spans="2:17" ht="15" customHeight="1" x14ac:dyDescent="0.25">
      <c r="B3173" s="112">
        <v>48497</v>
      </c>
      <c r="C3173" s="113" t="str">
        <f t="shared" si="206"/>
        <v>Sunday</v>
      </c>
      <c r="D3173" s="114" t="str">
        <f t="shared" si="209"/>
        <v>W</v>
      </c>
      <c r="E3173" s="114" t="str">
        <f t="shared" si="209"/>
        <v>W</v>
      </c>
      <c r="F3173" s="114" t="str">
        <f t="shared" si="209"/>
        <v>W</v>
      </c>
      <c r="G3173" s="114" t="str">
        <f t="shared" si="209"/>
        <v>W</v>
      </c>
      <c r="H3173" s="114" t="str">
        <f t="shared" si="207"/>
        <v>W</v>
      </c>
      <c r="I3173" s="99">
        <f t="shared" si="208"/>
        <v>0</v>
      </c>
      <c r="J3173" s="109">
        <f>IF(H3173="B",0,MATCH("B",H3174:$H$3985,0))</f>
        <v>1</v>
      </c>
      <c r="O3173" s="112">
        <v>48497</v>
      </c>
      <c r="P3173" s="97" cm="1">
        <f t="array" ref="P3173">INDEX($L$11:$L$2636,MATCH(B3173+J3173,$L$11:$L$2636,0)+30)</f>
        <v>48543</v>
      </c>
      <c r="Q3173" s="124" cm="1">
        <f t="array" ref="Q3173">INDEX($L$11:$L$2636,MATCH(B3173+J3173,$L$11:$L$2636,0)+12)-1</f>
        <v>48514</v>
      </c>
    </row>
    <row r="3174" spans="2:17" ht="15" customHeight="1" x14ac:dyDescent="0.25">
      <c r="B3174" s="112">
        <v>48498</v>
      </c>
      <c r="C3174" s="113" t="str">
        <f t="shared" si="206"/>
        <v>Monday</v>
      </c>
      <c r="D3174" s="114" t="str">
        <f t="shared" si="209"/>
        <v>B</v>
      </c>
      <c r="E3174" s="114" t="str">
        <f t="shared" si="209"/>
        <v>B</v>
      </c>
      <c r="F3174" s="114" t="str">
        <f t="shared" si="209"/>
        <v>B</v>
      </c>
      <c r="G3174" s="114" t="str">
        <f t="shared" si="209"/>
        <v>B</v>
      </c>
      <c r="H3174" s="114" t="str">
        <f t="shared" si="207"/>
        <v>B</v>
      </c>
      <c r="I3174" s="99">
        <f t="shared" si="208"/>
        <v>1</v>
      </c>
      <c r="J3174" s="109">
        <f>IF(H3174="B",0,MATCH("B",H3175:$H$3985,0))</f>
        <v>0</v>
      </c>
      <c r="O3174" s="112">
        <v>48498</v>
      </c>
      <c r="P3174" s="97" cm="1">
        <f t="array" ref="P3174">INDEX($L$11:$L$2636,MATCH(B3174+J3174,$L$11:$L$2636,0)+30)</f>
        <v>48543</v>
      </c>
      <c r="Q3174" s="124" cm="1">
        <f t="array" ref="Q3174">INDEX($L$11:$L$2636,MATCH(B3174+J3174,$L$11:$L$2636,0)+12)-1</f>
        <v>48514</v>
      </c>
    </row>
    <row r="3175" spans="2:17" ht="15" customHeight="1" x14ac:dyDescent="0.25">
      <c r="B3175" s="112">
        <v>48499</v>
      </c>
      <c r="C3175" s="113" t="str">
        <f t="shared" si="206"/>
        <v>Tuesday</v>
      </c>
      <c r="D3175" s="114" t="str">
        <f t="shared" si="209"/>
        <v>B</v>
      </c>
      <c r="E3175" s="114" t="s">
        <v>71</v>
      </c>
      <c r="F3175" s="114" t="s">
        <v>71</v>
      </c>
      <c r="G3175" s="114" t="str">
        <f t="shared" si="209"/>
        <v>B</v>
      </c>
      <c r="H3175" s="114" t="str">
        <f t="shared" si="207"/>
        <v>P</v>
      </c>
      <c r="I3175" s="99">
        <f t="shared" si="208"/>
        <v>0</v>
      </c>
      <c r="J3175" s="109">
        <f>IF(H3175="B",0,MATCH("B",H3176:$H$3985,0))</f>
        <v>1</v>
      </c>
      <c r="O3175" s="112">
        <v>48499</v>
      </c>
      <c r="P3175" s="97" cm="1">
        <f t="array" ref="P3175">INDEX($L$11:$L$2636,MATCH(B3175+J3175,$L$11:$L$2636,0)+30)</f>
        <v>48544</v>
      </c>
      <c r="Q3175" s="124" cm="1">
        <f t="array" ref="Q3175">INDEX($L$11:$L$2636,MATCH(B3175+J3175,$L$11:$L$2636,0)+12)-1</f>
        <v>48515</v>
      </c>
    </row>
    <row r="3176" spans="2:17" ht="15" customHeight="1" x14ac:dyDescent="0.25">
      <c r="B3176" s="112">
        <v>48500</v>
      </c>
      <c r="C3176" s="113" t="str">
        <f t="shared" si="206"/>
        <v>Wednesday</v>
      </c>
      <c r="D3176" s="114" t="str">
        <f t="shared" si="209"/>
        <v>B</v>
      </c>
      <c r="E3176" s="114" t="str">
        <f t="shared" si="209"/>
        <v>B</v>
      </c>
      <c r="F3176" s="114" t="str">
        <f t="shared" si="209"/>
        <v>B</v>
      </c>
      <c r="G3176" s="114" t="str">
        <f t="shared" si="209"/>
        <v>B</v>
      </c>
      <c r="H3176" s="114" t="str">
        <f t="shared" si="207"/>
        <v>B</v>
      </c>
      <c r="I3176" s="99">
        <f t="shared" si="208"/>
        <v>1</v>
      </c>
      <c r="J3176" s="109">
        <f>IF(H3176="B",0,MATCH("B",H3177:$H$3985,0))</f>
        <v>0</v>
      </c>
      <c r="O3176" s="112">
        <v>48500</v>
      </c>
      <c r="P3176" s="97" cm="1">
        <f t="array" ref="P3176">INDEX($L$11:$L$2636,MATCH(B3176+J3176,$L$11:$L$2636,0)+30)</f>
        <v>48544</v>
      </c>
      <c r="Q3176" s="124" cm="1">
        <f t="array" ref="Q3176">INDEX($L$11:$L$2636,MATCH(B3176+J3176,$L$11:$L$2636,0)+12)-1</f>
        <v>48515</v>
      </c>
    </row>
    <row r="3177" spans="2:17" ht="15" customHeight="1" x14ac:dyDescent="0.25">
      <c r="B3177" s="112">
        <v>48501</v>
      </c>
      <c r="C3177" s="113" t="str">
        <f t="shared" si="206"/>
        <v>Thursday</v>
      </c>
      <c r="D3177" s="114" t="str">
        <f t="shared" si="209"/>
        <v>B</v>
      </c>
      <c r="E3177" s="114" t="str">
        <f t="shared" si="209"/>
        <v>B</v>
      </c>
      <c r="F3177" s="114" t="str">
        <f t="shared" si="209"/>
        <v>B</v>
      </c>
      <c r="G3177" s="114" t="str">
        <f t="shared" si="209"/>
        <v>B</v>
      </c>
      <c r="H3177" s="114" t="str">
        <f t="shared" si="207"/>
        <v>B</v>
      </c>
      <c r="I3177" s="99">
        <f t="shared" si="208"/>
        <v>1</v>
      </c>
      <c r="J3177" s="109">
        <f>IF(H3177="B",0,MATCH("B",H3178:$H$3985,0))</f>
        <v>0</v>
      </c>
      <c r="O3177" s="112">
        <v>48501</v>
      </c>
      <c r="P3177" s="97" cm="1">
        <f t="array" ref="P3177">INDEX($L$11:$L$2636,MATCH(B3177+J3177,$L$11:$L$2636,0)+30)</f>
        <v>48547</v>
      </c>
      <c r="Q3177" s="124" cm="1">
        <f t="array" ref="Q3177">INDEX($L$11:$L$2636,MATCH(B3177+J3177,$L$11:$L$2636,0)+12)-1</f>
        <v>48519</v>
      </c>
    </row>
    <row r="3178" spans="2:17" ht="15" customHeight="1" x14ac:dyDescent="0.25">
      <c r="B3178" s="112">
        <v>48502</v>
      </c>
      <c r="C3178" s="113" t="str">
        <f t="shared" si="206"/>
        <v>Friday</v>
      </c>
      <c r="D3178" s="114" t="str">
        <f t="shared" si="209"/>
        <v>B</v>
      </c>
      <c r="E3178" s="114" t="str">
        <f t="shared" si="209"/>
        <v>B</v>
      </c>
      <c r="F3178" s="114" t="str">
        <f t="shared" si="209"/>
        <v>B</v>
      </c>
      <c r="G3178" s="114" t="str">
        <f t="shared" si="209"/>
        <v>B</v>
      </c>
      <c r="H3178" s="114" t="str">
        <f t="shared" si="207"/>
        <v>B</v>
      </c>
      <c r="I3178" s="99">
        <f t="shared" si="208"/>
        <v>1</v>
      </c>
      <c r="J3178" s="109">
        <f>IF(H3178="B",0,MATCH("B",H3179:$H$3985,0))</f>
        <v>0</v>
      </c>
      <c r="O3178" s="112">
        <v>48502</v>
      </c>
      <c r="P3178" s="97" cm="1">
        <f t="array" ref="P3178">INDEX($L$11:$L$2636,MATCH(B3178+J3178,$L$11:$L$2636,0)+30)</f>
        <v>48548</v>
      </c>
      <c r="Q3178" s="124" cm="1">
        <f t="array" ref="Q3178">INDEX($L$11:$L$2636,MATCH(B3178+J3178,$L$11:$L$2636,0)+12)-1</f>
        <v>48520</v>
      </c>
    </row>
    <row r="3179" spans="2:17" ht="15" customHeight="1" x14ac:dyDescent="0.25">
      <c r="B3179" s="112">
        <v>48503</v>
      </c>
      <c r="C3179" s="113" t="str">
        <f t="shared" si="206"/>
        <v>Saturday</v>
      </c>
      <c r="D3179" s="114" t="str">
        <f t="shared" si="209"/>
        <v>W</v>
      </c>
      <c r="E3179" s="114" t="str">
        <f t="shared" si="209"/>
        <v>W</v>
      </c>
      <c r="F3179" s="114" t="str">
        <f t="shared" si="209"/>
        <v>W</v>
      </c>
      <c r="G3179" s="114" t="str">
        <f t="shared" si="209"/>
        <v>W</v>
      </c>
      <c r="H3179" s="114" t="str">
        <f t="shared" si="207"/>
        <v>W</v>
      </c>
      <c r="I3179" s="99">
        <f t="shared" si="208"/>
        <v>0</v>
      </c>
      <c r="J3179" s="109">
        <f>IF(H3179="B",0,MATCH("B",H3180:$H$3985,0))</f>
        <v>2</v>
      </c>
      <c r="O3179" s="112">
        <v>48503</v>
      </c>
      <c r="P3179" s="97" cm="1">
        <f t="array" ref="P3179">INDEX($L$11:$L$2636,MATCH(B3179+J3179,$L$11:$L$2636,0)+30)</f>
        <v>48549</v>
      </c>
      <c r="Q3179" s="124" cm="1">
        <f t="array" ref="Q3179">INDEX($L$11:$L$2636,MATCH(B3179+J3179,$L$11:$L$2636,0)+12)-1</f>
        <v>48521</v>
      </c>
    </row>
    <row r="3180" spans="2:17" ht="15" customHeight="1" x14ac:dyDescent="0.25">
      <c r="B3180" s="112">
        <v>48504</v>
      </c>
      <c r="C3180" s="113" t="str">
        <f t="shared" si="206"/>
        <v>Sunday</v>
      </c>
      <c r="D3180" s="114" t="str">
        <f t="shared" si="209"/>
        <v>W</v>
      </c>
      <c r="E3180" s="114" t="str">
        <f t="shared" si="209"/>
        <v>W</v>
      </c>
      <c r="F3180" s="114" t="str">
        <f t="shared" si="209"/>
        <v>W</v>
      </c>
      <c r="G3180" s="114" t="str">
        <f t="shared" si="209"/>
        <v>W</v>
      </c>
      <c r="H3180" s="114" t="str">
        <f t="shared" si="207"/>
        <v>W</v>
      </c>
      <c r="I3180" s="99">
        <f t="shared" si="208"/>
        <v>0</v>
      </c>
      <c r="J3180" s="109">
        <f>IF(H3180="B",0,MATCH("B",H3181:$H$3985,0))</f>
        <v>1</v>
      </c>
      <c r="O3180" s="112">
        <v>48504</v>
      </c>
      <c r="P3180" s="97" cm="1">
        <f t="array" ref="P3180">INDEX($L$11:$L$2636,MATCH(B3180+J3180,$L$11:$L$2636,0)+30)</f>
        <v>48549</v>
      </c>
      <c r="Q3180" s="124" cm="1">
        <f t="array" ref="Q3180">INDEX($L$11:$L$2636,MATCH(B3180+J3180,$L$11:$L$2636,0)+12)-1</f>
        <v>48521</v>
      </c>
    </row>
    <row r="3181" spans="2:17" ht="15" customHeight="1" x14ac:dyDescent="0.25">
      <c r="B3181" s="112">
        <v>48505</v>
      </c>
      <c r="C3181" s="113" t="str">
        <f t="shared" si="206"/>
        <v>Monday</v>
      </c>
      <c r="D3181" s="114" t="str">
        <f t="shared" si="209"/>
        <v>B</v>
      </c>
      <c r="E3181" s="114" t="str">
        <f t="shared" si="209"/>
        <v>B</v>
      </c>
      <c r="F3181" s="114" t="str">
        <f t="shared" si="209"/>
        <v>B</v>
      </c>
      <c r="G3181" s="114" t="str">
        <f t="shared" si="209"/>
        <v>B</v>
      </c>
      <c r="H3181" s="114" t="str">
        <f t="shared" si="207"/>
        <v>B</v>
      </c>
      <c r="I3181" s="99">
        <f t="shared" si="208"/>
        <v>1</v>
      </c>
      <c r="J3181" s="109">
        <f>IF(H3181="B",0,MATCH("B",H3182:$H$3985,0))</f>
        <v>0</v>
      </c>
      <c r="O3181" s="112">
        <v>48505</v>
      </c>
      <c r="P3181" s="97" cm="1">
        <f t="array" ref="P3181">INDEX($L$11:$L$2636,MATCH(B3181+J3181,$L$11:$L$2636,0)+30)</f>
        <v>48549</v>
      </c>
      <c r="Q3181" s="124" cm="1">
        <f t="array" ref="Q3181">INDEX($L$11:$L$2636,MATCH(B3181+J3181,$L$11:$L$2636,0)+12)-1</f>
        <v>48521</v>
      </c>
    </row>
    <row r="3182" spans="2:17" ht="15" customHeight="1" x14ac:dyDescent="0.25">
      <c r="B3182" s="112">
        <v>48506</v>
      </c>
      <c r="C3182" s="113" t="str">
        <f t="shared" si="206"/>
        <v>Tuesday</v>
      </c>
      <c r="D3182" s="114" t="str">
        <f t="shared" si="209"/>
        <v>B</v>
      </c>
      <c r="E3182" s="114" t="str">
        <f t="shared" si="209"/>
        <v>B</v>
      </c>
      <c r="F3182" s="114" t="str">
        <f t="shared" si="209"/>
        <v>B</v>
      </c>
      <c r="G3182" s="114" t="str">
        <f t="shared" si="209"/>
        <v>B</v>
      </c>
      <c r="H3182" s="114" t="str">
        <f t="shared" si="207"/>
        <v>B</v>
      </c>
      <c r="I3182" s="99">
        <f t="shared" si="208"/>
        <v>1</v>
      </c>
      <c r="J3182" s="109">
        <f>IF(H3182="B",0,MATCH("B",H3183:$H$3985,0))</f>
        <v>0</v>
      </c>
      <c r="O3182" s="112">
        <v>48506</v>
      </c>
      <c r="P3182" s="97" cm="1">
        <f t="array" ref="P3182">INDEX($L$11:$L$2636,MATCH(B3182+J3182,$L$11:$L$2636,0)+30)</f>
        <v>48550</v>
      </c>
      <c r="Q3182" s="124" cm="1">
        <f t="array" ref="Q3182">INDEX($L$11:$L$2636,MATCH(B3182+J3182,$L$11:$L$2636,0)+12)-1</f>
        <v>48522</v>
      </c>
    </row>
    <row r="3183" spans="2:17" ht="15" customHeight="1" x14ac:dyDescent="0.25">
      <c r="B3183" s="112">
        <v>48507</v>
      </c>
      <c r="C3183" s="113" t="str">
        <f t="shared" si="206"/>
        <v>Wednesday</v>
      </c>
      <c r="D3183" s="114" t="str">
        <f t="shared" si="209"/>
        <v>B</v>
      </c>
      <c r="E3183" s="114" t="str">
        <f t="shared" si="209"/>
        <v>B</v>
      </c>
      <c r="F3183" s="114" t="str">
        <f t="shared" si="209"/>
        <v>B</v>
      </c>
      <c r="G3183" s="114" t="str">
        <f t="shared" si="209"/>
        <v>B</v>
      </c>
      <c r="H3183" s="114" t="str">
        <f t="shared" si="207"/>
        <v>B</v>
      </c>
      <c r="I3183" s="99">
        <f t="shared" si="208"/>
        <v>1</v>
      </c>
      <c r="J3183" s="109">
        <f>IF(H3183="B",0,MATCH("B",H3184:$H$3985,0))</f>
        <v>0</v>
      </c>
      <c r="O3183" s="112">
        <v>48507</v>
      </c>
      <c r="P3183" s="97" cm="1">
        <f t="array" ref="P3183">INDEX($L$11:$L$2636,MATCH(B3183+J3183,$L$11:$L$2636,0)+30)</f>
        <v>48551</v>
      </c>
      <c r="Q3183" s="124" cm="1">
        <f t="array" ref="Q3183">INDEX($L$11:$L$2636,MATCH(B3183+J3183,$L$11:$L$2636,0)+12)-1</f>
        <v>48525</v>
      </c>
    </row>
    <row r="3184" spans="2:17" ht="15" customHeight="1" x14ac:dyDescent="0.25">
      <c r="B3184" s="112">
        <v>48508</v>
      </c>
      <c r="C3184" s="113" t="str">
        <f t="shared" si="206"/>
        <v>Thursday</v>
      </c>
      <c r="D3184" s="114" t="str">
        <f t="shared" si="209"/>
        <v>B</v>
      </c>
      <c r="E3184" s="114" t="str">
        <f t="shared" si="209"/>
        <v>B</v>
      </c>
      <c r="F3184" s="114" t="str">
        <f t="shared" si="209"/>
        <v>B</v>
      </c>
      <c r="G3184" s="114" t="str">
        <f t="shared" si="209"/>
        <v>B</v>
      </c>
      <c r="H3184" s="114" t="str">
        <f t="shared" si="207"/>
        <v>B</v>
      </c>
      <c r="I3184" s="99">
        <f t="shared" si="208"/>
        <v>1</v>
      </c>
      <c r="J3184" s="109">
        <f>IF(H3184="B",0,MATCH("B",H3185:$H$3985,0))</f>
        <v>0</v>
      </c>
      <c r="O3184" s="112">
        <v>48508</v>
      </c>
      <c r="P3184" s="97" cm="1">
        <f t="array" ref="P3184">INDEX($L$11:$L$2636,MATCH(B3184+J3184,$L$11:$L$2636,0)+30)</f>
        <v>48555</v>
      </c>
      <c r="Q3184" s="124" cm="1">
        <f t="array" ref="Q3184">INDEX($L$11:$L$2636,MATCH(B3184+J3184,$L$11:$L$2636,0)+12)-1</f>
        <v>48527</v>
      </c>
    </row>
    <row r="3185" spans="2:17" ht="15" customHeight="1" x14ac:dyDescent="0.25">
      <c r="B3185" s="112">
        <v>48509</v>
      </c>
      <c r="C3185" s="113" t="str">
        <f t="shared" si="206"/>
        <v>Friday</v>
      </c>
      <c r="D3185" s="114" t="str">
        <f t="shared" si="209"/>
        <v>B</v>
      </c>
      <c r="E3185" s="114" t="str">
        <f t="shared" si="209"/>
        <v>B</v>
      </c>
      <c r="F3185" s="114" t="str">
        <f t="shared" si="209"/>
        <v>B</v>
      </c>
      <c r="G3185" s="114" t="str">
        <f t="shared" si="209"/>
        <v>B</v>
      </c>
      <c r="H3185" s="114" t="str">
        <f t="shared" si="207"/>
        <v>B</v>
      </c>
      <c r="I3185" s="99">
        <f t="shared" si="208"/>
        <v>1</v>
      </c>
      <c r="J3185" s="109">
        <f>IF(H3185="B",0,MATCH("B",H3186:$H$3985,0))</f>
        <v>0</v>
      </c>
      <c r="O3185" s="112">
        <v>48509</v>
      </c>
      <c r="P3185" s="97" cm="1">
        <f t="array" ref="P3185">INDEX($L$11:$L$2636,MATCH(B3185+J3185,$L$11:$L$2636,0)+30)</f>
        <v>48557</v>
      </c>
      <c r="Q3185" s="124" cm="1">
        <f t="array" ref="Q3185">INDEX($L$11:$L$2636,MATCH(B3185+J3185,$L$11:$L$2636,0)+12)-1</f>
        <v>48528</v>
      </c>
    </row>
    <row r="3186" spans="2:17" ht="15" customHeight="1" x14ac:dyDescent="0.25">
      <c r="B3186" s="112">
        <v>48510</v>
      </c>
      <c r="C3186" s="113" t="str">
        <f t="shared" si="206"/>
        <v>Saturday</v>
      </c>
      <c r="D3186" s="114" t="str">
        <f t="shared" si="209"/>
        <v>W</v>
      </c>
      <c r="E3186" s="114" t="str">
        <f t="shared" si="209"/>
        <v>W</v>
      </c>
      <c r="F3186" s="114" t="str">
        <f t="shared" si="209"/>
        <v>W</v>
      </c>
      <c r="G3186" s="114" t="str">
        <f t="shared" si="209"/>
        <v>W</v>
      </c>
      <c r="H3186" s="114" t="str">
        <f t="shared" si="207"/>
        <v>W</v>
      </c>
      <c r="I3186" s="99">
        <f t="shared" si="208"/>
        <v>0</v>
      </c>
      <c r="J3186" s="109">
        <f>IF(H3186="B",0,MATCH("B",H3187:$H$3985,0))</f>
        <v>2</v>
      </c>
      <c r="O3186" s="112">
        <v>48510</v>
      </c>
      <c r="P3186" s="97" cm="1">
        <f t="array" ref="P3186">INDEX($L$11:$L$2636,MATCH(B3186+J3186,$L$11:$L$2636,0)+30)</f>
        <v>48558</v>
      </c>
      <c r="Q3186" s="124" cm="1">
        <f t="array" ref="Q3186">INDEX($L$11:$L$2636,MATCH(B3186+J3186,$L$11:$L$2636,0)+12)-1</f>
        <v>48529</v>
      </c>
    </row>
    <row r="3187" spans="2:17" ht="15" customHeight="1" x14ac:dyDescent="0.25">
      <c r="B3187" s="112">
        <v>48511</v>
      </c>
      <c r="C3187" s="113" t="str">
        <f t="shared" si="206"/>
        <v>Sunday</v>
      </c>
      <c r="D3187" s="114" t="str">
        <f t="shared" si="209"/>
        <v>W</v>
      </c>
      <c r="E3187" s="114" t="str">
        <f t="shared" si="209"/>
        <v>W</v>
      </c>
      <c r="F3187" s="114" t="str">
        <f t="shared" si="209"/>
        <v>W</v>
      </c>
      <c r="G3187" s="114" t="str">
        <f t="shared" si="209"/>
        <v>W</v>
      </c>
      <c r="H3187" s="114" t="str">
        <f t="shared" si="207"/>
        <v>W</v>
      </c>
      <c r="I3187" s="99">
        <f t="shared" si="208"/>
        <v>0</v>
      </c>
      <c r="J3187" s="109">
        <f>IF(H3187="B",0,MATCH("B",H3188:$H$3985,0))</f>
        <v>1</v>
      </c>
      <c r="O3187" s="112">
        <v>48511</v>
      </c>
      <c r="P3187" s="97" cm="1">
        <f t="array" ref="P3187">INDEX($L$11:$L$2636,MATCH(B3187+J3187,$L$11:$L$2636,0)+30)</f>
        <v>48558</v>
      </c>
      <c r="Q3187" s="124" cm="1">
        <f t="array" ref="Q3187">INDEX($L$11:$L$2636,MATCH(B3187+J3187,$L$11:$L$2636,0)+12)-1</f>
        <v>48529</v>
      </c>
    </row>
    <row r="3188" spans="2:17" ht="15" customHeight="1" x14ac:dyDescent="0.25">
      <c r="B3188" s="112">
        <v>48512</v>
      </c>
      <c r="C3188" s="113" t="str">
        <f t="shared" si="206"/>
        <v>Monday</v>
      </c>
      <c r="D3188" s="114" t="str">
        <f t="shared" si="209"/>
        <v>B</v>
      </c>
      <c r="E3188" s="114" t="str">
        <f t="shared" si="209"/>
        <v>B</v>
      </c>
      <c r="F3188" s="114" t="str">
        <f t="shared" si="209"/>
        <v>B</v>
      </c>
      <c r="G3188" s="114" t="str">
        <f t="shared" si="209"/>
        <v>B</v>
      </c>
      <c r="H3188" s="114" t="str">
        <f t="shared" si="207"/>
        <v>B</v>
      </c>
      <c r="I3188" s="99">
        <f t="shared" si="208"/>
        <v>1</v>
      </c>
      <c r="J3188" s="109">
        <f>IF(H3188="B",0,MATCH("B",H3189:$H$3985,0))</f>
        <v>0</v>
      </c>
      <c r="O3188" s="112">
        <v>48512</v>
      </c>
      <c r="P3188" s="97" cm="1">
        <f t="array" ref="P3188">INDEX($L$11:$L$2636,MATCH(B3188+J3188,$L$11:$L$2636,0)+30)</f>
        <v>48558</v>
      </c>
      <c r="Q3188" s="124" cm="1">
        <f t="array" ref="Q3188">INDEX($L$11:$L$2636,MATCH(B3188+J3188,$L$11:$L$2636,0)+12)-1</f>
        <v>48529</v>
      </c>
    </row>
    <row r="3189" spans="2:17" ht="15" customHeight="1" x14ac:dyDescent="0.25">
      <c r="B3189" s="112">
        <v>48513</v>
      </c>
      <c r="C3189" s="113" t="str">
        <f t="shared" si="206"/>
        <v>Tuesday</v>
      </c>
      <c r="D3189" s="114" t="str">
        <f t="shared" si="209"/>
        <v>B</v>
      </c>
      <c r="E3189" s="114" t="str">
        <f t="shared" si="209"/>
        <v>B</v>
      </c>
      <c r="F3189" s="114" t="str">
        <f t="shared" si="209"/>
        <v>B</v>
      </c>
      <c r="G3189" s="114" t="str">
        <f t="shared" si="209"/>
        <v>B</v>
      </c>
      <c r="H3189" s="114" t="str">
        <f t="shared" si="207"/>
        <v>B</v>
      </c>
      <c r="I3189" s="99">
        <f t="shared" si="208"/>
        <v>1</v>
      </c>
      <c r="J3189" s="109">
        <f>IF(H3189="B",0,MATCH("B",H3190:$H$3985,0))</f>
        <v>0</v>
      </c>
      <c r="O3189" s="112">
        <v>48513</v>
      </c>
      <c r="P3189" s="97" cm="1">
        <f t="array" ref="P3189">INDEX($L$11:$L$2636,MATCH(B3189+J3189,$L$11:$L$2636,0)+30)</f>
        <v>48561</v>
      </c>
      <c r="Q3189" s="124" cm="1">
        <f t="array" ref="Q3189">INDEX($L$11:$L$2636,MATCH(B3189+J3189,$L$11:$L$2636,0)+12)-1</f>
        <v>48532</v>
      </c>
    </row>
    <row r="3190" spans="2:17" ht="15" customHeight="1" x14ac:dyDescent="0.25">
      <c r="B3190" s="112">
        <v>48514</v>
      </c>
      <c r="C3190" s="113" t="str">
        <f t="shared" si="206"/>
        <v>Wednesday</v>
      </c>
      <c r="D3190" s="114" t="str">
        <f t="shared" si="209"/>
        <v>B</v>
      </c>
      <c r="E3190" s="114" t="str">
        <f t="shared" si="209"/>
        <v>B</v>
      </c>
      <c r="F3190" s="114" t="str">
        <f t="shared" si="209"/>
        <v>B</v>
      </c>
      <c r="G3190" s="114" t="str">
        <f t="shared" si="209"/>
        <v>B</v>
      </c>
      <c r="H3190" s="114" t="str">
        <f t="shared" si="207"/>
        <v>B</v>
      </c>
      <c r="I3190" s="99">
        <f t="shared" si="208"/>
        <v>1</v>
      </c>
      <c r="J3190" s="109">
        <f>IF(H3190="B",0,MATCH("B",H3191:$H$3985,0))</f>
        <v>0</v>
      </c>
      <c r="O3190" s="112">
        <v>48514</v>
      </c>
      <c r="P3190" s="97" cm="1">
        <f t="array" ref="P3190">INDEX($L$11:$L$2636,MATCH(B3190+J3190,$L$11:$L$2636,0)+30)</f>
        <v>48562</v>
      </c>
      <c r="Q3190" s="124" cm="1">
        <f t="array" ref="Q3190">INDEX($L$11:$L$2636,MATCH(B3190+J3190,$L$11:$L$2636,0)+12)-1</f>
        <v>48533</v>
      </c>
    </row>
    <row r="3191" spans="2:17" ht="15" customHeight="1" x14ac:dyDescent="0.25">
      <c r="B3191" s="112">
        <v>48515</v>
      </c>
      <c r="C3191" s="113" t="str">
        <f t="shared" si="206"/>
        <v>Thursday</v>
      </c>
      <c r="D3191" s="114" t="str">
        <f t="shared" si="209"/>
        <v>B</v>
      </c>
      <c r="E3191" s="114" t="str">
        <f t="shared" si="209"/>
        <v>B</v>
      </c>
      <c r="F3191" s="114" t="str">
        <f t="shared" si="209"/>
        <v>B</v>
      </c>
      <c r="G3191" s="114" t="str">
        <f t="shared" si="209"/>
        <v>B</v>
      </c>
      <c r="H3191" s="114" t="str">
        <f t="shared" si="207"/>
        <v>B</v>
      </c>
      <c r="I3191" s="99">
        <f t="shared" si="208"/>
        <v>1</v>
      </c>
      <c r="J3191" s="109">
        <f>IF(H3191="B",0,MATCH("B",H3192:$H$3985,0))</f>
        <v>0</v>
      </c>
      <c r="O3191" s="112">
        <v>48515</v>
      </c>
      <c r="P3191" s="97" cm="1">
        <f t="array" ref="P3191">INDEX($L$11:$L$2636,MATCH(B3191+J3191,$L$11:$L$2636,0)+30)</f>
        <v>48563</v>
      </c>
      <c r="Q3191" s="124" cm="1">
        <f t="array" ref="Q3191">INDEX($L$11:$L$2636,MATCH(B3191+J3191,$L$11:$L$2636,0)+12)-1</f>
        <v>48534</v>
      </c>
    </row>
    <row r="3192" spans="2:17" ht="15" customHeight="1" x14ac:dyDescent="0.25">
      <c r="B3192" s="112">
        <v>48516</v>
      </c>
      <c r="C3192" s="113" t="str">
        <f t="shared" si="206"/>
        <v>Friday</v>
      </c>
      <c r="D3192" s="114" t="str">
        <f t="shared" si="209"/>
        <v>B</v>
      </c>
      <c r="E3192" s="114" t="str">
        <f t="shared" si="209"/>
        <v>B</v>
      </c>
      <c r="F3192" s="114" t="str">
        <f t="shared" si="209"/>
        <v>B</v>
      </c>
      <c r="G3192" s="114" t="str">
        <f t="shared" si="209"/>
        <v>B</v>
      </c>
      <c r="H3192" s="114" t="str">
        <f t="shared" si="207"/>
        <v>B</v>
      </c>
      <c r="I3192" s="99">
        <f t="shared" si="208"/>
        <v>1</v>
      </c>
      <c r="J3192" s="109">
        <f>IF(H3192="B",0,MATCH("B",H3193:$H$3985,0))</f>
        <v>0</v>
      </c>
      <c r="O3192" s="112">
        <v>48516</v>
      </c>
      <c r="P3192" s="97" cm="1">
        <f t="array" ref="P3192">INDEX($L$11:$L$2636,MATCH(B3192+J3192,$L$11:$L$2636,0)+30)</f>
        <v>48564</v>
      </c>
      <c r="Q3192" s="124" cm="1">
        <f t="array" ref="Q3192">INDEX($L$11:$L$2636,MATCH(B3192+J3192,$L$11:$L$2636,0)+12)-1</f>
        <v>48535</v>
      </c>
    </row>
    <row r="3193" spans="2:17" ht="15" customHeight="1" x14ac:dyDescent="0.25">
      <c r="B3193" s="112">
        <v>48517</v>
      </c>
      <c r="C3193" s="113" t="str">
        <f t="shared" si="206"/>
        <v>Saturday</v>
      </c>
      <c r="D3193" s="114" t="str">
        <f t="shared" si="209"/>
        <v>W</v>
      </c>
      <c r="E3193" s="114" t="str">
        <f t="shared" si="209"/>
        <v>W</v>
      </c>
      <c r="F3193" s="114" t="str">
        <f t="shared" si="209"/>
        <v>W</v>
      </c>
      <c r="G3193" s="114" t="str">
        <f t="shared" si="209"/>
        <v>W</v>
      </c>
      <c r="H3193" s="114" t="str">
        <f t="shared" si="207"/>
        <v>W</v>
      </c>
      <c r="I3193" s="99">
        <f t="shared" si="208"/>
        <v>0</v>
      </c>
      <c r="J3193" s="109">
        <f>IF(H3193="B",0,MATCH("B",H3194:$H$3985,0))</f>
        <v>3</v>
      </c>
      <c r="O3193" s="112">
        <v>48517</v>
      </c>
      <c r="P3193" s="97" cm="1">
        <f t="array" ref="P3193">INDEX($L$11:$L$2636,MATCH(B3193+J3193,$L$11:$L$2636,0)+30)</f>
        <v>48565</v>
      </c>
      <c r="Q3193" s="124" cm="1">
        <f t="array" ref="Q3193">INDEX($L$11:$L$2636,MATCH(B3193+J3193,$L$11:$L$2636,0)+12)-1</f>
        <v>48536</v>
      </c>
    </row>
    <row r="3194" spans="2:17" ht="15" customHeight="1" x14ac:dyDescent="0.25">
      <c r="B3194" s="112">
        <v>48518</v>
      </c>
      <c r="C3194" s="113" t="str">
        <f t="shared" si="206"/>
        <v>Sunday</v>
      </c>
      <c r="D3194" s="114" t="str">
        <f t="shared" si="209"/>
        <v>W</v>
      </c>
      <c r="E3194" s="114" t="str">
        <f t="shared" si="209"/>
        <v>W</v>
      </c>
      <c r="F3194" s="114" t="str">
        <f t="shared" si="209"/>
        <v>W</v>
      </c>
      <c r="G3194" s="114" t="str">
        <f t="shared" si="209"/>
        <v>W</v>
      </c>
      <c r="H3194" s="114" t="str">
        <f t="shared" si="207"/>
        <v>W</v>
      </c>
      <c r="I3194" s="99">
        <f t="shared" si="208"/>
        <v>0</v>
      </c>
      <c r="J3194" s="109">
        <f>IF(H3194="B",0,MATCH("B",H3195:$H$3985,0))</f>
        <v>2</v>
      </c>
      <c r="O3194" s="112">
        <v>48518</v>
      </c>
      <c r="P3194" s="97" cm="1">
        <f t="array" ref="P3194">INDEX($L$11:$L$2636,MATCH(B3194+J3194,$L$11:$L$2636,0)+30)</f>
        <v>48565</v>
      </c>
      <c r="Q3194" s="124" cm="1">
        <f t="array" ref="Q3194">INDEX($L$11:$L$2636,MATCH(B3194+J3194,$L$11:$L$2636,0)+12)-1</f>
        <v>48536</v>
      </c>
    </row>
    <row r="3195" spans="2:17" ht="15" customHeight="1" x14ac:dyDescent="0.25">
      <c r="B3195" s="112">
        <v>48519</v>
      </c>
      <c r="C3195" s="113" t="str">
        <f t="shared" si="206"/>
        <v>Monday</v>
      </c>
      <c r="D3195" s="114" t="str">
        <f t="shared" si="209"/>
        <v>B</v>
      </c>
      <c r="E3195" s="114" t="s">
        <v>71</v>
      </c>
      <c r="F3195" s="114" t="s">
        <v>71</v>
      </c>
      <c r="G3195" s="114" t="str">
        <f t="shared" si="209"/>
        <v>B</v>
      </c>
      <c r="H3195" s="114" t="str">
        <f t="shared" si="207"/>
        <v>P</v>
      </c>
      <c r="I3195" s="99">
        <f t="shared" si="208"/>
        <v>0</v>
      </c>
      <c r="J3195" s="109">
        <f>IF(H3195="B",0,MATCH("B",H3196:$H$3985,0))</f>
        <v>1</v>
      </c>
      <c r="O3195" s="112">
        <v>48519</v>
      </c>
      <c r="P3195" s="97" cm="1">
        <f t="array" ref="P3195">INDEX($L$11:$L$2636,MATCH(B3195+J3195,$L$11:$L$2636,0)+30)</f>
        <v>48565</v>
      </c>
      <c r="Q3195" s="124" cm="1">
        <f t="array" ref="Q3195">INDEX($L$11:$L$2636,MATCH(B3195+J3195,$L$11:$L$2636,0)+12)-1</f>
        <v>48536</v>
      </c>
    </row>
    <row r="3196" spans="2:17" ht="15" customHeight="1" x14ac:dyDescent="0.25">
      <c r="B3196" s="112">
        <v>48520</v>
      </c>
      <c r="C3196" s="113" t="str">
        <f t="shared" si="206"/>
        <v>Tuesday</v>
      </c>
      <c r="D3196" s="114" t="str">
        <f t="shared" si="209"/>
        <v>B</v>
      </c>
      <c r="E3196" s="114" t="str">
        <f t="shared" si="209"/>
        <v>B</v>
      </c>
      <c r="F3196" s="114" t="str">
        <f t="shared" si="209"/>
        <v>B</v>
      </c>
      <c r="G3196" s="114" t="str">
        <f t="shared" si="209"/>
        <v>B</v>
      </c>
      <c r="H3196" s="114" t="str">
        <f t="shared" si="207"/>
        <v>B</v>
      </c>
      <c r="I3196" s="99">
        <f t="shared" si="208"/>
        <v>1</v>
      </c>
      <c r="J3196" s="109">
        <f>IF(H3196="B",0,MATCH("B",H3197:$H$3985,0))</f>
        <v>0</v>
      </c>
      <c r="O3196" s="112">
        <v>48520</v>
      </c>
      <c r="P3196" s="97" cm="1">
        <f t="array" ref="P3196">INDEX($L$11:$L$2636,MATCH(B3196+J3196,$L$11:$L$2636,0)+30)</f>
        <v>48565</v>
      </c>
      <c r="Q3196" s="124" cm="1">
        <f t="array" ref="Q3196">INDEX($L$11:$L$2636,MATCH(B3196+J3196,$L$11:$L$2636,0)+12)-1</f>
        <v>48536</v>
      </c>
    </row>
    <row r="3197" spans="2:17" ht="15" customHeight="1" x14ac:dyDescent="0.25">
      <c r="B3197" s="112">
        <v>48521</v>
      </c>
      <c r="C3197" s="113" t="str">
        <f t="shared" si="206"/>
        <v>Wednesday</v>
      </c>
      <c r="D3197" s="114" t="str">
        <f t="shared" si="209"/>
        <v>B</v>
      </c>
      <c r="E3197" s="114" t="str">
        <f t="shared" si="209"/>
        <v>B</v>
      </c>
      <c r="F3197" s="114" t="str">
        <f t="shared" si="209"/>
        <v>B</v>
      </c>
      <c r="G3197" s="114" t="str">
        <f t="shared" si="209"/>
        <v>B</v>
      </c>
      <c r="H3197" s="114" t="str">
        <f t="shared" si="207"/>
        <v>B</v>
      </c>
      <c r="I3197" s="99">
        <f t="shared" si="208"/>
        <v>1</v>
      </c>
      <c r="J3197" s="109">
        <f>IF(H3197="B",0,MATCH("B",H3198:$H$3985,0))</f>
        <v>0</v>
      </c>
      <c r="O3197" s="112">
        <v>48521</v>
      </c>
      <c r="P3197" s="97" cm="1">
        <f t="array" ref="P3197">INDEX($L$11:$L$2636,MATCH(B3197+J3197,$L$11:$L$2636,0)+30)</f>
        <v>48568</v>
      </c>
      <c r="Q3197" s="124" cm="1">
        <f t="array" ref="Q3197">INDEX($L$11:$L$2636,MATCH(B3197+J3197,$L$11:$L$2636,0)+12)-1</f>
        <v>48539</v>
      </c>
    </row>
    <row r="3198" spans="2:17" ht="15" customHeight="1" x14ac:dyDescent="0.25">
      <c r="B3198" s="112">
        <v>48522</v>
      </c>
      <c r="C3198" s="113" t="str">
        <f t="shared" si="206"/>
        <v>Thursday</v>
      </c>
      <c r="D3198" s="114" t="str">
        <f t="shared" si="209"/>
        <v>B</v>
      </c>
      <c r="E3198" s="114" t="str">
        <f t="shared" si="209"/>
        <v>B</v>
      </c>
      <c r="F3198" s="114" t="str">
        <f t="shared" si="209"/>
        <v>B</v>
      </c>
      <c r="G3198" s="114" t="str">
        <f t="shared" si="209"/>
        <v>B</v>
      </c>
      <c r="H3198" s="114" t="str">
        <f t="shared" si="207"/>
        <v>B</v>
      </c>
      <c r="I3198" s="99">
        <f t="shared" si="208"/>
        <v>1</v>
      </c>
      <c r="J3198" s="109">
        <f>IF(H3198="B",0,MATCH("B",H3199:$H$3985,0))</f>
        <v>0</v>
      </c>
      <c r="O3198" s="112">
        <v>48522</v>
      </c>
      <c r="P3198" s="97" cm="1">
        <f t="array" ref="P3198">INDEX($L$11:$L$2636,MATCH(B3198+J3198,$L$11:$L$2636,0)+30)</f>
        <v>48569</v>
      </c>
      <c r="Q3198" s="124" cm="1">
        <f t="array" ref="Q3198">INDEX($L$11:$L$2636,MATCH(B3198+J3198,$L$11:$L$2636,0)+12)-1</f>
        <v>48540</v>
      </c>
    </row>
    <row r="3199" spans="2:17" ht="15" customHeight="1" x14ac:dyDescent="0.25">
      <c r="B3199" s="112">
        <v>48523</v>
      </c>
      <c r="C3199" s="113" t="str">
        <f t="shared" si="206"/>
        <v>Friday</v>
      </c>
      <c r="D3199" s="114" t="str">
        <f t="shared" si="209"/>
        <v>B</v>
      </c>
      <c r="E3199" s="114" t="str">
        <f t="shared" si="209"/>
        <v>B</v>
      </c>
      <c r="F3199" s="114" t="str">
        <f t="shared" si="209"/>
        <v>B</v>
      </c>
      <c r="G3199" s="114" t="str">
        <f t="shared" si="209"/>
        <v>B</v>
      </c>
      <c r="H3199" s="114" t="str">
        <f t="shared" si="207"/>
        <v>B</v>
      </c>
      <c r="I3199" s="99">
        <f t="shared" si="208"/>
        <v>1</v>
      </c>
      <c r="J3199" s="109">
        <f>IF(H3199="B",0,MATCH("B",H3200:$H$3985,0))</f>
        <v>0</v>
      </c>
      <c r="O3199" s="112">
        <v>48523</v>
      </c>
      <c r="P3199" s="97" cm="1">
        <f t="array" ref="P3199">INDEX($L$11:$L$2636,MATCH(B3199+J3199,$L$11:$L$2636,0)+30)</f>
        <v>48570</v>
      </c>
      <c r="Q3199" s="124" cm="1">
        <f t="array" ref="Q3199">INDEX($L$11:$L$2636,MATCH(B3199+J3199,$L$11:$L$2636,0)+12)-1</f>
        <v>48541</v>
      </c>
    </row>
    <row r="3200" spans="2:17" ht="15" customHeight="1" x14ac:dyDescent="0.25">
      <c r="B3200" s="112">
        <v>48524</v>
      </c>
      <c r="C3200" s="113" t="str">
        <f t="shared" si="206"/>
        <v>Saturday</v>
      </c>
      <c r="D3200" s="114" t="str">
        <f t="shared" si="209"/>
        <v>W</v>
      </c>
      <c r="E3200" s="114" t="str">
        <f t="shared" si="209"/>
        <v>W</v>
      </c>
      <c r="F3200" s="114" t="str">
        <f t="shared" si="209"/>
        <v>W</v>
      </c>
      <c r="G3200" s="114" t="str">
        <f t="shared" si="209"/>
        <v>W</v>
      </c>
      <c r="H3200" s="114" t="str">
        <f t="shared" si="207"/>
        <v>W</v>
      </c>
      <c r="I3200" s="99">
        <f t="shared" si="208"/>
        <v>0</v>
      </c>
      <c r="J3200" s="109">
        <f>IF(H3200="B",0,MATCH("B",H3201:$H$3985,0))</f>
        <v>2</v>
      </c>
      <c r="O3200" s="112">
        <v>48524</v>
      </c>
      <c r="P3200" s="97" cm="1">
        <f t="array" ref="P3200">INDEX($L$11:$L$2636,MATCH(B3200+J3200,$L$11:$L$2636,0)+30)</f>
        <v>48571</v>
      </c>
      <c r="Q3200" s="124" cm="1">
        <f t="array" ref="Q3200">INDEX($L$11:$L$2636,MATCH(B3200+J3200,$L$11:$L$2636,0)+12)-1</f>
        <v>48542</v>
      </c>
    </row>
    <row r="3201" spans="2:17" ht="15" customHeight="1" x14ac:dyDescent="0.25">
      <c r="B3201" s="112">
        <v>48525</v>
      </c>
      <c r="C3201" s="113" t="str">
        <f t="shared" si="206"/>
        <v>Sunday</v>
      </c>
      <c r="D3201" s="114" t="str">
        <f t="shared" si="209"/>
        <v>W</v>
      </c>
      <c r="E3201" s="114" t="str">
        <f t="shared" si="209"/>
        <v>W</v>
      </c>
      <c r="F3201" s="114" t="str">
        <f t="shared" si="209"/>
        <v>W</v>
      </c>
      <c r="G3201" s="114" t="str">
        <f t="shared" si="209"/>
        <v>W</v>
      </c>
      <c r="H3201" s="114" t="str">
        <f t="shared" si="207"/>
        <v>W</v>
      </c>
      <c r="I3201" s="99">
        <f t="shared" si="208"/>
        <v>0</v>
      </c>
      <c r="J3201" s="109">
        <f>IF(H3201="B",0,MATCH("B",H3202:$H$3985,0))</f>
        <v>1</v>
      </c>
      <c r="O3201" s="112">
        <v>48525</v>
      </c>
      <c r="P3201" s="97" cm="1">
        <f t="array" ref="P3201">INDEX($L$11:$L$2636,MATCH(B3201+J3201,$L$11:$L$2636,0)+30)</f>
        <v>48571</v>
      </c>
      <c r="Q3201" s="124" cm="1">
        <f t="array" ref="Q3201">INDEX($L$11:$L$2636,MATCH(B3201+J3201,$L$11:$L$2636,0)+12)-1</f>
        <v>48542</v>
      </c>
    </row>
    <row r="3202" spans="2:17" ht="15" customHeight="1" x14ac:dyDescent="0.25">
      <c r="B3202" s="112">
        <v>48526</v>
      </c>
      <c r="C3202" s="113" t="str">
        <f t="shared" si="206"/>
        <v>Monday</v>
      </c>
      <c r="D3202" s="114" t="str">
        <f t="shared" si="209"/>
        <v>B</v>
      </c>
      <c r="E3202" s="114" t="str">
        <f t="shared" si="209"/>
        <v>B</v>
      </c>
      <c r="F3202" s="114" t="str">
        <f t="shared" si="209"/>
        <v>B</v>
      </c>
      <c r="G3202" s="114" t="str">
        <f t="shared" si="209"/>
        <v>B</v>
      </c>
      <c r="H3202" s="114" t="str">
        <f t="shared" si="207"/>
        <v>B</v>
      </c>
      <c r="I3202" s="99">
        <f t="shared" si="208"/>
        <v>1</v>
      </c>
      <c r="J3202" s="109">
        <f>IF(H3202="B",0,MATCH("B",H3203:$H$3985,0))</f>
        <v>0</v>
      </c>
      <c r="O3202" s="112">
        <v>48526</v>
      </c>
      <c r="P3202" s="97" cm="1">
        <f t="array" ref="P3202">INDEX($L$11:$L$2636,MATCH(B3202+J3202,$L$11:$L$2636,0)+30)</f>
        <v>48571</v>
      </c>
      <c r="Q3202" s="124" cm="1">
        <f t="array" ref="Q3202">INDEX($L$11:$L$2636,MATCH(B3202+J3202,$L$11:$L$2636,0)+12)-1</f>
        <v>48542</v>
      </c>
    </row>
    <row r="3203" spans="2:17" ht="15" customHeight="1" x14ac:dyDescent="0.25">
      <c r="B3203" s="112">
        <v>48527</v>
      </c>
      <c r="C3203" s="113" t="str">
        <f t="shared" si="206"/>
        <v>Tuesday</v>
      </c>
      <c r="D3203" s="114" t="str">
        <f t="shared" si="209"/>
        <v>B</v>
      </c>
      <c r="E3203" s="114" t="str">
        <f t="shared" si="209"/>
        <v>B</v>
      </c>
      <c r="F3203" s="114" t="s">
        <v>71</v>
      </c>
      <c r="G3203" s="114" t="str">
        <f t="shared" si="209"/>
        <v>B</v>
      </c>
      <c r="H3203" s="114" t="str">
        <f t="shared" si="207"/>
        <v>P</v>
      </c>
      <c r="I3203" s="99">
        <f t="shared" si="208"/>
        <v>0</v>
      </c>
      <c r="J3203" s="109">
        <f>IF(H3203="B",0,MATCH("B",H3204:$H$3985,0))</f>
        <v>1</v>
      </c>
      <c r="O3203" s="112">
        <v>48527</v>
      </c>
      <c r="P3203" s="97" cm="1">
        <f t="array" ref="P3203">INDEX($L$11:$L$2636,MATCH(B3203+J3203,$L$11:$L$2636,0)+30)</f>
        <v>48572</v>
      </c>
      <c r="Q3203" s="124" cm="1">
        <f t="array" ref="Q3203">INDEX($L$11:$L$2636,MATCH(B3203+J3203,$L$11:$L$2636,0)+12)-1</f>
        <v>48543</v>
      </c>
    </row>
    <row r="3204" spans="2:17" ht="15" customHeight="1" x14ac:dyDescent="0.25">
      <c r="B3204" s="112">
        <v>48528</v>
      </c>
      <c r="C3204" s="113" t="str">
        <f t="shared" si="206"/>
        <v>Wednesday</v>
      </c>
      <c r="D3204" s="114" t="str">
        <f t="shared" si="209"/>
        <v>B</v>
      </c>
      <c r="E3204" s="114" t="str">
        <f t="shared" si="209"/>
        <v>B</v>
      </c>
      <c r="F3204" s="114" t="str">
        <f t="shared" si="209"/>
        <v>B</v>
      </c>
      <c r="G3204" s="114" t="str">
        <f t="shared" si="209"/>
        <v>B</v>
      </c>
      <c r="H3204" s="114" t="str">
        <f t="shared" si="207"/>
        <v>B</v>
      </c>
      <c r="I3204" s="99">
        <f t="shared" si="208"/>
        <v>1</v>
      </c>
      <c r="J3204" s="109">
        <f>IF(H3204="B",0,MATCH("B",H3205:$H$3985,0))</f>
        <v>0</v>
      </c>
      <c r="O3204" s="112">
        <v>48528</v>
      </c>
      <c r="P3204" s="97" cm="1">
        <f t="array" ref="P3204">INDEX($L$11:$L$2636,MATCH(B3204+J3204,$L$11:$L$2636,0)+30)</f>
        <v>48572</v>
      </c>
      <c r="Q3204" s="124" cm="1">
        <f t="array" ref="Q3204">INDEX($L$11:$L$2636,MATCH(B3204+J3204,$L$11:$L$2636,0)+12)-1</f>
        <v>48543</v>
      </c>
    </row>
    <row r="3205" spans="2:17" ht="15" customHeight="1" x14ac:dyDescent="0.25">
      <c r="B3205" s="112">
        <v>48529</v>
      </c>
      <c r="C3205" s="113" t="str">
        <f t="shared" si="206"/>
        <v>Thursday</v>
      </c>
      <c r="D3205" s="114" t="str">
        <f t="shared" si="209"/>
        <v>B</v>
      </c>
      <c r="E3205" s="114" t="str">
        <f t="shared" si="209"/>
        <v>B</v>
      </c>
      <c r="F3205" s="114" t="str">
        <f t="shared" si="209"/>
        <v>B</v>
      </c>
      <c r="G3205" s="114" t="str">
        <f t="shared" si="209"/>
        <v>B</v>
      </c>
      <c r="H3205" s="114" t="str">
        <f t="shared" si="207"/>
        <v>B</v>
      </c>
      <c r="I3205" s="99">
        <f t="shared" si="208"/>
        <v>1</v>
      </c>
      <c r="J3205" s="109">
        <f>IF(H3205="B",0,MATCH("B",H3206:$H$3985,0))</f>
        <v>0</v>
      </c>
      <c r="O3205" s="112">
        <v>48529</v>
      </c>
      <c r="P3205" s="97" cm="1">
        <f t="array" ref="P3205">INDEX($L$11:$L$2636,MATCH(B3205+J3205,$L$11:$L$2636,0)+30)</f>
        <v>48577</v>
      </c>
      <c r="Q3205" s="124" cm="1">
        <f t="array" ref="Q3205">INDEX($L$11:$L$2636,MATCH(B3205+J3205,$L$11:$L$2636,0)+12)-1</f>
        <v>48546</v>
      </c>
    </row>
    <row r="3206" spans="2:17" ht="15" customHeight="1" x14ac:dyDescent="0.25">
      <c r="B3206" s="112">
        <v>48530</v>
      </c>
      <c r="C3206" s="113" t="str">
        <f t="shared" si="206"/>
        <v>Friday</v>
      </c>
      <c r="D3206" s="114" t="str">
        <f t="shared" si="209"/>
        <v>B</v>
      </c>
      <c r="E3206" s="114" t="str">
        <f t="shared" si="209"/>
        <v>B</v>
      </c>
      <c r="F3206" s="114" t="str">
        <f t="shared" si="209"/>
        <v>B</v>
      </c>
      <c r="G3206" s="114" t="str">
        <f t="shared" si="209"/>
        <v>B</v>
      </c>
      <c r="H3206" s="114" t="str">
        <f t="shared" si="207"/>
        <v>B</v>
      </c>
      <c r="I3206" s="99">
        <f t="shared" si="208"/>
        <v>1</v>
      </c>
      <c r="J3206" s="109">
        <f>IF(H3206="B",0,MATCH("B",H3207:$H$3985,0))</f>
        <v>0</v>
      </c>
      <c r="O3206" s="112">
        <v>48530</v>
      </c>
      <c r="P3206" s="97" cm="1">
        <f t="array" ref="P3206">INDEX($L$11:$L$2636,MATCH(B3206+J3206,$L$11:$L$2636,0)+30)</f>
        <v>48578</v>
      </c>
      <c r="Q3206" s="124" cm="1">
        <f t="array" ref="Q3206">INDEX($L$11:$L$2636,MATCH(B3206+J3206,$L$11:$L$2636,0)+12)-1</f>
        <v>48547</v>
      </c>
    </row>
    <row r="3207" spans="2:17" ht="15" customHeight="1" x14ac:dyDescent="0.25">
      <c r="B3207" s="112">
        <v>48531</v>
      </c>
      <c r="C3207" s="113" t="str">
        <f t="shared" si="206"/>
        <v>Saturday</v>
      </c>
      <c r="D3207" s="114" t="str">
        <f t="shared" si="209"/>
        <v>W</v>
      </c>
      <c r="E3207" s="114" t="str">
        <f t="shared" si="209"/>
        <v>W</v>
      </c>
      <c r="F3207" s="114" t="str">
        <f t="shared" si="209"/>
        <v>W</v>
      </c>
      <c r="G3207" s="114" t="str">
        <f t="shared" si="209"/>
        <v>W</v>
      </c>
      <c r="H3207" s="114" t="str">
        <f t="shared" si="207"/>
        <v>W</v>
      </c>
      <c r="I3207" s="99">
        <f t="shared" si="208"/>
        <v>0</v>
      </c>
      <c r="J3207" s="109">
        <f>IF(H3207="B",0,MATCH("B",H3208:$H$3985,0))</f>
        <v>2</v>
      </c>
      <c r="O3207" s="112">
        <v>48531</v>
      </c>
      <c r="P3207" s="97" cm="1">
        <f t="array" ref="P3207">INDEX($L$11:$L$2636,MATCH(B3207+J3207,$L$11:$L$2636,0)+30)</f>
        <v>48579</v>
      </c>
      <c r="Q3207" s="124" cm="1">
        <f t="array" ref="Q3207">INDEX($L$11:$L$2636,MATCH(B3207+J3207,$L$11:$L$2636,0)+12)-1</f>
        <v>48548</v>
      </c>
    </row>
    <row r="3208" spans="2:17" ht="15" customHeight="1" x14ac:dyDescent="0.25">
      <c r="B3208" s="112">
        <v>48532</v>
      </c>
      <c r="C3208" s="113" t="str">
        <f t="shared" si="206"/>
        <v>Sunday</v>
      </c>
      <c r="D3208" s="114" t="str">
        <f t="shared" si="209"/>
        <v>W</v>
      </c>
      <c r="E3208" s="114" t="str">
        <f t="shared" si="209"/>
        <v>W</v>
      </c>
      <c r="F3208" s="114" t="str">
        <f t="shared" si="209"/>
        <v>W</v>
      </c>
      <c r="G3208" s="114" t="str">
        <f t="shared" si="209"/>
        <v>W</v>
      </c>
      <c r="H3208" s="114" t="str">
        <f t="shared" si="207"/>
        <v>W</v>
      </c>
      <c r="I3208" s="99">
        <f t="shared" si="208"/>
        <v>0</v>
      </c>
      <c r="J3208" s="109">
        <f>IF(H3208="B",0,MATCH("B",H3209:$H$3985,0))</f>
        <v>1</v>
      </c>
      <c r="O3208" s="112">
        <v>48532</v>
      </c>
      <c r="P3208" s="97" cm="1">
        <f t="array" ref="P3208">INDEX($L$11:$L$2636,MATCH(B3208+J3208,$L$11:$L$2636,0)+30)</f>
        <v>48579</v>
      </c>
      <c r="Q3208" s="124" cm="1">
        <f t="array" ref="Q3208">INDEX($L$11:$L$2636,MATCH(B3208+J3208,$L$11:$L$2636,0)+12)-1</f>
        <v>48548</v>
      </c>
    </row>
    <row r="3209" spans="2:17" ht="15" customHeight="1" x14ac:dyDescent="0.25">
      <c r="B3209" s="112">
        <v>48533</v>
      </c>
      <c r="C3209" s="113" t="str">
        <f t="shared" si="206"/>
        <v>Monday</v>
      </c>
      <c r="D3209" s="114" t="str">
        <f t="shared" si="209"/>
        <v>B</v>
      </c>
      <c r="E3209" s="114" t="str">
        <f t="shared" si="209"/>
        <v>B</v>
      </c>
      <c r="F3209" s="114" t="str">
        <f t="shared" si="209"/>
        <v>B</v>
      </c>
      <c r="G3209" s="114" t="str">
        <f t="shared" si="209"/>
        <v>B</v>
      </c>
      <c r="H3209" s="114" t="str">
        <f t="shared" si="207"/>
        <v>B</v>
      </c>
      <c r="I3209" s="99">
        <f t="shared" si="208"/>
        <v>1</v>
      </c>
      <c r="J3209" s="109">
        <f>IF(H3209="B",0,MATCH("B",H3210:$H$3985,0))</f>
        <v>0</v>
      </c>
      <c r="O3209" s="112">
        <v>48533</v>
      </c>
      <c r="P3209" s="97" cm="1">
        <f t="array" ref="P3209">INDEX($L$11:$L$2636,MATCH(B3209+J3209,$L$11:$L$2636,0)+30)</f>
        <v>48579</v>
      </c>
      <c r="Q3209" s="124" cm="1">
        <f t="array" ref="Q3209">INDEX($L$11:$L$2636,MATCH(B3209+J3209,$L$11:$L$2636,0)+12)-1</f>
        <v>48548</v>
      </c>
    </row>
    <row r="3210" spans="2:17" ht="15" customHeight="1" x14ac:dyDescent="0.25">
      <c r="B3210" s="112">
        <v>48534</v>
      </c>
      <c r="C3210" s="113" t="str">
        <f t="shared" si="206"/>
        <v>Tuesday</v>
      </c>
      <c r="D3210" s="114" t="str">
        <f t="shared" si="209"/>
        <v>B</v>
      </c>
      <c r="E3210" s="114" t="str">
        <f t="shared" si="209"/>
        <v>B</v>
      </c>
      <c r="F3210" s="114" t="str">
        <f t="shared" si="209"/>
        <v>B</v>
      </c>
      <c r="G3210" s="114" t="str">
        <f t="shared" si="209"/>
        <v>B</v>
      </c>
      <c r="H3210" s="114" t="str">
        <f t="shared" si="207"/>
        <v>B</v>
      </c>
      <c r="I3210" s="99">
        <f t="shared" si="208"/>
        <v>1</v>
      </c>
      <c r="J3210" s="109">
        <f>IF(H3210="B",0,MATCH("B",H3211:$H$3985,0))</f>
        <v>0</v>
      </c>
      <c r="O3210" s="112">
        <v>48534</v>
      </c>
      <c r="P3210" s="97" cm="1">
        <f t="array" ref="P3210">INDEX($L$11:$L$2636,MATCH(B3210+J3210,$L$11:$L$2636,0)+30)</f>
        <v>48583</v>
      </c>
      <c r="Q3210" s="124" cm="1">
        <f t="array" ref="Q3210">INDEX($L$11:$L$2636,MATCH(B3210+J3210,$L$11:$L$2636,0)+12)-1</f>
        <v>48549</v>
      </c>
    </row>
    <row r="3211" spans="2:17" ht="15" customHeight="1" x14ac:dyDescent="0.25">
      <c r="B3211" s="112">
        <v>48535</v>
      </c>
      <c r="C3211" s="113" t="str">
        <f t="shared" si="206"/>
        <v>Wednesday</v>
      </c>
      <c r="D3211" s="114" t="str">
        <f t="shared" si="209"/>
        <v>B</v>
      </c>
      <c r="E3211" s="114" t="str">
        <f t="shared" si="209"/>
        <v>B</v>
      </c>
      <c r="F3211" s="114" t="str">
        <f t="shared" si="209"/>
        <v>B</v>
      </c>
      <c r="G3211" s="114" t="str">
        <f t="shared" si="209"/>
        <v>B</v>
      </c>
      <c r="H3211" s="114" t="str">
        <f t="shared" si="207"/>
        <v>B</v>
      </c>
      <c r="I3211" s="99">
        <f t="shared" si="208"/>
        <v>1</v>
      </c>
      <c r="J3211" s="109">
        <f>IF(H3211="B",0,MATCH("B",H3212:$H$3985,0))</f>
        <v>0</v>
      </c>
      <c r="O3211" s="112">
        <v>48535</v>
      </c>
      <c r="P3211" s="97" cm="1">
        <f t="array" ref="P3211">INDEX($L$11:$L$2636,MATCH(B3211+J3211,$L$11:$L$2636,0)+30)</f>
        <v>48584</v>
      </c>
      <c r="Q3211" s="124" cm="1">
        <f t="array" ref="Q3211">INDEX($L$11:$L$2636,MATCH(B3211+J3211,$L$11:$L$2636,0)+12)-1</f>
        <v>48550</v>
      </c>
    </row>
    <row r="3212" spans="2:17" ht="15" customHeight="1" x14ac:dyDescent="0.25">
      <c r="B3212" s="112">
        <v>48536</v>
      </c>
      <c r="C3212" s="113" t="str">
        <f t="shared" ref="C3212:C3275" si="210">TEXT(WEEKDAY(B3212),"dddd")</f>
        <v>Thursday</v>
      </c>
      <c r="D3212" s="114" t="str">
        <f t="shared" si="209"/>
        <v>B</v>
      </c>
      <c r="E3212" s="114" t="str">
        <f t="shared" si="209"/>
        <v>B</v>
      </c>
      <c r="F3212" s="114" t="str">
        <f t="shared" si="209"/>
        <v>B</v>
      </c>
      <c r="G3212" s="114" t="str">
        <f t="shared" si="209"/>
        <v>B</v>
      </c>
      <c r="H3212" s="114" t="str">
        <f t="shared" ref="H3212:H3275" si="211">IF(OR(D3212="P",E3212="P",F3212="P",G3212="P"),"P",D3212)</f>
        <v>B</v>
      </c>
      <c r="I3212" s="99">
        <f t="shared" ref="I3212:I3275" si="212">IF(H3212="B",1,0)</f>
        <v>1</v>
      </c>
      <c r="J3212" s="109">
        <f>IF(H3212="B",0,MATCH("B",H3213:$H$3985,0))</f>
        <v>0</v>
      </c>
      <c r="O3212" s="112">
        <v>48536</v>
      </c>
      <c r="P3212" s="97" cm="1">
        <f t="array" ref="P3212">INDEX($L$11:$L$2636,MATCH(B3212+J3212,$L$11:$L$2636,0)+30)</f>
        <v>48586</v>
      </c>
      <c r="Q3212" s="124" cm="1">
        <f t="array" ref="Q3212">INDEX($L$11:$L$2636,MATCH(B3212+J3212,$L$11:$L$2636,0)+12)-1</f>
        <v>48554</v>
      </c>
    </row>
    <row r="3213" spans="2:17" ht="15" customHeight="1" x14ac:dyDescent="0.25">
      <c r="B3213" s="112">
        <v>48537</v>
      </c>
      <c r="C3213" s="113" t="str">
        <f t="shared" si="210"/>
        <v>Friday</v>
      </c>
      <c r="D3213" s="114" t="str">
        <f t="shared" si="209"/>
        <v>B</v>
      </c>
      <c r="E3213" s="114" t="str">
        <f t="shared" si="209"/>
        <v>B</v>
      </c>
      <c r="F3213" s="114" t="str">
        <f t="shared" si="209"/>
        <v>B</v>
      </c>
      <c r="G3213" s="114" t="str">
        <f t="shared" si="209"/>
        <v>B</v>
      </c>
      <c r="H3213" s="114" t="str">
        <f t="shared" si="211"/>
        <v>B</v>
      </c>
      <c r="I3213" s="99">
        <f t="shared" si="212"/>
        <v>1</v>
      </c>
      <c r="J3213" s="109">
        <f>IF(H3213="B",0,MATCH("B",H3214:$H$3985,0))</f>
        <v>0</v>
      </c>
      <c r="O3213" s="112">
        <v>48537</v>
      </c>
      <c r="P3213" s="97" cm="1">
        <f t="array" ref="P3213">INDEX($L$11:$L$2636,MATCH(B3213+J3213,$L$11:$L$2636,0)+30)</f>
        <v>48589</v>
      </c>
      <c r="Q3213" s="124" cm="1">
        <f t="array" ref="Q3213">INDEX($L$11:$L$2636,MATCH(B3213+J3213,$L$11:$L$2636,0)+12)-1</f>
        <v>48556</v>
      </c>
    </row>
    <row r="3214" spans="2:17" ht="15" customHeight="1" x14ac:dyDescent="0.25">
      <c r="B3214" s="112">
        <v>48538</v>
      </c>
      <c r="C3214" s="113" t="str">
        <f t="shared" si="210"/>
        <v>Saturday</v>
      </c>
      <c r="D3214" s="114" t="str">
        <f t="shared" si="209"/>
        <v>W</v>
      </c>
      <c r="E3214" s="114" t="str">
        <f t="shared" si="209"/>
        <v>W</v>
      </c>
      <c r="F3214" s="114" t="str">
        <f t="shared" si="209"/>
        <v>W</v>
      </c>
      <c r="G3214" s="114" t="str">
        <f t="shared" si="209"/>
        <v>W</v>
      </c>
      <c r="H3214" s="114" t="str">
        <f t="shared" si="211"/>
        <v>W</v>
      </c>
      <c r="I3214" s="99">
        <f t="shared" si="212"/>
        <v>0</v>
      </c>
      <c r="J3214" s="109">
        <f>IF(H3214="B",0,MATCH("B",H3215:$H$3985,0))</f>
        <v>2</v>
      </c>
      <c r="O3214" s="112">
        <v>48538</v>
      </c>
      <c r="P3214" s="97" cm="1">
        <f t="array" ref="P3214">INDEX($L$11:$L$2636,MATCH(B3214+J3214,$L$11:$L$2636,0)+30)</f>
        <v>48590</v>
      </c>
      <c r="Q3214" s="124" cm="1">
        <f t="array" ref="Q3214">INDEX($L$11:$L$2636,MATCH(B3214+J3214,$L$11:$L$2636,0)+12)-1</f>
        <v>48557</v>
      </c>
    </row>
    <row r="3215" spans="2:17" ht="15" customHeight="1" x14ac:dyDescent="0.25">
      <c r="B3215" s="112">
        <v>48539</v>
      </c>
      <c r="C3215" s="113" t="str">
        <f t="shared" si="210"/>
        <v>Sunday</v>
      </c>
      <c r="D3215" s="114" t="str">
        <f t="shared" si="209"/>
        <v>W</v>
      </c>
      <c r="E3215" s="114" t="str">
        <f t="shared" si="209"/>
        <v>W</v>
      </c>
      <c r="F3215" s="114" t="str">
        <f t="shared" si="209"/>
        <v>W</v>
      </c>
      <c r="G3215" s="114" t="str">
        <f t="shared" si="209"/>
        <v>W</v>
      </c>
      <c r="H3215" s="114" t="str">
        <f t="shared" si="211"/>
        <v>W</v>
      </c>
      <c r="I3215" s="99">
        <f t="shared" si="212"/>
        <v>0</v>
      </c>
      <c r="J3215" s="109">
        <f>IF(H3215="B",0,MATCH("B",H3216:$H$3985,0))</f>
        <v>1</v>
      </c>
      <c r="O3215" s="112">
        <v>48539</v>
      </c>
      <c r="P3215" s="97" cm="1">
        <f t="array" ref="P3215">INDEX($L$11:$L$2636,MATCH(B3215+J3215,$L$11:$L$2636,0)+30)</f>
        <v>48590</v>
      </c>
      <c r="Q3215" s="124" cm="1">
        <f t="array" ref="Q3215">INDEX($L$11:$L$2636,MATCH(B3215+J3215,$L$11:$L$2636,0)+12)-1</f>
        <v>48557</v>
      </c>
    </row>
    <row r="3216" spans="2:17" ht="15" customHeight="1" x14ac:dyDescent="0.25">
      <c r="B3216" s="112">
        <v>48540</v>
      </c>
      <c r="C3216" s="113" t="str">
        <f t="shared" si="210"/>
        <v>Monday</v>
      </c>
      <c r="D3216" s="114" t="str">
        <f t="shared" si="209"/>
        <v>B</v>
      </c>
      <c r="E3216" s="114" t="str">
        <f t="shared" si="209"/>
        <v>B</v>
      </c>
      <c r="F3216" s="114" t="str">
        <f t="shared" si="209"/>
        <v>B</v>
      </c>
      <c r="G3216" s="114" t="str">
        <f t="shared" si="209"/>
        <v>B</v>
      </c>
      <c r="H3216" s="114" t="str">
        <f t="shared" si="211"/>
        <v>B</v>
      </c>
      <c r="I3216" s="99">
        <f t="shared" si="212"/>
        <v>1</v>
      </c>
      <c r="J3216" s="109">
        <f>IF(H3216="B",0,MATCH("B",H3217:$H$3985,0))</f>
        <v>0</v>
      </c>
      <c r="O3216" s="112">
        <v>48540</v>
      </c>
      <c r="P3216" s="97" cm="1">
        <f t="array" ref="P3216">INDEX($L$11:$L$2636,MATCH(B3216+J3216,$L$11:$L$2636,0)+30)</f>
        <v>48590</v>
      </c>
      <c r="Q3216" s="124" cm="1">
        <f t="array" ref="Q3216">INDEX($L$11:$L$2636,MATCH(B3216+J3216,$L$11:$L$2636,0)+12)-1</f>
        <v>48557</v>
      </c>
    </row>
    <row r="3217" spans="2:17" ht="15" customHeight="1" x14ac:dyDescent="0.25">
      <c r="B3217" s="112">
        <v>48541</v>
      </c>
      <c r="C3217" s="113" t="str">
        <f t="shared" si="210"/>
        <v>Tuesday</v>
      </c>
      <c r="D3217" s="114" t="str">
        <f t="shared" si="209"/>
        <v>B</v>
      </c>
      <c r="E3217" s="114" t="str">
        <f t="shared" si="209"/>
        <v>B</v>
      </c>
      <c r="F3217" s="114" t="str">
        <f t="shared" si="209"/>
        <v>B</v>
      </c>
      <c r="G3217" s="114" t="str">
        <f t="shared" si="209"/>
        <v>B</v>
      </c>
      <c r="H3217" s="114" t="str">
        <f t="shared" si="211"/>
        <v>B</v>
      </c>
      <c r="I3217" s="99">
        <f t="shared" si="212"/>
        <v>1</v>
      </c>
      <c r="J3217" s="109">
        <f>IF(H3217="B",0,MATCH("B",H3218:$H$3985,0))</f>
        <v>0</v>
      </c>
      <c r="O3217" s="112">
        <v>48541</v>
      </c>
      <c r="P3217" s="97" cm="1">
        <f t="array" ref="P3217">INDEX($L$11:$L$2636,MATCH(B3217+J3217,$L$11:$L$2636,0)+30)</f>
        <v>48591</v>
      </c>
      <c r="Q3217" s="124" cm="1">
        <f t="array" ref="Q3217">INDEX($L$11:$L$2636,MATCH(B3217+J3217,$L$11:$L$2636,0)+12)-1</f>
        <v>48560</v>
      </c>
    </row>
    <row r="3218" spans="2:17" ht="15" customHeight="1" x14ac:dyDescent="0.25">
      <c r="B3218" s="112">
        <v>48542</v>
      </c>
      <c r="C3218" s="113" t="str">
        <f t="shared" si="210"/>
        <v>Wednesday</v>
      </c>
      <c r="D3218" s="114" t="str">
        <f t="shared" si="209"/>
        <v>B</v>
      </c>
      <c r="E3218" s="114" t="str">
        <f t="shared" si="209"/>
        <v>B</v>
      </c>
      <c r="F3218" s="114" t="str">
        <f t="shared" si="209"/>
        <v>B</v>
      </c>
      <c r="G3218" s="114" t="str">
        <f t="shared" si="209"/>
        <v>B</v>
      </c>
      <c r="H3218" s="114" t="str">
        <f t="shared" si="211"/>
        <v>B</v>
      </c>
      <c r="I3218" s="99">
        <f t="shared" si="212"/>
        <v>1</v>
      </c>
      <c r="J3218" s="109">
        <f>IF(H3218="B",0,MATCH("B",H3219:$H$3985,0))</f>
        <v>0</v>
      </c>
      <c r="O3218" s="112">
        <v>48542</v>
      </c>
      <c r="P3218" s="97" cm="1">
        <f t="array" ref="P3218">INDEX($L$11:$L$2636,MATCH(B3218+J3218,$L$11:$L$2636,0)+30)</f>
        <v>48592</v>
      </c>
      <c r="Q3218" s="124" cm="1">
        <f t="array" ref="Q3218">INDEX($L$11:$L$2636,MATCH(B3218+J3218,$L$11:$L$2636,0)+12)-1</f>
        <v>48561</v>
      </c>
    </row>
    <row r="3219" spans="2:17" ht="15" customHeight="1" x14ac:dyDescent="0.25">
      <c r="B3219" s="112">
        <v>48543</v>
      </c>
      <c r="C3219" s="113" t="str">
        <f t="shared" si="210"/>
        <v>Thursday</v>
      </c>
      <c r="D3219" s="114" t="str">
        <f t="shared" si="209"/>
        <v>B</v>
      </c>
      <c r="E3219" s="114" t="str">
        <f t="shared" si="209"/>
        <v>B</v>
      </c>
      <c r="F3219" s="114" t="str">
        <f t="shared" si="209"/>
        <v>B</v>
      </c>
      <c r="G3219" s="114" t="str">
        <f t="shared" si="209"/>
        <v>B</v>
      </c>
      <c r="H3219" s="114" t="str">
        <f t="shared" si="211"/>
        <v>B</v>
      </c>
      <c r="I3219" s="99">
        <f t="shared" si="212"/>
        <v>1</v>
      </c>
      <c r="J3219" s="109">
        <f>IF(H3219="B",0,MATCH("B",H3220:$H$3985,0))</f>
        <v>0</v>
      </c>
      <c r="O3219" s="112">
        <v>48543</v>
      </c>
      <c r="P3219" s="97" cm="1">
        <f t="array" ref="P3219">INDEX($L$11:$L$2636,MATCH(B3219+J3219,$L$11:$L$2636,0)+30)</f>
        <v>48593</v>
      </c>
      <c r="Q3219" s="124" cm="1">
        <f t="array" ref="Q3219">INDEX($L$11:$L$2636,MATCH(B3219+J3219,$L$11:$L$2636,0)+12)-1</f>
        <v>48562</v>
      </c>
    </row>
    <row r="3220" spans="2:17" ht="15" customHeight="1" x14ac:dyDescent="0.25">
      <c r="B3220" s="112">
        <v>48544</v>
      </c>
      <c r="C3220" s="113" t="str">
        <f t="shared" si="210"/>
        <v>Friday</v>
      </c>
      <c r="D3220" s="114" t="str">
        <f t="shared" si="209"/>
        <v>B</v>
      </c>
      <c r="E3220" s="114" t="str">
        <f t="shared" si="209"/>
        <v>B</v>
      </c>
      <c r="F3220" s="114" t="str">
        <f t="shared" si="209"/>
        <v>B</v>
      </c>
      <c r="G3220" s="114" t="str">
        <f t="shared" si="209"/>
        <v>B</v>
      </c>
      <c r="H3220" s="114" t="str">
        <f t="shared" si="211"/>
        <v>B</v>
      </c>
      <c r="I3220" s="99">
        <f t="shared" si="212"/>
        <v>1</v>
      </c>
      <c r="J3220" s="109">
        <f>IF(H3220="B",0,MATCH("B",H3221:$H$3985,0))</f>
        <v>0</v>
      </c>
      <c r="O3220" s="112">
        <v>48544</v>
      </c>
      <c r="P3220" s="97" cm="1">
        <f t="array" ref="P3220">INDEX($L$11:$L$2636,MATCH(B3220+J3220,$L$11:$L$2636,0)+30)</f>
        <v>48596</v>
      </c>
      <c r="Q3220" s="124" cm="1">
        <f t="array" ref="Q3220">INDEX($L$11:$L$2636,MATCH(B3220+J3220,$L$11:$L$2636,0)+12)-1</f>
        <v>48563</v>
      </c>
    </row>
    <row r="3221" spans="2:17" ht="15" customHeight="1" x14ac:dyDescent="0.25">
      <c r="B3221" s="112">
        <v>48545</v>
      </c>
      <c r="C3221" s="113" t="str">
        <f t="shared" si="210"/>
        <v>Saturday</v>
      </c>
      <c r="D3221" s="114" t="str">
        <f t="shared" si="209"/>
        <v>W</v>
      </c>
      <c r="E3221" s="114" t="str">
        <f t="shared" si="209"/>
        <v>W</v>
      </c>
      <c r="F3221" s="114" t="str">
        <f t="shared" si="209"/>
        <v>W</v>
      </c>
      <c r="G3221" s="114" t="str">
        <f t="shared" si="209"/>
        <v>W</v>
      </c>
      <c r="H3221" s="114" t="str">
        <f t="shared" si="211"/>
        <v>W</v>
      </c>
      <c r="I3221" s="99">
        <f t="shared" si="212"/>
        <v>0</v>
      </c>
      <c r="J3221" s="109">
        <f>IF(H3221="B",0,MATCH("B",H3222:$H$3985,0))</f>
        <v>2</v>
      </c>
      <c r="O3221" s="112">
        <v>48545</v>
      </c>
      <c r="P3221" s="97" cm="1">
        <f t="array" ref="P3221">INDEX($L$11:$L$2636,MATCH(B3221+J3221,$L$11:$L$2636,0)+30)</f>
        <v>48597</v>
      </c>
      <c r="Q3221" s="124" cm="1">
        <f t="array" ref="Q3221">INDEX($L$11:$L$2636,MATCH(B3221+J3221,$L$11:$L$2636,0)+12)-1</f>
        <v>48564</v>
      </c>
    </row>
    <row r="3222" spans="2:17" ht="15" customHeight="1" x14ac:dyDescent="0.25">
      <c r="B3222" s="112">
        <v>48546</v>
      </c>
      <c r="C3222" s="113" t="str">
        <f t="shared" si="210"/>
        <v>Sunday</v>
      </c>
      <c r="D3222" s="114" t="str">
        <f t="shared" si="209"/>
        <v>W</v>
      </c>
      <c r="E3222" s="114" t="str">
        <f t="shared" si="209"/>
        <v>W</v>
      </c>
      <c r="F3222" s="114" t="str">
        <f t="shared" si="209"/>
        <v>W</v>
      </c>
      <c r="G3222" s="114" t="str">
        <f t="shared" si="209"/>
        <v>W</v>
      </c>
      <c r="H3222" s="114" t="str">
        <f t="shared" si="211"/>
        <v>W</v>
      </c>
      <c r="I3222" s="99">
        <f t="shared" si="212"/>
        <v>0</v>
      </c>
      <c r="J3222" s="109">
        <f>IF(H3222="B",0,MATCH("B",H3223:$H$3985,0))</f>
        <v>1</v>
      </c>
      <c r="O3222" s="112">
        <v>48546</v>
      </c>
      <c r="P3222" s="97" cm="1">
        <f t="array" ref="P3222">INDEX($L$11:$L$2636,MATCH(B3222+J3222,$L$11:$L$2636,0)+30)</f>
        <v>48597</v>
      </c>
      <c r="Q3222" s="124" cm="1">
        <f t="array" ref="Q3222">INDEX($L$11:$L$2636,MATCH(B3222+J3222,$L$11:$L$2636,0)+12)-1</f>
        <v>48564</v>
      </c>
    </row>
    <row r="3223" spans="2:17" ht="15" customHeight="1" x14ac:dyDescent="0.25">
      <c r="B3223" s="112">
        <v>48547</v>
      </c>
      <c r="C3223" s="113" t="str">
        <f t="shared" si="210"/>
        <v>Monday</v>
      </c>
      <c r="D3223" s="114" t="str">
        <f t="shared" si="209"/>
        <v>B</v>
      </c>
      <c r="E3223" s="114" t="str">
        <f t="shared" si="209"/>
        <v>B</v>
      </c>
      <c r="F3223" s="114" t="str">
        <f t="shared" si="209"/>
        <v>B</v>
      </c>
      <c r="G3223" s="114" t="str">
        <f t="shared" si="209"/>
        <v>B</v>
      </c>
      <c r="H3223" s="114" t="str">
        <f t="shared" si="211"/>
        <v>B</v>
      </c>
      <c r="I3223" s="99">
        <f t="shared" si="212"/>
        <v>1</v>
      </c>
      <c r="J3223" s="109">
        <f>IF(H3223="B",0,MATCH("B",H3224:$H$3985,0))</f>
        <v>0</v>
      </c>
      <c r="O3223" s="112">
        <v>48547</v>
      </c>
      <c r="P3223" s="97" cm="1">
        <f t="array" ref="P3223">INDEX($L$11:$L$2636,MATCH(B3223+J3223,$L$11:$L$2636,0)+30)</f>
        <v>48597</v>
      </c>
      <c r="Q3223" s="124" cm="1">
        <f t="array" ref="Q3223">INDEX($L$11:$L$2636,MATCH(B3223+J3223,$L$11:$L$2636,0)+12)-1</f>
        <v>48564</v>
      </c>
    </row>
    <row r="3224" spans="2:17" ht="15" customHeight="1" x14ac:dyDescent="0.25">
      <c r="B3224" s="112">
        <v>48548</v>
      </c>
      <c r="C3224" s="113" t="str">
        <f t="shared" si="210"/>
        <v>Tuesday</v>
      </c>
      <c r="D3224" s="114" t="str">
        <f t="shared" si="209"/>
        <v>B</v>
      </c>
      <c r="E3224" s="114" t="str">
        <f t="shared" si="209"/>
        <v>B</v>
      </c>
      <c r="F3224" s="114" t="str">
        <f t="shared" si="209"/>
        <v>B</v>
      </c>
      <c r="G3224" s="114" t="str">
        <f t="shared" si="209"/>
        <v>B</v>
      </c>
      <c r="H3224" s="114" t="str">
        <f t="shared" si="211"/>
        <v>B</v>
      </c>
      <c r="I3224" s="99">
        <f t="shared" si="212"/>
        <v>1</v>
      </c>
      <c r="J3224" s="109">
        <f>IF(H3224="B",0,MATCH("B",H3225:$H$3985,0))</f>
        <v>0</v>
      </c>
      <c r="O3224" s="112">
        <v>48548</v>
      </c>
      <c r="P3224" s="97" cm="1">
        <f t="array" ref="P3224">INDEX($L$11:$L$2636,MATCH(B3224+J3224,$L$11:$L$2636,0)+30)</f>
        <v>48598</v>
      </c>
      <c r="Q3224" s="124" cm="1">
        <f t="array" ref="Q3224">INDEX($L$11:$L$2636,MATCH(B3224+J3224,$L$11:$L$2636,0)+12)-1</f>
        <v>48567</v>
      </c>
    </row>
    <row r="3225" spans="2:17" ht="15" customHeight="1" x14ac:dyDescent="0.25">
      <c r="B3225" s="112">
        <v>48549</v>
      </c>
      <c r="C3225" s="113" t="str">
        <f t="shared" si="210"/>
        <v>Wednesday</v>
      </c>
      <c r="D3225" s="114" t="str">
        <f t="shared" si="209"/>
        <v>B</v>
      </c>
      <c r="E3225" s="114" t="str">
        <f t="shared" si="209"/>
        <v>B</v>
      </c>
      <c r="F3225" s="114" t="str">
        <f t="shared" si="209"/>
        <v>B</v>
      </c>
      <c r="G3225" s="114" t="str">
        <f t="shared" si="209"/>
        <v>B</v>
      </c>
      <c r="H3225" s="114" t="str">
        <f t="shared" si="211"/>
        <v>B</v>
      </c>
      <c r="I3225" s="99">
        <f t="shared" si="212"/>
        <v>1</v>
      </c>
      <c r="J3225" s="109">
        <f>IF(H3225="B",0,MATCH("B",H3226:$H$3985,0))</f>
        <v>0</v>
      </c>
      <c r="O3225" s="112">
        <v>48549</v>
      </c>
      <c r="P3225" s="97" cm="1">
        <f t="array" ref="P3225">INDEX($L$11:$L$2636,MATCH(B3225+J3225,$L$11:$L$2636,0)+30)</f>
        <v>48599</v>
      </c>
      <c r="Q3225" s="124" cm="1">
        <f t="array" ref="Q3225">INDEX($L$11:$L$2636,MATCH(B3225+J3225,$L$11:$L$2636,0)+12)-1</f>
        <v>48568</v>
      </c>
    </row>
    <row r="3226" spans="2:17" ht="15" customHeight="1" x14ac:dyDescent="0.25">
      <c r="B3226" s="112">
        <v>48550</v>
      </c>
      <c r="C3226" s="113" t="str">
        <f t="shared" si="210"/>
        <v>Thursday</v>
      </c>
      <c r="D3226" s="114" t="str">
        <f t="shared" si="209"/>
        <v>B</v>
      </c>
      <c r="E3226" s="114" t="str">
        <f t="shared" si="209"/>
        <v>B</v>
      </c>
      <c r="F3226" s="114" t="str">
        <f t="shared" si="209"/>
        <v>B</v>
      </c>
      <c r="G3226" s="114" t="str">
        <f t="shared" si="209"/>
        <v>B</v>
      </c>
      <c r="H3226" s="114" t="str">
        <f t="shared" si="211"/>
        <v>B</v>
      </c>
      <c r="I3226" s="99">
        <f t="shared" si="212"/>
        <v>1</v>
      </c>
      <c r="J3226" s="109">
        <f>IF(H3226="B",0,MATCH("B",H3227:$H$3985,0))</f>
        <v>0</v>
      </c>
      <c r="O3226" s="112">
        <v>48550</v>
      </c>
      <c r="P3226" s="97" cm="1">
        <f t="array" ref="P3226">INDEX($L$11:$L$2636,MATCH(B3226+J3226,$L$11:$L$2636,0)+30)</f>
        <v>48600</v>
      </c>
      <c r="Q3226" s="124" cm="1">
        <f t="array" ref="Q3226">INDEX($L$11:$L$2636,MATCH(B3226+J3226,$L$11:$L$2636,0)+12)-1</f>
        <v>48569</v>
      </c>
    </row>
    <row r="3227" spans="2:17" ht="15" customHeight="1" x14ac:dyDescent="0.25">
      <c r="B3227" s="112">
        <v>48551</v>
      </c>
      <c r="C3227" s="113" t="str">
        <f t="shared" si="210"/>
        <v>Friday</v>
      </c>
      <c r="D3227" s="114" t="str">
        <f t="shared" si="209"/>
        <v>B</v>
      </c>
      <c r="E3227" s="114" t="str">
        <f t="shared" si="209"/>
        <v>B</v>
      </c>
      <c r="F3227" s="114" t="str">
        <f t="shared" si="209"/>
        <v>B</v>
      </c>
      <c r="G3227" s="114" t="str">
        <f t="shared" si="209"/>
        <v>B</v>
      </c>
      <c r="H3227" s="114" t="str">
        <f t="shared" si="211"/>
        <v>B</v>
      </c>
      <c r="I3227" s="99">
        <f t="shared" si="212"/>
        <v>1</v>
      </c>
      <c r="J3227" s="109">
        <f>IF(H3227="B",0,MATCH("B",H3228:$H$3985,0))</f>
        <v>0</v>
      </c>
      <c r="O3227" s="112">
        <v>48551</v>
      </c>
      <c r="P3227" s="97" cm="1">
        <f t="array" ref="P3227">INDEX($L$11:$L$2636,MATCH(B3227+J3227,$L$11:$L$2636,0)+30)</f>
        <v>48603</v>
      </c>
      <c r="Q3227" s="124" cm="1">
        <f t="array" ref="Q3227">INDEX($L$11:$L$2636,MATCH(B3227+J3227,$L$11:$L$2636,0)+12)-1</f>
        <v>48570</v>
      </c>
    </row>
    <row r="3228" spans="2:17" ht="15" customHeight="1" x14ac:dyDescent="0.25">
      <c r="B3228" s="112">
        <v>48552</v>
      </c>
      <c r="C3228" s="113" t="str">
        <f t="shared" si="210"/>
        <v>Saturday</v>
      </c>
      <c r="D3228" s="114" t="str">
        <f t="shared" si="209"/>
        <v>W</v>
      </c>
      <c r="E3228" s="114" t="str">
        <f t="shared" si="209"/>
        <v>W</v>
      </c>
      <c r="F3228" s="114" t="str">
        <f t="shared" si="209"/>
        <v>W</v>
      </c>
      <c r="G3228" s="114" t="str">
        <f t="shared" si="209"/>
        <v>W</v>
      </c>
      <c r="H3228" s="114" t="str">
        <f t="shared" si="211"/>
        <v>W</v>
      </c>
      <c r="I3228" s="99">
        <f t="shared" si="212"/>
        <v>0</v>
      </c>
      <c r="J3228" s="109">
        <f>IF(H3228="B",0,MATCH("B",H3229:$H$3985,0))</f>
        <v>3</v>
      </c>
      <c r="O3228" s="112">
        <v>48552</v>
      </c>
      <c r="P3228" s="97" cm="1">
        <f t="array" ref="P3228">INDEX($L$11:$L$2636,MATCH(B3228+J3228,$L$11:$L$2636,0)+30)</f>
        <v>48604</v>
      </c>
      <c r="Q3228" s="124" cm="1">
        <f t="array" ref="Q3228">INDEX($L$11:$L$2636,MATCH(B3228+J3228,$L$11:$L$2636,0)+12)-1</f>
        <v>48571</v>
      </c>
    </row>
    <row r="3229" spans="2:17" ht="15" customHeight="1" x14ac:dyDescent="0.25">
      <c r="B3229" s="112">
        <v>48553</v>
      </c>
      <c r="C3229" s="113" t="str">
        <f t="shared" si="210"/>
        <v>Sunday</v>
      </c>
      <c r="D3229" s="114" t="str">
        <f t="shared" ref="D3229:G3292" si="213">IF(WEEKDAY($B3229,2)&lt;6,"B","W")</f>
        <v>W</v>
      </c>
      <c r="E3229" s="114" t="str">
        <f t="shared" si="213"/>
        <v>W</v>
      </c>
      <c r="F3229" s="114" t="str">
        <f t="shared" si="213"/>
        <v>W</v>
      </c>
      <c r="G3229" s="114" t="str">
        <f t="shared" si="213"/>
        <v>W</v>
      </c>
      <c r="H3229" s="114" t="str">
        <f t="shared" si="211"/>
        <v>W</v>
      </c>
      <c r="I3229" s="99">
        <f t="shared" si="212"/>
        <v>0</v>
      </c>
      <c r="J3229" s="109">
        <f>IF(H3229="B",0,MATCH("B",H3230:$H$3985,0))</f>
        <v>2</v>
      </c>
      <c r="O3229" s="112">
        <v>48553</v>
      </c>
      <c r="P3229" s="97" cm="1">
        <f t="array" ref="P3229">INDEX($L$11:$L$2636,MATCH(B3229+J3229,$L$11:$L$2636,0)+30)</f>
        <v>48604</v>
      </c>
      <c r="Q3229" s="124" cm="1">
        <f t="array" ref="Q3229">INDEX($L$11:$L$2636,MATCH(B3229+J3229,$L$11:$L$2636,0)+12)-1</f>
        <v>48571</v>
      </c>
    </row>
    <row r="3230" spans="2:17" ht="15" customHeight="1" x14ac:dyDescent="0.25">
      <c r="B3230" s="112">
        <v>48554</v>
      </c>
      <c r="C3230" s="113" t="str">
        <f t="shared" si="210"/>
        <v>Monday</v>
      </c>
      <c r="D3230" s="114" t="str">
        <f t="shared" si="213"/>
        <v>B</v>
      </c>
      <c r="E3230" s="114" t="s">
        <v>71</v>
      </c>
      <c r="F3230" s="114" t="s">
        <v>71</v>
      </c>
      <c r="G3230" s="114" t="str">
        <f t="shared" si="213"/>
        <v>B</v>
      </c>
      <c r="H3230" s="114" t="str">
        <f t="shared" si="211"/>
        <v>P</v>
      </c>
      <c r="I3230" s="99">
        <f t="shared" si="212"/>
        <v>0</v>
      </c>
      <c r="J3230" s="109">
        <f>IF(H3230="B",0,MATCH("B",H3231:$H$3985,0))</f>
        <v>1</v>
      </c>
      <c r="O3230" s="112">
        <v>48554</v>
      </c>
      <c r="P3230" s="97" cm="1">
        <f t="array" ref="P3230">INDEX($L$11:$L$2636,MATCH(B3230+J3230,$L$11:$L$2636,0)+30)</f>
        <v>48604</v>
      </c>
      <c r="Q3230" s="124" cm="1">
        <f t="array" ref="Q3230">INDEX($L$11:$L$2636,MATCH(B3230+J3230,$L$11:$L$2636,0)+12)-1</f>
        <v>48571</v>
      </c>
    </row>
    <row r="3231" spans="2:17" ht="15" customHeight="1" x14ac:dyDescent="0.25">
      <c r="B3231" s="112">
        <v>48555</v>
      </c>
      <c r="C3231" s="113" t="str">
        <f t="shared" si="210"/>
        <v>Tuesday</v>
      </c>
      <c r="D3231" s="114" t="str">
        <f t="shared" si="213"/>
        <v>B</v>
      </c>
      <c r="E3231" s="114" t="str">
        <f t="shared" si="213"/>
        <v>B</v>
      </c>
      <c r="F3231" s="114" t="str">
        <f t="shared" si="213"/>
        <v>B</v>
      </c>
      <c r="G3231" s="114" t="str">
        <f t="shared" si="213"/>
        <v>B</v>
      </c>
      <c r="H3231" s="114" t="str">
        <f t="shared" si="211"/>
        <v>B</v>
      </c>
      <c r="I3231" s="99">
        <f t="shared" si="212"/>
        <v>1</v>
      </c>
      <c r="J3231" s="109">
        <f>IF(H3231="B",0,MATCH("B",H3232:$H$3985,0))</f>
        <v>0</v>
      </c>
      <c r="O3231" s="112">
        <v>48555</v>
      </c>
      <c r="P3231" s="97" cm="1">
        <f t="array" ref="P3231">INDEX($L$11:$L$2636,MATCH(B3231+J3231,$L$11:$L$2636,0)+30)</f>
        <v>48604</v>
      </c>
      <c r="Q3231" s="124" cm="1">
        <f t="array" ref="Q3231">INDEX($L$11:$L$2636,MATCH(B3231+J3231,$L$11:$L$2636,0)+12)-1</f>
        <v>48571</v>
      </c>
    </row>
    <row r="3232" spans="2:17" ht="15" customHeight="1" x14ac:dyDescent="0.25">
      <c r="B3232" s="112">
        <v>48556</v>
      </c>
      <c r="C3232" s="113" t="str">
        <f t="shared" si="210"/>
        <v>Wednesday</v>
      </c>
      <c r="D3232" s="114" t="str">
        <f t="shared" si="213"/>
        <v>B</v>
      </c>
      <c r="E3232" s="114" t="s">
        <v>71</v>
      </c>
      <c r="F3232" s="114" t="s">
        <v>71</v>
      </c>
      <c r="G3232" s="114" t="str">
        <f t="shared" si="213"/>
        <v>B</v>
      </c>
      <c r="H3232" s="114" t="str">
        <f t="shared" si="211"/>
        <v>P</v>
      </c>
      <c r="I3232" s="99">
        <f t="shared" si="212"/>
        <v>0</v>
      </c>
      <c r="J3232" s="109">
        <f>IF(H3232="B",0,MATCH("B",H3233:$H$3985,0))</f>
        <v>1</v>
      </c>
      <c r="O3232" s="112">
        <v>48556</v>
      </c>
      <c r="P3232" s="97" cm="1">
        <f t="array" ref="P3232">INDEX($L$11:$L$2636,MATCH(B3232+J3232,$L$11:$L$2636,0)+30)</f>
        <v>48605</v>
      </c>
      <c r="Q3232" s="124" cm="1">
        <f t="array" ref="Q3232">INDEX($L$11:$L$2636,MATCH(B3232+J3232,$L$11:$L$2636,0)+12)-1</f>
        <v>48576</v>
      </c>
    </row>
    <row r="3233" spans="2:17" ht="15" customHeight="1" x14ac:dyDescent="0.25">
      <c r="B3233" s="112">
        <v>48557</v>
      </c>
      <c r="C3233" s="113" t="str">
        <f t="shared" si="210"/>
        <v>Thursday</v>
      </c>
      <c r="D3233" s="114" t="str">
        <f t="shared" si="213"/>
        <v>B</v>
      </c>
      <c r="E3233" s="114" t="str">
        <f t="shared" si="213"/>
        <v>B</v>
      </c>
      <c r="F3233" s="114" t="str">
        <f t="shared" si="213"/>
        <v>B</v>
      </c>
      <c r="G3233" s="114" t="str">
        <f t="shared" si="213"/>
        <v>B</v>
      </c>
      <c r="H3233" s="114" t="str">
        <f t="shared" si="211"/>
        <v>B</v>
      </c>
      <c r="I3233" s="99">
        <f t="shared" si="212"/>
        <v>1</v>
      </c>
      <c r="J3233" s="109">
        <f>IF(H3233="B",0,MATCH("B",H3234:$H$3985,0))</f>
        <v>0</v>
      </c>
      <c r="O3233" s="112">
        <v>48557</v>
      </c>
      <c r="P3233" s="97" cm="1">
        <f t="array" ref="P3233">INDEX($L$11:$L$2636,MATCH(B3233+J3233,$L$11:$L$2636,0)+30)</f>
        <v>48605</v>
      </c>
      <c r="Q3233" s="124" cm="1">
        <f t="array" ref="Q3233">INDEX($L$11:$L$2636,MATCH(B3233+J3233,$L$11:$L$2636,0)+12)-1</f>
        <v>48576</v>
      </c>
    </row>
    <row r="3234" spans="2:17" ht="15" customHeight="1" x14ac:dyDescent="0.25">
      <c r="B3234" s="112">
        <v>48558</v>
      </c>
      <c r="C3234" s="113" t="str">
        <f t="shared" si="210"/>
        <v>Friday</v>
      </c>
      <c r="D3234" s="114" t="str">
        <f t="shared" si="213"/>
        <v>B</v>
      </c>
      <c r="E3234" s="114" t="str">
        <f t="shared" si="213"/>
        <v>B</v>
      </c>
      <c r="F3234" s="114" t="str">
        <f t="shared" si="213"/>
        <v>B</v>
      </c>
      <c r="G3234" s="114" t="str">
        <f t="shared" si="213"/>
        <v>B</v>
      </c>
      <c r="H3234" s="114" t="str">
        <f t="shared" si="211"/>
        <v>B</v>
      </c>
      <c r="I3234" s="99">
        <f t="shared" si="212"/>
        <v>1</v>
      </c>
      <c r="J3234" s="109">
        <f>IF(H3234="B",0,MATCH("B",H3235:$H$3985,0))</f>
        <v>0</v>
      </c>
      <c r="O3234" s="112">
        <v>48558</v>
      </c>
      <c r="P3234" s="97" cm="1">
        <f t="array" ref="P3234">INDEX($L$11:$L$2636,MATCH(B3234+J3234,$L$11:$L$2636,0)+30)</f>
        <v>48606</v>
      </c>
      <c r="Q3234" s="124" cm="1">
        <f t="array" ref="Q3234">INDEX($L$11:$L$2636,MATCH(B3234+J3234,$L$11:$L$2636,0)+12)-1</f>
        <v>48577</v>
      </c>
    </row>
    <row r="3235" spans="2:17" ht="15" customHeight="1" x14ac:dyDescent="0.25">
      <c r="B3235" s="112">
        <v>48559</v>
      </c>
      <c r="C3235" s="113" t="str">
        <f t="shared" si="210"/>
        <v>Saturday</v>
      </c>
      <c r="D3235" s="114" t="str">
        <f t="shared" si="213"/>
        <v>W</v>
      </c>
      <c r="E3235" s="114" t="str">
        <f t="shared" si="213"/>
        <v>W</v>
      </c>
      <c r="F3235" s="114" t="str">
        <f t="shared" si="213"/>
        <v>W</v>
      </c>
      <c r="G3235" s="114" t="str">
        <f t="shared" si="213"/>
        <v>W</v>
      </c>
      <c r="H3235" s="114" t="str">
        <f t="shared" si="211"/>
        <v>W</v>
      </c>
      <c r="I3235" s="99">
        <f t="shared" si="212"/>
        <v>0</v>
      </c>
      <c r="J3235" s="109">
        <f>IF(H3235="B",0,MATCH("B",H3236:$H$3985,0))</f>
        <v>2</v>
      </c>
      <c r="O3235" s="112">
        <v>48559</v>
      </c>
      <c r="P3235" s="97" cm="1">
        <f t="array" ref="P3235">INDEX($L$11:$L$2636,MATCH(B3235+J3235,$L$11:$L$2636,0)+30)</f>
        <v>48607</v>
      </c>
      <c r="Q3235" s="124" cm="1">
        <f t="array" ref="Q3235">INDEX($L$11:$L$2636,MATCH(B3235+J3235,$L$11:$L$2636,0)+12)-1</f>
        <v>48578</v>
      </c>
    </row>
    <row r="3236" spans="2:17" ht="15" customHeight="1" x14ac:dyDescent="0.25">
      <c r="B3236" s="112">
        <v>48560</v>
      </c>
      <c r="C3236" s="113" t="str">
        <f t="shared" si="210"/>
        <v>Sunday</v>
      </c>
      <c r="D3236" s="114" t="str">
        <f t="shared" si="213"/>
        <v>W</v>
      </c>
      <c r="E3236" s="114" t="str">
        <f t="shared" si="213"/>
        <v>W</v>
      </c>
      <c r="F3236" s="114" t="str">
        <f t="shared" si="213"/>
        <v>W</v>
      </c>
      <c r="G3236" s="114" t="str">
        <f t="shared" si="213"/>
        <v>W</v>
      </c>
      <c r="H3236" s="114" t="str">
        <f t="shared" si="211"/>
        <v>W</v>
      </c>
      <c r="I3236" s="99">
        <f t="shared" si="212"/>
        <v>0</v>
      </c>
      <c r="J3236" s="109">
        <f>IF(H3236="B",0,MATCH("B",H3237:$H$3985,0))</f>
        <v>1</v>
      </c>
      <c r="O3236" s="112">
        <v>48560</v>
      </c>
      <c r="P3236" s="97" cm="1">
        <f t="array" ref="P3236">INDEX($L$11:$L$2636,MATCH(B3236+J3236,$L$11:$L$2636,0)+30)</f>
        <v>48607</v>
      </c>
      <c r="Q3236" s="124" cm="1">
        <f t="array" ref="Q3236">INDEX($L$11:$L$2636,MATCH(B3236+J3236,$L$11:$L$2636,0)+12)-1</f>
        <v>48578</v>
      </c>
    </row>
    <row r="3237" spans="2:17" ht="15" customHeight="1" x14ac:dyDescent="0.25">
      <c r="B3237" s="112">
        <v>48561</v>
      </c>
      <c r="C3237" s="113" t="str">
        <f t="shared" si="210"/>
        <v>Monday</v>
      </c>
      <c r="D3237" s="114" t="str">
        <f t="shared" si="213"/>
        <v>B</v>
      </c>
      <c r="E3237" s="114" t="str">
        <f t="shared" si="213"/>
        <v>B</v>
      </c>
      <c r="F3237" s="114" t="str">
        <f t="shared" si="213"/>
        <v>B</v>
      </c>
      <c r="G3237" s="114" t="str">
        <f t="shared" si="213"/>
        <v>B</v>
      </c>
      <c r="H3237" s="114" t="str">
        <f t="shared" si="211"/>
        <v>B</v>
      </c>
      <c r="I3237" s="99">
        <f t="shared" si="212"/>
        <v>1</v>
      </c>
      <c r="J3237" s="109">
        <f>IF(H3237="B",0,MATCH("B",H3238:$H$3985,0))</f>
        <v>0</v>
      </c>
      <c r="O3237" s="112">
        <v>48561</v>
      </c>
      <c r="P3237" s="97" cm="1">
        <f t="array" ref="P3237">INDEX($L$11:$L$2636,MATCH(B3237+J3237,$L$11:$L$2636,0)+30)</f>
        <v>48607</v>
      </c>
      <c r="Q3237" s="124" cm="1">
        <f t="array" ref="Q3237">INDEX($L$11:$L$2636,MATCH(B3237+J3237,$L$11:$L$2636,0)+12)-1</f>
        <v>48578</v>
      </c>
    </row>
    <row r="3238" spans="2:17" ht="15" customHeight="1" x14ac:dyDescent="0.25">
      <c r="B3238" s="112">
        <v>48562</v>
      </c>
      <c r="C3238" s="113" t="str">
        <f t="shared" si="210"/>
        <v>Tuesday</v>
      </c>
      <c r="D3238" s="114" t="str">
        <f t="shared" si="213"/>
        <v>B</v>
      </c>
      <c r="E3238" s="114" t="str">
        <f t="shared" si="213"/>
        <v>B</v>
      </c>
      <c r="F3238" s="114" t="str">
        <f t="shared" si="213"/>
        <v>B</v>
      </c>
      <c r="G3238" s="114" t="str">
        <f t="shared" si="213"/>
        <v>B</v>
      </c>
      <c r="H3238" s="114" t="str">
        <f t="shared" si="211"/>
        <v>B</v>
      </c>
      <c r="I3238" s="99">
        <f t="shared" si="212"/>
        <v>1</v>
      </c>
      <c r="J3238" s="109">
        <f>IF(H3238="B",0,MATCH("B",H3239:$H$3985,0))</f>
        <v>0</v>
      </c>
      <c r="O3238" s="112">
        <v>48562</v>
      </c>
      <c r="P3238" s="97" cm="1">
        <f t="array" ref="P3238">INDEX($L$11:$L$2636,MATCH(B3238+J3238,$L$11:$L$2636,0)+30)</f>
        <v>48610</v>
      </c>
      <c r="Q3238" s="124" cm="1">
        <f t="array" ref="Q3238">INDEX($L$11:$L$2636,MATCH(B3238+J3238,$L$11:$L$2636,0)+12)-1</f>
        <v>48582</v>
      </c>
    </row>
    <row r="3239" spans="2:17" ht="15" customHeight="1" x14ac:dyDescent="0.25">
      <c r="B3239" s="112">
        <v>48563</v>
      </c>
      <c r="C3239" s="113" t="str">
        <f t="shared" si="210"/>
        <v>Wednesday</v>
      </c>
      <c r="D3239" s="114" t="str">
        <f t="shared" si="213"/>
        <v>B</v>
      </c>
      <c r="E3239" s="114" t="str">
        <f t="shared" si="213"/>
        <v>B</v>
      </c>
      <c r="F3239" s="114" t="str">
        <f t="shared" si="213"/>
        <v>B</v>
      </c>
      <c r="G3239" s="114" t="str">
        <f t="shared" si="213"/>
        <v>B</v>
      </c>
      <c r="H3239" s="114" t="str">
        <f t="shared" si="211"/>
        <v>B</v>
      </c>
      <c r="I3239" s="99">
        <f t="shared" si="212"/>
        <v>1</v>
      </c>
      <c r="J3239" s="109">
        <f>IF(H3239="B",0,MATCH("B",H3240:$H$3985,0))</f>
        <v>0</v>
      </c>
      <c r="O3239" s="112">
        <v>48563</v>
      </c>
      <c r="P3239" s="97" cm="1">
        <f t="array" ref="P3239">INDEX($L$11:$L$2636,MATCH(B3239+J3239,$L$11:$L$2636,0)+30)</f>
        <v>48611</v>
      </c>
      <c r="Q3239" s="124" cm="1">
        <f t="array" ref="Q3239">INDEX($L$11:$L$2636,MATCH(B3239+J3239,$L$11:$L$2636,0)+12)-1</f>
        <v>48583</v>
      </c>
    </row>
    <row r="3240" spans="2:17" ht="15" customHeight="1" x14ac:dyDescent="0.25">
      <c r="B3240" s="112">
        <v>48564</v>
      </c>
      <c r="C3240" s="113" t="str">
        <f t="shared" si="210"/>
        <v>Thursday</v>
      </c>
      <c r="D3240" s="114" t="str">
        <f t="shared" si="213"/>
        <v>B</v>
      </c>
      <c r="E3240" s="114" t="str">
        <f t="shared" si="213"/>
        <v>B</v>
      </c>
      <c r="F3240" s="114" t="str">
        <f t="shared" si="213"/>
        <v>B</v>
      </c>
      <c r="G3240" s="114" t="str">
        <f t="shared" si="213"/>
        <v>B</v>
      </c>
      <c r="H3240" s="114" t="str">
        <f t="shared" si="211"/>
        <v>B</v>
      </c>
      <c r="I3240" s="99">
        <f t="shared" si="212"/>
        <v>1</v>
      </c>
      <c r="J3240" s="109">
        <f>IF(H3240="B",0,MATCH("B",H3241:$H$3985,0))</f>
        <v>0</v>
      </c>
      <c r="O3240" s="112">
        <v>48564</v>
      </c>
      <c r="P3240" s="97" cm="1">
        <f t="array" ref="P3240">INDEX($L$11:$L$2636,MATCH(B3240+J3240,$L$11:$L$2636,0)+30)</f>
        <v>48612</v>
      </c>
      <c r="Q3240" s="124" cm="1">
        <f t="array" ref="Q3240">INDEX($L$11:$L$2636,MATCH(B3240+J3240,$L$11:$L$2636,0)+12)-1</f>
        <v>48585</v>
      </c>
    </row>
    <row r="3241" spans="2:17" ht="15" customHeight="1" x14ac:dyDescent="0.25">
      <c r="B3241" s="112">
        <v>48565</v>
      </c>
      <c r="C3241" s="113" t="str">
        <f t="shared" si="210"/>
        <v>Friday</v>
      </c>
      <c r="D3241" s="114" t="str">
        <f t="shared" si="213"/>
        <v>B</v>
      </c>
      <c r="E3241" s="114" t="str">
        <f t="shared" si="213"/>
        <v>B</v>
      </c>
      <c r="F3241" s="114" t="str">
        <f t="shared" si="213"/>
        <v>B</v>
      </c>
      <c r="G3241" s="114" t="str">
        <f t="shared" si="213"/>
        <v>B</v>
      </c>
      <c r="H3241" s="114" t="str">
        <f t="shared" si="211"/>
        <v>B</v>
      </c>
      <c r="I3241" s="99">
        <f t="shared" si="212"/>
        <v>1</v>
      </c>
      <c r="J3241" s="109">
        <f>IF(H3241="B",0,MATCH("B",H3242:$H$3985,0))</f>
        <v>0</v>
      </c>
      <c r="O3241" s="112">
        <v>48565</v>
      </c>
      <c r="P3241" s="97" cm="1">
        <f t="array" ref="P3241">INDEX($L$11:$L$2636,MATCH(B3241+J3241,$L$11:$L$2636,0)+30)</f>
        <v>48613</v>
      </c>
      <c r="Q3241" s="124" cm="1">
        <f t="array" ref="Q3241">INDEX($L$11:$L$2636,MATCH(B3241+J3241,$L$11:$L$2636,0)+12)-1</f>
        <v>48588</v>
      </c>
    </row>
    <row r="3242" spans="2:17" ht="15" customHeight="1" x14ac:dyDescent="0.25">
      <c r="B3242" s="112">
        <v>48566</v>
      </c>
      <c r="C3242" s="113" t="str">
        <f t="shared" si="210"/>
        <v>Saturday</v>
      </c>
      <c r="D3242" s="114" t="str">
        <f t="shared" si="213"/>
        <v>W</v>
      </c>
      <c r="E3242" s="114" t="str">
        <f t="shared" si="213"/>
        <v>W</v>
      </c>
      <c r="F3242" s="114" t="str">
        <f t="shared" si="213"/>
        <v>W</v>
      </c>
      <c r="G3242" s="114" t="str">
        <f t="shared" si="213"/>
        <v>W</v>
      </c>
      <c r="H3242" s="114" t="str">
        <f t="shared" si="211"/>
        <v>W</v>
      </c>
      <c r="I3242" s="99">
        <f t="shared" si="212"/>
        <v>0</v>
      </c>
      <c r="J3242" s="109">
        <f>IF(H3242="B",0,MATCH("B",H3243:$H$3985,0))</f>
        <v>2</v>
      </c>
      <c r="O3242" s="112">
        <v>48566</v>
      </c>
      <c r="P3242" s="97" cm="1">
        <f t="array" ref="P3242">INDEX($L$11:$L$2636,MATCH(B3242+J3242,$L$11:$L$2636,0)+30)</f>
        <v>48614</v>
      </c>
      <c r="Q3242" s="124" cm="1">
        <f t="array" ref="Q3242">INDEX($L$11:$L$2636,MATCH(B3242+J3242,$L$11:$L$2636,0)+12)-1</f>
        <v>48589</v>
      </c>
    </row>
    <row r="3243" spans="2:17" ht="15" customHeight="1" x14ac:dyDescent="0.25">
      <c r="B3243" s="112">
        <v>48567</v>
      </c>
      <c r="C3243" s="113" t="str">
        <f t="shared" si="210"/>
        <v>Sunday</v>
      </c>
      <c r="D3243" s="114" t="str">
        <f t="shared" si="213"/>
        <v>W</v>
      </c>
      <c r="E3243" s="114" t="str">
        <f t="shared" si="213"/>
        <v>W</v>
      </c>
      <c r="F3243" s="114" t="str">
        <f t="shared" si="213"/>
        <v>W</v>
      </c>
      <c r="G3243" s="114" t="str">
        <f t="shared" si="213"/>
        <v>W</v>
      </c>
      <c r="H3243" s="114" t="str">
        <f t="shared" si="211"/>
        <v>W</v>
      </c>
      <c r="I3243" s="99">
        <f t="shared" si="212"/>
        <v>0</v>
      </c>
      <c r="J3243" s="109">
        <f>IF(H3243="B",0,MATCH("B",H3244:$H$3985,0))</f>
        <v>1</v>
      </c>
      <c r="O3243" s="112">
        <v>48567</v>
      </c>
      <c r="P3243" s="97" cm="1">
        <f t="array" ref="P3243">INDEX($L$11:$L$2636,MATCH(B3243+J3243,$L$11:$L$2636,0)+30)</f>
        <v>48614</v>
      </c>
      <c r="Q3243" s="124" cm="1">
        <f t="array" ref="Q3243">INDEX($L$11:$L$2636,MATCH(B3243+J3243,$L$11:$L$2636,0)+12)-1</f>
        <v>48589</v>
      </c>
    </row>
    <row r="3244" spans="2:17" ht="15" customHeight="1" x14ac:dyDescent="0.25">
      <c r="B3244" s="112">
        <v>48568</v>
      </c>
      <c r="C3244" s="113" t="str">
        <f t="shared" si="210"/>
        <v>Monday</v>
      </c>
      <c r="D3244" s="114" t="str">
        <f t="shared" si="213"/>
        <v>B</v>
      </c>
      <c r="E3244" s="114" t="str">
        <f t="shared" si="213"/>
        <v>B</v>
      </c>
      <c r="F3244" s="114" t="str">
        <f t="shared" si="213"/>
        <v>B</v>
      </c>
      <c r="G3244" s="114" t="str">
        <f t="shared" si="213"/>
        <v>B</v>
      </c>
      <c r="H3244" s="114" t="str">
        <f t="shared" si="211"/>
        <v>B</v>
      </c>
      <c r="I3244" s="99">
        <f t="shared" si="212"/>
        <v>1</v>
      </c>
      <c r="J3244" s="109">
        <f>IF(H3244="B",0,MATCH("B",H3245:$H$3985,0))</f>
        <v>0</v>
      </c>
      <c r="O3244" s="112">
        <v>48568</v>
      </c>
      <c r="P3244" s="97" cm="1">
        <f t="array" ref="P3244">INDEX($L$11:$L$2636,MATCH(B3244+J3244,$L$11:$L$2636,0)+30)</f>
        <v>48614</v>
      </c>
      <c r="Q3244" s="124" cm="1">
        <f t="array" ref="Q3244">INDEX($L$11:$L$2636,MATCH(B3244+J3244,$L$11:$L$2636,0)+12)-1</f>
        <v>48589</v>
      </c>
    </row>
    <row r="3245" spans="2:17" ht="15" customHeight="1" x14ac:dyDescent="0.25">
      <c r="B3245" s="112">
        <v>48569</v>
      </c>
      <c r="C3245" s="113" t="str">
        <f t="shared" si="210"/>
        <v>Tuesday</v>
      </c>
      <c r="D3245" s="114" t="str">
        <f t="shared" si="213"/>
        <v>B</v>
      </c>
      <c r="E3245" s="114" t="str">
        <f t="shared" si="213"/>
        <v>B</v>
      </c>
      <c r="F3245" s="114" t="str">
        <f t="shared" si="213"/>
        <v>B</v>
      </c>
      <c r="G3245" s="114" t="str">
        <f t="shared" si="213"/>
        <v>B</v>
      </c>
      <c r="H3245" s="114" t="str">
        <f t="shared" si="211"/>
        <v>B</v>
      </c>
      <c r="I3245" s="99">
        <f t="shared" si="212"/>
        <v>1</v>
      </c>
      <c r="J3245" s="109">
        <f>IF(H3245="B",0,MATCH("B",H3246:$H$3985,0))</f>
        <v>0</v>
      </c>
      <c r="O3245" s="112">
        <v>48569</v>
      </c>
      <c r="P3245" s="97" cm="1">
        <f t="array" ref="P3245">INDEX($L$11:$L$2636,MATCH(B3245+J3245,$L$11:$L$2636,0)+30)</f>
        <v>48617</v>
      </c>
      <c r="Q3245" s="124" cm="1">
        <f t="array" ref="Q3245">INDEX($L$11:$L$2636,MATCH(B3245+J3245,$L$11:$L$2636,0)+12)-1</f>
        <v>48590</v>
      </c>
    </row>
    <row r="3246" spans="2:17" ht="15" customHeight="1" x14ac:dyDescent="0.25">
      <c r="B3246" s="112">
        <v>48570</v>
      </c>
      <c r="C3246" s="113" t="str">
        <f t="shared" si="210"/>
        <v>Wednesday</v>
      </c>
      <c r="D3246" s="114" t="str">
        <f t="shared" si="213"/>
        <v>B</v>
      </c>
      <c r="E3246" s="114" t="str">
        <f t="shared" si="213"/>
        <v>B</v>
      </c>
      <c r="F3246" s="114" t="str">
        <f t="shared" si="213"/>
        <v>B</v>
      </c>
      <c r="G3246" s="114" t="str">
        <f t="shared" si="213"/>
        <v>B</v>
      </c>
      <c r="H3246" s="114" t="str">
        <f t="shared" si="211"/>
        <v>B</v>
      </c>
      <c r="I3246" s="99">
        <f t="shared" si="212"/>
        <v>1</v>
      </c>
      <c r="J3246" s="109">
        <f>IF(H3246="B",0,MATCH("B",H3247:$H$3985,0))</f>
        <v>0</v>
      </c>
      <c r="O3246" s="112">
        <v>48570</v>
      </c>
      <c r="P3246" s="97" cm="1">
        <f t="array" ref="P3246">INDEX($L$11:$L$2636,MATCH(B3246+J3246,$L$11:$L$2636,0)+30)</f>
        <v>48618</v>
      </c>
      <c r="Q3246" s="124" cm="1">
        <f t="array" ref="Q3246">INDEX($L$11:$L$2636,MATCH(B3246+J3246,$L$11:$L$2636,0)+12)-1</f>
        <v>48591</v>
      </c>
    </row>
    <row r="3247" spans="2:17" ht="15" customHeight="1" x14ac:dyDescent="0.25">
      <c r="B3247" s="112">
        <v>48571</v>
      </c>
      <c r="C3247" s="113" t="str">
        <f t="shared" si="210"/>
        <v>Thursday</v>
      </c>
      <c r="D3247" s="114" t="str">
        <f t="shared" si="213"/>
        <v>B</v>
      </c>
      <c r="E3247" s="114" t="str">
        <f t="shared" si="213"/>
        <v>B</v>
      </c>
      <c r="F3247" s="114" t="str">
        <f t="shared" si="213"/>
        <v>B</v>
      </c>
      <c r="G3247" s="114" t="str">
        <f t="shared" si="213"/>
        <v>B</v>
      </c>
      <c r="H3247" s="114" t="str">
        <f t="shared" si="211"/>
        <v>B</v>
      </c>
      <c r="I3247" s="99">
        <f t="shared" si="212"/>
        <v>1</v>
      </c>
      <c r="J3247" s="109">
        <f>IF(H3247="B",0,MATCH("B",H3248:$H$3985,0))</f>
        <v>0</v>
      </c>
      <c r="O3247" s="112">
        <v>48571</v>
      </c>
      <c r="P3247" s="97" cm="1">
        <f t="array" ref="P3247">INDEX($L$11:$L$2636,MATCH(B3247+J3247,$L$11:$L$2636,0)+30)</f>
        <v>48619</v>
      </c>
      <c r="Q3247" s="124" cm="1">
        <f t="array" ref="Q3247">INDEX($L$11:$L$2636,MATCH(B3247+J3247,$L$11:$L$2636,0)+12)-1</f>
        <v>48592</v>
      </c>
    </row>
    <row r="3248" spans="2:17" ht="15" customHeight="1" x14ac:dyDescent="0.25">
      <c r="B3248" s="112">
        <v>48572</v>
      </c>
      <c r="C3248" s="113" t="str">
        <f t="shared" si="210"/>
        <v>Friday</v>
      </c>
      <c r="D3248" s="114" t="str">
        <f t="shared" si="213"/>
        <v>B</v>
      </c>
      <c r="E3248" s="114" t="str">
        <f t="shared" si="213"/>
        <v>B</v>
      </c>
      <c r="F3248" s="114" t="str">
        <f t="shared" si="213"/>
        <v>B</v>
      </c>
      <c r="G3248" s="114" t="str">
        <f t="shared" si="213"/>
        <v>B</v>
      </c>
      <c r="H3248" s="114" t="str">
        <f t="shared" si="211"/>
        <v>B</v>
      </c>
      <c r="I3248" s="99">
        <f t="shared" si="212"/>
        <v>1</v>
      </c>
      <c r="J3248" s="109">
        <f>IF(H3248="B",0,MATCH("B",H3249:$H$3985,0))</f>
        <v>0</v>
      </c>
      <c r="O3248" s="112">
        <v>48572</v>
      </c>
      <c r="P3248" s="97" cm="1">
        <f t="array" ref="P3248">INDEX($L$11:$L$2636,MATCH(B3248+J3248,$L$11:$L$2636,0)+30)</f>
        <v>48620</v>
      </c>
      <c r="Q3248" s="124" cm="1">
        <f t="array" ref="Q3248">INDEX($L$11:$L$2636,MATCH(B3248+J3248,$L$11:$L$2636,0)+12)-1</f>
        <v>48595</v>
      </c>
    </row>
    <row r="3249" spans="2:17" ht="15" customHeight="1" x14ac:dyDescent="0.25">
      <c r="B3249" s="112">
        <v>48573</v>
      </c>
      <c r="C3249" s="113" t="str">
        <f t="shared" si="210"/>
        <v>Saturday</v>
      </c>
      <c r="D3249" s="114" t="str">
        <f t="shared" si="213"/>
        <v>W</v>
      </c>
      <c r="E3249" s="114" t="s">
        <v>71</v>
      </c>
      <c r="F3249" s="114" t="s">
        <v>71</v>
      </c>
      <c r="G3249" s="114" t="str">
        <f t="shared" si="213"/>
        <v>W</v>
      </c>
      <c r="H3249" s="114" t="str">
        <f t="shared" si="211"/>
        <v>P</v>
      </c>
      <c r="I3249" s="99">
        <f t="shared" si="212"/>
        <v>0</v>
      </c>
      <c r="J3249" s="109">
        <f>IF(H3249="B",0,MATCH("B",H3250:$H$3985,0))</f>
        <v>4</v>
      </c>
      <c r="O3249" s="112">
        <v>48573</v>
      </c>
      <c r="P3249" s="97" cm="1">
        <f t="array" ref="P3249">INDEX($L$11:$L$2636,MATCH(B3249+J3249,$L$11:$L$2636,0)+30)</f>
        <v>48621</v>
      </c>
      <c r="Q3249" s="124" cm="1">
        <f t="array" ref="Q3249">INDEX($L$11:$L$2636,MATCH(B3249+J3249,$L$11:$L$2636,0)+12)-1</f>
        <v>48596</v>
      </c>
    </row>
    <row r="3250" spans="2:17" ht="15" customHeight="1" x14ac:dyDescent="0.25">
      <c r="B3250" s="112">
        <v>48574</v>
      </c>
      <c r="C3250" s="113" t="str">
        <f t="shared" si="210"/>
        <v>Sunday</v>
      </c>
      <c r="D3250" s="114" t="str">
        <f t="shared" si="213"/>
        <v>W</v>
      </c>
      <c r="E3250" s="114" t="s">
        <v>71</v>
      </c>
      <c r="F3250" s="114" t="str">
        <f t="shared" si="213"/>
        <v>W</v>
      </c>
      <c r="G3250" s="114" t="str">
        <f t="shared" si="213"/>
        <v>W</v>
      </c>
      <c r="H3250" s="114" t="str">
        <f t="shared" si="211"/>
        <v>P</v>
      </c>
      <c r="I3250" s="99">
        <f t="shared" si="212"/>
        <v>0</v>
      </c>
      <c r="J3250" s="109">
        <f>IF(H3250="B",0,MATCH("B",H3251:$H$3985,0))</f>
        <v>3</v>
      </c>
      <c r="O3250" s="112">
        <v>48574</v>
      </c>
      <c r="P3250" s="97" cm="1">
        <f t="array" ref="P3250">INDEX($L$11:$L$2636,MATCH(B3250+J3250,$L$11:$L$2636,0)+30)</f>
        <v>48621</v>
      </c>
      <c r="Q3250" s="124" cm="1">
        <f t="array" ref="Q3250">INDEX($L$11:$L$2636,MATCH(B3250+J3250,$L$11:$L$2636,0)+12)-1</f>
        <v>48596</v>
      </c>
    </row>
    <row r="3251" spans="2:17" ht="15" customHeight="1" x14ac:dyDescent="0.25">
      <c r="B3251" s="112">
        <v>48575</v>
      </c>
      <c r="C3251" s="113" t="str">
        <f t="shared" si="210"/>
        <v>Monday</v>
      </c>
      <c r="D3251" s="114" t="s">
        <v>71</v>
      </c>
      <c r="E3251" s="114" t="str">
        <f t="shared" si="213"/>
        <v>B</v>
      </c>
      <c r="F3251" s="114" t="str">
        <f t="shared" si="213"/>
        <v>B</v>
      </c>
      <c r="G3251" s="114" t="str">
        <f t="shared" si="213"/>
        <v>B</v>
      </c>
      <c r="H3251" s="114" t="str">
        <f t="shared" si="211"/>
        <v>P</v>
      </c>
      <c r="I3251" s="99">
        <f t="shared" si="212"/>
        <v>0</v>
      </c>
      <c r="J3251" s="109">
        <f>IF(H3251="B",0,MATCH("B",H3252:$H$3985,0))</f>
        <v>2</v>
      </c>
      <c r="O3251" s="112">
        <v>48575</v>
      </c>
      <c r="P3251" s="97" cm="1">
        <f t="array" ref="P3251">INDEX($L$11:$L$2636,MATCH(B3251+J3251,$L$11:$L$2636,0)+30)</f>
        <v>48621</v>
      </c>
      <c r="Q3251" s="124" cm="1">
        <f t="array" ref="Q3251">INDEX($L$11:$L$2636,MATCH(B3251+J3251,$L$11:$L$2636,0)+12)-1</f>
        <v>48596</v>
      </c>
    </row>
    <row r="3252" spans="2:17" ht="15" customHeight="1" x14ac:dyDescent="0.25">
      <c r="B3252" s="112">
        <v>48576</v>
      </c>
      <c r="C3252" s="113" t="str">
        <f t="shared" si="210"/>
        <v>Tuesday</v>
      </c>
      <c r="D3252" s="114" t="s">
        <v>71</v>
      </c>
      <c r="E3252" s="114" t="str">
        <f t="shared" si="213"/>
        <v>B</v>
      </c>
      <c r="F3252" s="114" t="str">
        <f t="shared" si="213"/>
        <v>B</v>
      </c>
      <c r="G3252" s="114" t="str">
        <f t="shared" si="213"/>
        <v>B</v>
      </c>
      <c r="H3252" s="114" t="str">
        <f t="shared" si="211"/>
        <v>P</v>
      </c>
      <c r="I3252" s="99">
        <f t="shared" si="212"/>
        <v>0</v>
      </c>
      <c r="J3252" s="109">
        <f>IF(H3252="B",0,MATCH("B",H3253:$H$3985,0))</f>
        <v>1</v>
      </c>
      <c r="O3252" s="112">
        <v>48576</v>
      </c>
      <c r="P3252" s="97" cm="1">
        <f t="array" ref="P3252">INDEX($L$11:$L$2636,MATCH(B3252+J3252,$L$11:$L$2636,0)+30)</f>
        <v>48621</v>
      </c>
      <c r="Q3252" s="124" cm="1">
        <f t="array" ref="Q3252">INDEX($L$11:$L$2636,MATCH(B3252+J3252,$L$11:$L$2636,0)+12)-1</f>
        <v>48596</v>
      </c>
    </row>
    <row r="3253" spans="2:17" ht="15" customHeight="1" x14ac:dyDescent="0.25">
      <c r="B3253" s="112">
        <v>48577</v>
      </c>
      <c r="C3253" s="113" t="str">
        <f t="shared" si="210"/>
        <v>Wednesday</v>
      </c>
      <c r="D3253" s="114" t="str">
        <f t="shared" si="213"/>
        <v>B</v>
      </c>
      <c r="E3253" s="114" t="str">
        <f t="shared" si="213"/>
        <v>B</v>
      </c>
      <c r="F3253" s="114" t="str">
        <f t="shared" si="213"/>
        <v>B</v>
      </c>
      <c r="G3253" s="114" t="str">
        <f t="shared" si="213"/>
        <v>B</v>
      </c>
      <c r="H3253" s="114" t="str">
        <f t="shared" si="211"/>
        <v>B</v>
      </c>
      <c r="I3253" s="99">
        <f t="shared" si="212"/>
        <v>1</v>
      </c>
      <c r="J3253" s="109">
        <f>IF(H3253="B",0,MATCH("B",H3254:$H$3985,0))</f>
        <v>0</v>
      </c>
      <c r="O3253" s="112">
        <v>48577</v>
      </c>
      <c r="P3253" s="97" cm="1">
        <f t="array" ref="P3253">INDEX($L$11:$L$2636,MATCH(B3253+J3253,$L$11:$L$2636,0)+30)</f>
        <v>48621</v>
      </c>
      <c r="Q3253" s="124" cm="1">
        <f t="array" ref="Q3253">INDEX($L$11:$L$2636,MATCH(B3253+J3253,$L$11:$L$2636,0)+12)-1</f>
        <v>48596</v>
      </c>
    </row>
    <row r="3254" spans="2:17" ht="15" customHeight="1" x14ac:dyDescent="0.25">
      <c r="B3254" s="112">
        <v>48578</v>
      </c>
      <c r="C3254" s="113" t="str">
        <f t="shared" si="210"/>
        <v>Thursday</v>
      </c>
      <c r="D3254" s="114" t="str">
        <f t="shared" si="213"/>
        <v>B</v>
      </c>
      <c r="E3254" s="114" t="str">
        <f t="shared" si="213"/>
        <v>B</v>
      </c>
      <c r="F3254" s="114" t="str">
        <f t="shared" si="213"/>
        <v>B</v>
      </c>
      <c r="G3254" s="114" t="str">
        <f t="shared" si="213"/>
        <v>B</v>
      </c>
      <c r="H3254" s="114" t="str">
        <f t="shared" si="211"/>
        <v>B</v>
      </c>
      <c r="I3254" s="99">
        <f t="shared" si="212"/>
        <v>1</v>
      </c>
      <c r="J3254" s="109">
        <f>IF(H3254="B",0,MATCH("B",H3255:$H$3985,0))</f>
        <v>0</v>
      </c>
      <c r="O3254" s="112">
        <v>48578</v>
      </c>
      <c r="P3254" s="97" cm="1">
        <f t="array" ref="P3254">INDEX($L$11:$L$2636,MATCH(B3254+J3254,$L$11:$L$2636,0)+30)</f>
        <v>48624</v>
      </c>
      <c r="Q3254" s="124" cm="1">
        <f t="array" ref="Q3254">INDEX($L$11:$L$2636,MATCH(B3254+J3254,$L$11:$L$2636,0)+12)-1</f>
        <v>48597</v>
      </c>
    </row>
    <row r="3255" spans="2:17" ht="15" customHeight="1" x14ac:dyDescent="0.25">
      <c r="B3255" s="112">
        <v>48579</v>
      </c>
      <c r="C3255" s="113" t="str">
        <f t="shared" si="210"/>
        <v>Friday</v>
      </c>
      <c r="D3255" s="114" t="str">
        <f t="shared" si="213"/>
        <v>B</v>
      </c>
      <c r="E3255" s="114" t="str">
        <f t="shared" si="213"/>
        <v>B</v>
      </c>
      <c r="F3255" s="114" t="str">
        <f t="shared" si="213"/>
        <v>B</v>
      </c>
      <c r="G3255" s="114" t="str">
        <f t="shared" si="213"/>
        <v>B</v>
      </c>
      <c r="H3255" s="114" t="str">
        <f t="shared" si="211"/>
        <v>B</v>
      </c>
      <c r="I3255" s="99">
        <f t="shared" si="212"/>
        <v>1</v>
      </c>
      <c r="J3255" s="109">
        <f>IF(H3255="B",0,MATCH("B",H3256:$H$3985,0))</f>
        <v>0</v>
      </c>
      <c r="O3255" s="112">
        <v>48579</v>
      </c>
      <c r="P3255" s="97" cm="1">
        <f t="array" ref="P3255">INDEX($L$11:$L$2636,MATCH(B3255+J3255,$L$11:$L$2636,0)+30)</f>
        <v>48625</v>
      </c>
      <c r="Q3255" s="124" cm="1">
        <f t="array" ref="Q3255">INDEX($L$11:$L$2636,MATCH(B3255+J3255,$L$11:$L$2636,0)+12)-1</f>
        <v>48598</v>
      </c>
    </row>
    <row r="3256" spans="2:17" ht="15" customHeight="1" x14ac:dyDescent="0.25">
      <c r="B3256" s="112">
        <v>48580</v>
      </c>
      <c r="C3256" s="113" t="str">
        <f t="shared" si="210"/>
        <v>Saturday</v>
      </c>
      <c r="D3256" s="114" t="str">
        <f t="shared" si="213"/>
        <v>W</v>
      </c>
      <c r="E3256" s="114" t="str">
        <f t="shared" si="213"/>
        <v>W</v>
      </c>
      <c r="F3256" s="114" t="str">
        <f t="shared" si="213"/>
        <v>W</v>
      </c>
      <c r="G3256" s="114" t="str">
        <f t="shared" si="213"/>
        <v>W</v>
      </c>
      <c r="H3256" s="114" t="str">
        <f t="shared" si="211"/>
        <v>W</v>
      </c>
      <c r="I3256" s="99">
        <f t="shared" si="212"/>
        <v>0</v>
      </c>
      <c r="J3256" s="109">
        <f>IF(H3256="B",0,MATCH("B",H3257:$H$3985,0))</f>
        <v>3</v>
      </c>
      <c r="O3256" s="112">
        <v>48580</v>
      </c>
      <c r="P3256" s="97" cm="1">
        <f t="array" ref="P3256">INDEX($L$11:$L$2636,MATCH(B3256+J3256,$L$11:$L$2636,0)+30)</f>
        <v>48626</v>
      </c>
      <c r="Q3256" s="124" cm="1">
        <f t="array" ref="Q3256">INDEX($L$11:$L$2636,MATCH(B3256+J3256,$L$11:$L$2636,0)+12)-1</f>
        <v>48599</v>
      </c>
    </row>
    <row r="3257" spans="2:17" ht="15" customHeight="1" x14ac:dyDescent="0.25">
      <c r="B3257" s="112">
        <v>48581</v>
      </c>
      <c r="C3257" s="113" t="str">
        <f t="shared" si="210"/>
        <v>Sunday</v>
      </c>
      <c r="D3257" s="114" t="str">
        <f t="shared" si="213"/>
        <v>W</v>
      </c>
      <c r="E3257" s="114" t="str">
        <f t="shared" si="213"/>
        <v>W</v>
      </c>
      <c r="F3257" s="114" t="str">
        <f t="shared" si="213"/>
        <v>W</v>
      </c>
      <c r="G3257" s="114" t="str">
        <f t="shared" si="213"/>
        <v>W</v>
      </c>
      <c r="H3257" s="114" t="str">
        <f t="shared" si="211"/>
        <v>W</v>
      </c>
      <c r="I3257" s="99">
        <f t="shared" si="212"/>
        <v>0</v>
      </c>
      <c r="J3257" s="109">
        <f>IF(H3257="B",0,MATCH("B",H3258:$H$3985,0))</f>
        <v>2</v>
      </c>
      <c r="O3257" s="112">
        <v>48581</v>
      </c>
      <c r="P3257" s="97" cm="1">
        <f t="array" ref="P3257">INDEX($L$11:$L$2636,MATCH(B3257+J3257,$L$11:$L$2636,0)+30)</f>
        <v>48626</v>
      </c>
      <c r="Q3257" s="124" cm="1">
        <f t="array" ref="Q3257">INDEX($L$11:$L$2636,MATCH(B3257+J3257,$L$11:$L$2636,0)+12)-1</f>
        <v>48599</v>
      </c>
    </row>
    <row r="3258" spans="2:17" ht="15" customHeight="1" x14ac:dyDescent="0.25">
      <c r="B3258" s="112">
        <v>48582</v>
      </c>
      <c r="C3258" s="113" t="str">
        <f t="shared" si="210"/>
        <v>Monday</v>
      </c>
      <c r="D3258" s="114" t="s">
        <v>71</v>
      </c>
      <c r="E3258" s="114" t="s">
        <v>71</v>
      </c>
      <c r="F3258" s="114" t="s">
        <v>71</v>
      </c>
      <c r="G3258" s="114" t="str">
        <f t="shared" si="213"/>
        <v>B</v>
      </c>
      <c r="H3258" s="114" t="str">
        <f t="shared" si="211"/>
        <v>P</v>
      </c>
      <c r="I3258" s="99">
        <f t="shared" si="212"/>
        <v>0</v>
      </c>
      <c r="J3258" s="109">
        <f>IF(H3258="B",0,MATCH("B",H3259:$H$3985,0))</f>
        <v>1</v>
      </c>
      <c r="O3258" s="112">
        <v>48582</v>
      </c>
      <c r="P3258" s="97" cm="1">
        <f t="array" ref="P3258">INDEX($L$11:$L$2636,MATCH(B3258+J3258,$L$11:$L$2636,0)+30)</f>
        <v>48626</v>
      </c>
      <c r="Q3258" s="124" cm="1">
        <f t="array" ref="Q3258">INDEX($L$11:$L$2636,MATCH(B3258+J3258,$L$11:$L$2636,0)+12)-1</f>
        <v>48599</v>
      </c>
    </row>
    <row r="3259" spans="2:17" ht="15" customHeight="1" x14ac:dyDescent="0.25">
      <c r="B3259" s="112">
        <v>48583</v>
      </c>
      <c r="C3259" s="113" t="str">
        <f t="shared" si="210"/>
        <v>Tuesday</v>
      </c>
      <c r="D3259" s="114" t="str">
        <f t="shared" si="213"/>
        <v>B</v>
      </c>
      <c r="E3259" s="114" t="str">
        <f t="shared" si="213"/>
        <v>B</v>
      </c>
      <c r="F3259" s="114" t="str">
        <f t="shared" si="213"/>
        <v>B</v>
      </c>
      <c r="G3259" s="114" t="str">
        <f t="shared" si="213"/>
        <v>B</v>
      </c>
      <c r="H3259" s="114" t="str">
        <f t="shared" si="211"/>
        <v>B</v>
      </c>
      <c r="I3259" s="99">
        <f t="shared" si="212"/>
        <v>1</v>
      </c>
      <c r="J3259" s="109">
        <f>IF(H3259="B",0,MATCH("B",H3260:$H$3985,0))</f>
        <v>0</v>
      </c>
      <c r="O3259" s="112">
        <v>48583</v>
      </c>
      <c r="P3259" s="97" cm="1">
        <f t="array" ref="P3259">INDEX($L$11:$L$2636,MATCH(B3259+J3259,$L$11:$L$2636,0)+30)</f>
        <v>48626</v>
      </c>
      <c r="Q3259" s="124" cm="1">
        <f t="array" ref="Q3259">INDEX($L$11:$L$2636,MATCH(B3259+J3259,$L$11:$L$2636,0)+12)-1</f>
        <v>48599</v>
      </c>
    </row>
    <row r="3260" spans="2:17" ht="15" customHeight="1" x14ac:dyDescent="0.25">
      <c r="B3260" s="112">
        <v>48584</v>
      </c>
      <c r="C3260" s="113" t="str">
        <f t="shared" si="210"/>
        <v>Wednesday</v>
      </c>
      <c r="D3260" s="114" t="str">
        <f t="shared" si="213"/>
        <v>B</v>
      </c>
      <c r="E3260" s="114" t="str">
        <f t="shared" si="213"/>
        <v>B</v>
      </c>
      <c r="F3260" s="114" t="str">
        <f t="shared" si="213"/>
        <v>B</v>
      </c>
      <c r="G3260" s="114" t="str">
        <f t="shared" si="213"/>
        <v>B</v>
      </c>
      <c r="H3260" s="114" t="str">
        <f t="shared" si="211"/>
        <v>B</v>
      </c>
      <c r="I3260" s="99">
        <f t="shared" si="212"/>
        <v>1</v>
      </c>
      <c r="J3260" s="109">
        <f>IF(H3260="B",0,MATCH("B",H3261:$H$3985,0))</f>
        <v>0</v>
      </c>
      <c r="O3260" s="112">
        <v>48584</v>
      </c>
      <c r="P3260" s="97" cm="1">
        <f t="array" ref="P3260">INDEX($L$11:$L$2636,MATCH(B3260+J3260,$L$11:$L$2636,0)+30)</f>
        <v>48627</v>
      </c>
      <c r="Q3260" s="124" cm="1">
        <f t="array" ref="Q3260">INDEX($L$11:$L$2636,MATCH(B3260+J3260,$L$11:$L$2636,0)+12)-1</f>
        <v>48602</v>
      </c>
    </row>
    <row r="3261" spans="2:17" ht="15" customHeight="1" x14ac:dyDescent="0.25">
      <c r="B3261" s="112">
        <v>48585</v>
      </c>
      <c r="C3261" s="113" t="str">
        <f t="shared" si="210"/>
        <v>Thursday</v>
      </c>
      <c r="D3261" s="114" t="str">
        <f t="shared" si="213"/>
        <v>B</v>
      </c>
      <c r="E3261" s="114" t="s">
        <v>71</v>
      </c>
      <c r="F3261" s="114" t="s">
        <v>71</v>
      </c>
      <c r="G3261" s="114" t="str">
        <f t="shared" si="213"/>
        <v>B</v>
      </c>
      <c r="H3261" s="114" t="str">
        <f t="shared" si="211"/>
        <v>P</v>
      </c>
      <c r="I3261" s="99">
        <f t="shared" si="212"/>
        <v>0</v>
      </c>
      <c r="J3261" s="109">
        <f>IF(H3261="B",0,MATCH("B",H3262:$H$3985,0))</f>
        <v>1</v>
      </c>
      <c r="O3261" s="112">
        <v>48585</v>
      </c>
      <c r="P3261" s="97" cm="1">
        <f t="array" ref="P3261">INDEX($L$11:$L$2636,MATCH(B3261+J3261,$L$11:$L$2636,0)+30)</f>
        <v>48628</v>
      </c>
      <c r="Q3261" s="124" cm="1">
        <f t="array" ref="Q3261">INDEX($L$11:$L$2636,MATCH(B3261+J3261,$L$11:$L$2636,0)+12)-1</f>
        <v>48603</v>
      </c>
    </row>
    <row r="3262" spans="2:17" ht="15" customHeight="1" x14ac:dyDescent="0.25">
      <c r="B3262" s="112">
        <v>48586</v>
      </c>
      <c r="C3262" s="113" t="str">
        <f t="shared" si="210"/>
        <v>Friday</v>
      </c>
      <c r="D3262" s="114" t="str">
        <f t="shared" si="213"/>
        <v>B</v>
      </c>
      <c r="E3262" s="114" t="str">
        <f t="shared" si="213"/>
        <v>B</v>
      </c>
      <c r="F3262" s="114" t="str">
        <f t="shared" si="213"/>
        <v>B</v>
      </c>
      <c r="G3262" s="114" t="str">
        <f t="shared" si="213"/>
        <v>B</v>
      </c>
      <c r="H3262" s="114" t="str">
        <f t="shared" si="211"/>
        <v>B</v>
      </c>
      <c r="I3262" s="99">
        <f t="shared" si="212"/>
        <v>1</v>
      </c>
      <c r="J3262" s="109">
        <f>IF(H3262="B",0,MATCH("B",H3263:$H$3985,0))</f>
        <v>0</v>
      </c>
      <c r="O3262" s="112">
        <v>48586</v>
      </c>
      <c r="P3262" s="97" cm="1">
        <f t="array" ref="P3262">INDEX($L$11:$L$2636,MATCH(B3262+J3262,$L$11:$L$2636,0)+30)</f>
        <v>48628</v>
      </c>
      <c r="Q3262" s="124" cm="1">
        <f t="array" ref="Q3262">INDEX($L$11:$L$2636,MATCH(B3262+J3262,$L$11:$L$2636,0)+12)-1</f>
        <v>48603</v>
      </c>
    </row>
    <row r="3263" spans="2:17" ht="15" customHeight="1" x14ac:dyDescent="0.25">
      <c r="B3263" s="112">
        <v>48587</v>
      </c>
      <c r="C3263" s="113" t="str">
        <f t="shared" si="210"/>
        <v>Saturday</v>
      </c>
      <c r="D3263" s="114" t="str">
        <f t="shared" si="213"/>
        <v>W</v>
      </c>
      <c r="E3263" s="114" t="str">
        <f t="shared" si="213"/>
        <v>W</v>
      </c>
      <c r="F3263" s="114" t="str">
        <f t="shared" si="213"/>
        <v>W</v>
      </c>
      <c r="G3263" s="114" t="str">
        <f t="shared" si="213"/>
        <v>W</v>
      </c>
      <c r="H3263" s="114" t="str">
        <f t="shared" si="211"/>
        <v>W</v>
      </c>
      <c r="I3263" s="99">
        <f t="shared" si="212"/>
        <v>0</v>
      </c>
      <c r="J3263" s="109">
        <f>IF(H3263="B",0,MATCH("B",H3264:$H$3985,0))</f>
        <v>2</v>
      </c>
      <c r="O3263" s="112">
        <v>48587</v>
      </c>
      <c r="P3263" s="97" cm="1">
        <f t="array" ref="P3263">INDEX($L$11:$L$2636,MATCH(B3263+J3263,$L$11:$L$2636,0)+30)</f>
        <v>48631</v>
      </c>
      <c r="Q3263" s="124" cm="1">
        <f t="array" ref="Q3263">INDEX($L$11:$L$2636,MATCH(B3263+J3263,$L$11:$L$2636,0)+12)-1</f>
        <v>48604</v>
      </c>
    </row>
    <row r="3264" spans="2:17" ht="15" customHeight="1" x14ac:dyDescent="0.25">
      <c r="B3264" s="112">
        <v>48588</v>
      </c>
      <c r="C3264" s="113" t="str">
        <f t="shared" si="210"/>
        <v>Sunday</v>
      </c>
      <c r="D3264" s="114" t="str">
        <f t="shared" si="213"/>
        <v>W</v>
      </c>
      <c r="E3264" s="114" t="str">
        <f t="shared" si="213"/>
        <v>W</v>
      </c>
      <c r="F3264" s="114" t="str">
        <f t="shared" si="213"/>
        <v>W</v>
      </c>
      <c r="G3264" s="114" t="str">
        <f t="shared" si="213"/>
        <v>W</v>
      </c>
      <c r="H3264" s="114" t="str">
        <f t="shared" si="211"/>
        <v>W</v>
      </c>
      <c r="I3264" s="99">
        <f t="shared" si="212"/>
        <v>0</v>
      </c>
      <c r="J3264" s="109">
        <f>IF(H3264="B",0,MATCH("B",H3265:$H$3985,0))</f>
        <v>1</v>
      </c>
      <c r="O3264" s="112">
        <v>48588</v>
      </c>
      <c r="P3264" s="97" cm="1">
        <f t="array" ref="P3264">INDEX($L$11:$L$2636,MATCH(B3264+J3264,$L$11:$L$2636,0)+30)</f>
        <v>48631</v>
      </c>
      <c r="Q3264" s="124" cm="1">
        <f t="array" ref="Q3264">INDEX($L$11:$L$2636,MATCH(B3264+J3264,$L$11:$L$2636,0)+12)-1</f>
        <v>48604</v>
      </c>
    </row>
    <row r="3265" spans="2:17" ht="15" customHeight="1" x14ac:dyDescent="0.25">
      <c r="B3265" s="112">
        <v>48589</v>
      </c>
      <c r="C3265" s="113" t="str">
        <f t="shared" si="210"/>
        <v>Monday</v>
      </c>
      <c r="D3265" s="114" t="str">
        <f t="shared" si="213"/>
        <v>B</v>
      </c>
      <c r="E3265" s="114" t="str">
        <f t="shared" si="213"/>
        <v>B</v>
      </c>
      <c r="F3265" s="114" t="str">
        <f t="shared" si="213"/>
        <v>B</v>
      </c>
      <c r="G3265" s="114" t="str">
        <f t="shared" si="213"/>
        <v>B</v>
      </c>
      <c r="H3265" s="114" t="str">
        <f t="shared" si="211"/>
        <v>B</v>
      </c>
      <c r="I3265" s="99">
        <f t="shared" si="212"/>
        <v>1</v>
      </c>
      <c r="J3265" s="109">
        <f>IF(H3265="B",0,MATCH("B",H3266:$H$3985,0))</f>
        <v>0</v>
      </c>
      <c r="O3265" s="112">
        <v>48589</v>
      </c>
      <c r="P3265" s="97" cm="1">
        <f t="array" ref="P3265">INDEX($L$11:$L$2636,MATCH(B3265+J3265,$L$11:$L$2636,0)+30)</f>
        <v>48631</v>
      </c>
      <c r="Q3265" s="124" cm="1">
        <f t="array" ref="Q3265">INDEX($L$11:$L$2636,MATCH(B3265+J3265,$L$11:$L$2636,0)+12)-1</f>
        <v>48604</v>
      </c>
    </row>
    <row r="3266" spans="2:17" ht="15" customHeight="1" x14ac:dyDescent="0.25">
      <c r="B3266" s="112">
        <v>48590</v>
      </c>
      <c r="C3266" s="113" t="str">
        <f t="shared" si="210"/>
        <v>Tuesday</v>
      </c>
      <c r="D3266" s="114" t="str">
        <f t="shared" si="213"/>
        <v>B</v>
      </c>
      <c r="E3266" s="114" t="str">
        <f t="shared" si="213"/>
        <v>B</v>
      </c>
      <c r="F3266" s="114" t="str">
        <f t="shared" si="213"/>
        <v>B</v>
      </c>
      <c r="G3266" s="114" t="str">
        <f t="shared" si="213"/>
        <v>B</v>
      </c>
      <c r="H3266" s="114" t="str">
        <f t="shared" si="211"/>
        <v>B</v>
      </c>
      <c r="I3266" s="99">
        <f t="shared" si="212"/>
        <v>1</v>
      </c>
      <c r="J3266" s="109">
        <f>IF(H3266="B",0,MATCH("B",H3267:$H$3985,0))</f>
        <v>0</v>
      </c>
      <c r="O3266" s="112">
        <v>48590</v>
      </c>
      <c r="P3266" s="97" cm="1">
        <f t="array" ref="P3266">INDEX($L$11:$L$2636,MATCH(B3266+J3266,$L$11:$L$2636,0)+30)</f>
        <v>48632</v>
      </c>
      <c r="Q3266" s="124" cm="1">
        <f t="array" ref="Q3266">INDEX($L$11:$L$2636,MATCH(B3266+J3266,$L$11:$L$2636,0)+12)-1</f>
        <v>48605</v>
      </c>
    </row>
    <row r="3267" spans="2:17" ht="15" customHeight="1" x14ac:dyDescent="0.25">
      <c r="B3267" s="112">
        <v>48591</v>
      </c>
      <c r="C3267" s="113" t="str">
        <f t="shared" si="210"/>
        <v>Wednesday</v>
      </c>
      <c r="D3267" s="114" t="str">
        <f t="shared" si="213"/>
        <v>B</v>
      </c>
      <c r="E3267" s="114" t="str">
        <f t="shared" si="213"/>
        <v>B</v>
      </c>
      <c r="F3267" s="114" t="str">
        <f t="shared" si="213"/>
        <v>B</v>
      </c>
      <c r="G3267" s="114" t="str">
        <f t="shared" si="213"/>
        <v>B</v>
      </c>
      <c r="H3267" s="114" t="str">
        <f t="shared" si="211"/>
        <v>B</v>
      </c>
      <c r="I3267" s="99">
        <f t="shared" si="212"/>
        <v>1</v>
      </c>
      <c r="J3267" s="109">
        <f>IF(H3267="B",0,MATCH("B",H3268:$H$3985,0))</f>
        <v>0</v>
      </c>
      <c r="O3267" s="112">
        <v>48591</v>
      </c>
      <c r="P3267" s="97" cm="1">
        <f t="array" ref="P3267">INDEX($L$11:$L$2636,MATCH(B3267+J3267,$L$11:$L$2636,0)+30)</f>
        <v>48633</v>
      </c>
      <c r="Q3267" s="124" cm="1">
        <f t="array" ref="Q3267">INDEX($L$11:$L$2636,MATCH(B3267+J3267,$L$11:$L$2636,0)+12)-1</f>
        <v>48606</v>
      </c>
    </row>
    <row r="3268" spans="2:17" ht="15" customHeight="1" x14ac:dyDescent="0.25">
      <c r="B3268" s="112">
        <v>48592</v>
      </c>
      <c r="C3268" s="113" t="str">
        <f t="shared" si="210"/>
        <v>Thursday</v>
      </c>
      <c r="D3268" s="114" t="str">
        <f t="shared" si="213"/>
        <v>B</v>
      </c>
      <c r="E3268" s="114" t="str">
        <f t="shared" si="213"/>
        <v>B</v>
      </c>
      <c r="F3268" s="114" t="str">
        <f t="shared" si="213"/>
        <v>B</v>
      </c>
      <c r="G3268" s="114" t="str">
        <f t="shared" si="213"/>
        <v>B</v>
      </c>
      <c r="H3268" s="114" t="str">
        <f t="shared" si="211"/>
        <v>B</v>
      </c>
      <c r="I3268" s="99">
        <f t="shared" si="212"/>
        <v>1</v>
      </c>
      <c r="J3268" s="109">
        <f>IF(H3268="B",0,MATCH("B",H3269:$H$3985,0))</f>
        <v>0</v>
      </c>
      <c r="O3268" s="112">
        <v>48592</v>
      </c>
      <c r="P3268" s="97" cm="1">
        <f t="array" ref="P3268">INDEX($L$11:$L$2636,MATCH(B3268+J3268,$L$11:$L$2636,0)+30)</f>
        <v>48634</v>
      </c>
      <c r="Q3268" s="124" cm="1">
        <f t="array" ref="Q3268">INDEX($L$11:$L$2636,MATCH(B3268+J3268,$L$11:$L$2636,0)+12)-1</f>
        <v>48609</v>
      </c>
    </row>
    <row r="3269" spans="2:17" ht="15" customHeight="1" x14ac:dyDescent="0.25">
      <c r="B3269" s="112">
        <v>48593</v>
      </c>
      <c r="C3269" s="113" t="str">
        <f t="shared" si="210"/>
        <v>Friday</v>
      </c>
      <c r="D3269" s="114" t="str">
        <f t="shared" si="213"/>
        <v>B</v>
      </c>
      <c r="E3269" s="114" t="str">
        <f t="shared" si="213"/>
        <v>B</v>
      </c>
      <c r="F3269" s="114" t="str">
        <f t="shared" si="213"/>
        <v>B</v>
      </c>
      <c r="G3269" s="114" t="str">
        <f t="shared" si="213"/>
        <v>B</v>
      </c>
      <c r="H3269" s="114" t="str">
        <f t="shared" si="211"/>
        <v>B</v>
      </c>
      <c r="I3269" s="99">
        <f t="shared" si="212"/>
        <v>1</v>
      </c>
      <c r="J3269" s="109">
        <f>IF(H3269="B",0,MATCH("B",H3270:$H$3985,0))</f>
        <v>0</v>
      </c>
      <c r="O3269" s="112">
        <v>48593</v>
      </c>
      <c r="P3269" s="97" cm="1">
        <f t="array" ref="P3269">INDEX($L$11:$L$2636,MATCH(B3269+J3269,$L$11:$L$2636,0)+30)</f>
        <v>48635</v>
      </c>
      <c r="Q3269" s="124" cm="1">
        <f t="array" ref="Q3269">INDEX($L$11:$L$2636,MATCH(B3269+J3269,$L$11:$L$2636,0)+12)-1</f>
        <v>48610</v>
      </c>
    </row>
    <row r="3270" spans="2:17" ht="15" customHeight="1" x14ac:dyDescent="0.25">
      <c r="B3270" s="112">
        <v>48594</v>
      </c>
      <c r="C3270" s="113" t="str">
        <f t="shared" si="210"/>
        <v>Saturday</v>
      </c>
      <c r="D3270" s="114" t="str">
        <f t="shared" si="213"/>
        <v>W</v>
      </c>
      <c r="E3270" s="114" t="str">
        <f t="shared" si="213"/>
        <v>W</v>
      </c>
      <c r="F3270" s="114" t="str">
        <f t="shared" si="213"/>
        <v>W</v>
      </c>
      <c r="G3270" s="114" t="str">
        <f t="shared" si="213"/>
        <v>W</v>
      </c>
      <c r="H3270" s="114" t="str">
        <f t="shared" si="211"/>
        <v>W</v>
      </c>
      <c r="I3270" s="99">
        <f t="shared" si="212"/>
        <v>0</v>
      </c>
      <c r="J3270" s="109">
        <f>IF(H3270="B",0,MATCH("B",H3271:$H$3985,0))</f>
        <v>2</v>
      </c>
      <c r="O3270" s="112">
        <v>48594</v>
      </c>
      <c r="P3270" s="97" cm="1">
        <f t="array" ref="P3270">INDEX($L$11:$L$2636,MATCH(B3270+J3270,$L$11:$L$2636,0)+30)</f>
        <v>48638</v>
      </c>
      <c r="Q3270" s="124" cm="1">
        <f t="array" ref="Q3270">INDEX($L$11:$L$2636,MATCH(B3270+J3270,$L$11:$L$2636,0)+12)-1</f>
        <v>48611</v>
      </c>
    </row>
    <row r="3271" spans="2:17" ht="15" customHeight="1" x14ac:dyDescent="0.25">
      <c r="B3271" s="112">
        <v>48595</v>
      </c>
      <c r="C3271" s="113" t="str">
        <f t="shared" si="210"/>
        <v>Sunday</v>
      </c>
      <c r="D3271" s="114" t="str">
        <f t="shared" si="213"/>
        <v>W</v>
      </c>
      <c r="E3271" s="114" t="str">
        <f t="shared" si="213"/>
        <v>W</v>
      </c>
      <c r="F3271" s="114" t="str">
        <f t="shared" si="213"/>
        <v>W</v>
      </c>
      <c r="G3271" s="114" t="str">
        <f t="shared" si="213"/>
        <v>W</v>
      </c>
      <c r="H3271" s="114" t="str">
        <f t="shared" si="211"/>
        <v>W</v>
      </c>
      <c r="I3271" s="99">
        <f t="shared" si="212"/>
        <v>0</v>
      </c>
      <c r="J3271" s="109">
        <f>IF(H3271="B",0,MATCH("B",H3272:$H$3985,0))</f>
        <v>1</v>
      </c>
      <c r="O3271" s="112">
        <v>48595</v>
      </c>
      <c r="P3271" s="97" cm="1">
        <f t="array" ref="P3271">INDEX($L$11:$L$2636,MATCH(B3271+J3271,$L$11:$L$2636,0)+30)</f>
        <v>48638</v>
      </c>
      <c r="Q3271" s="124" cm="1">
        <f t="array" ref="Q3271">INDEX($L$11:$L$2636,MATCH(B3271+J3271,$L$11:$L$2636,0)+12)-1</f>
        <v>48611</v>
      </c>
    </row>
    <row r="3272" spans="2:17" ht="15" customHeight="1" x14ac:dyDescent="0.25">
      <c r="B3272" s="112">
        <v>48596</v>
      </c>
      <c r="C3272" s="113" t="str">
        <f t="shared" si="210"/>
        <v>Monday</v>
      </c>
      <c r="D3272" s="114" t="str">
        <f t="shared" si="213"/>
        <v>B</v>
      </c>
      <c r="E3272" s="114" t="str">
        <f t="shared" si="213"/>
        <v>B</v>
      </c>
      <c r="F3272" s="114" t="str">
        <f t="shared" si="213"/>
        <v>B</v>
      </c>
      <c r="G3272" s="114" t="str">
        <f t="shared" si="213"/>
        <v>B</v>
      </c>
      <c r="H3272" s="114" t="str">
        <f t="shared" si="211"/>
        <v>B</v>
      </c>
      <c r="I3272" s="99">
        <f t="shared" si="212"/>
        <v>1</v>
      </c>
      <c r="J3272" s="109">
        <f>IF(H3272="B",0,MATCH("B",H3273:$H$3985,0))</f>
        <v>0</v>
      </c>
      <c r="O3272" s="112">
        <v>48596</v>
      </c>
      <c r="P3272" s="97" cm="1">
        <f t="array" ref="P3272">INDEX($L$11:$L$2636,MATCH(B3272+J3272,$L$11:$L$2636,0)+30)</f>
        <v>48638</v>
      </c>
      <c r="Q3272" s="124" cm="1">
        <f t="array" ref="Q3272">INDEX($L$11:$L$2636,MATCH(B3272+J3272,$L$11:$L$2636,0)+12)-1</f>
        <v>48611</v>
      </c>
    </row>
    <row r="3273" spans="2:17" ht="15" customHeight="1" x14ac:dyDescent="0.25">
      <c r="B3273" s="112">
        <v>48597</v>
      </c>
      <c r="C3273" s="113" t="str">
        <f t="shared" si="210"/>
        <v>Tuesday</v>
      </c>
      <c r="D3273" s="114" t="str">
        <f t="shared" si="213"/>
        <v>B</v>
      </c>
      <c r="E3273" s="114" t="str">
        <f t="shared" si="213"/>
        <v>B</v>
      </c>
      <c r="F3273" s="114" t="str">
        <f t="shared" si="213"/>
        <v>B</v>
      </c>
      <c r="G3273" s="114" t="str">
        <f t="shared" si="213"/>
        <v>B</v>
      </c>
      <c r="H3273" s="114" t="str">
        <f t="shared" si="211"/>
        <v>B</v>
      </c>
      <c r="I3273" s="99">
        <f t="shared" si="212"/>
        <v>1</v>
      </c>
      <c r="J3273" s="109">
        <f>IF(H3273="B",0,MATCH("B",H3274:$H$3985,0))</f>
        <v>0</v>
      </c>
      <c r="O3273" s="112">
        <v>48597</v>
      </c>
      <c r="P3273" s="97" cm="1">
        <f t="array" ref="P3273">INDEX($L$11:$L$2636,MATCH(B3273+J3273,$L$11:$L$2636,0)+30)</f>
        <v>48639</v>
      </c>
      <c r="Q3273" s="124" cm="1">
        <f t="array" ref="Q3273">INDEX($L$11:$L$2636,MATCH(B3273+J3273,$L$11:$L$2636,0)+12)-1</f>
        <v>48612</v>
      </c>
    </row>
    <row r="3274" spans="2:17" ht="15" customHeight="1" x14ac:dyDescent="0.25">
      <c r="B3274" s="112">
        <v>48598</v>
      </c>
      <c r="C3274" s="113" t="str">
        <f t="shared" si="210"/>
        <v>Wednesday</v>
      </c>
      <c r="D3274" s="114" t="str">
        <f t="shared" si="213"/>
        <v>B</v>
      </c>
      <c r="E3274" s="114" t="str">
        <f t="shared" si="213"/>
        <v>B</v>
      </c>
      <c r="F3274" s="114" t="str">
        <f t="shared" si="213"/>
        <v>B</v>
      </c>
      <c r="G3274" s="114" t="str">
        <f t="shared" si="213"/>
        <v>B</v>
      </c>
      <c r="H3274" s="114" t="str">
        <f t="shared" si="211"/>
        <v>B</v>
      </c>
      <c r="I3274" s="99">
        <f t="shared" si="212"/>
        <v>1</v>
      </c>
      <c r="J3274" s="109">
        <f>IF(H3274="B",0,MATCH("B",H3275:$H$3985,0))</f>
        <v>0</v>
      </c>
      <c r="O3274" s="112">
        <v>48598</v>
      </c>
      <c r="P3274" s="97" cm="1">
        <f t="array" ref="P3274">INDEX($L$11:$L$2636,MATCH(B3274+J3274,$L$11:$L$2636,0)+30)</f>
        <v>48640</v>
      </c>
      <c r="Q3274" s="124" cm="1">
        <f t="array" ref="Q3274">INDEX($L$11:$L$2636,MATCH(B3274+J3274,$L$11:$L$2636,0)+12)-1</f>
        <v>48613</v>
      </c>
    </row>
    <row r="3275" spans="2:17" ht="15" customHeight="1" x14ac:dyDescent="0.25">
      <c r="B3275" s="112">
        <v>48599</v>
      </c>
      <c r="C3275" s="113" t="str">
        <f t="shared" si="210"/>
        <v>Thursday</v>
      </c>
      <c r="D3275" s="114" t="str">
        <f t="shared" si="213"/>
        <v>B</v>
      </c>
      <c r="E3275" s="114" t="str">
        <f t="shared" si="213"/>
        <v>B</v>
      </c>
      <c r="F3275" s="114" t="str">
        <f t="shared" si="213"/>
        <v>B</v>
      </c>
      <c r="G3275" s="114" t="str">
        <f t="shared" si="213"/>
        <v>B</v>
      </c>
      <c r="H3275" s="114" t="str">
        <f t="shared" si="211"/>
        <v>B</v>
      </c>
      <c r="I3275" s="99">
        <f t="shared" si="212"/>
        <v>1</v>
      </c>
      <c r="J3275" s="109">
        <f>IF(H3275="B",0,MATCH("B",H3276:$H$3985,0))</f>
        <v>0</v>
      </c>
      <c r="O3275" s="112">
        <v>48599</v>
      </c>
      <c r="P3275" s="97" cm="1">
        <f t="array" ref="P3275">INDEX($L$11:$L$2636,MATCH(B3275+J3275,$L$11:$L$2636,0)+30)</f>
        <v>48641</v>
      </c>
      <c r="Q3275" s="124" cm="1">
        <f t="array" ref="Q3275">INDEX($L$11:$L$2636,MATCH(B3275+J3275,$L$11:$L$2636,0)+12)-1</f>
        <v>48616</v>
      </c>
    </row>
    <row r="3276" spans="2:17" ht="15" customHeight="1" x14ac:dyDescent="0.25">
      <c r="B3276" s="112">
        <v>48600</v>
      </c>
      <c r="C3276" s="113" t="str">
        <f t="shared" ref="C3276:C3339" si="214">TEXT(WEEKDAY(B3276),"dddd")</f>
        <v>Friday</v>
      </c>
      <c r="D3276" s="114" t="str">
        <f t="shared" si="213"/>
        <v>B</v>
      </c>
      <c r="E3276" s="114" t="str">
        <f t="shared" si="213"/>
        <v>B</v>
      </c>
      <c r="F3276" s="114" t="str">
        <f t="shared" si="213"/>
        <v>B</v>
      </c>
      <c r="G3276" s="114" t="str">
        <f t="shared" si="213"/>
        <v>B</v>
      </c>
      <c r="H3276" s="114" t="str">
        <f t="shared" ref="H3276:H3339" si="215">IF(OR(D3276="P",E3276="P",F3276="P",G3276="P"),"P",D3276)</f>
        <v>B</v>
      </c>
      <c r="I3276" s="99">
        <f t="shared" ref="I3276:I3339" si="216">IF(H3276="B",1,0)</f>
        <v>1</v>
      </c>
      <c r="J3276" s="109">
        <f>IF(H3276="B",0,MATCH("B",H3277:$H$3985,0))</f>
        <v>0</v>
      </c>
      <c r="O3276" s="112">
        <v>48600</v>
      </c>
      <c r="P3276" s="97" cm="1">
        <f t="array" ref="P3276">INDEX($L$11:$L$2636,MATCH(B3276+J3276,$L$11:$L$2636,0)+30)</f>
        <v>48642</v>
      </c>
      <c r="Q3276" s="124" cm="1">
        <f t="array" ref="Q3276">INDEX($L$11:$L$2636,MATCH(B3276+J3276,$L$11:$L$2636,0)+12)-1</f>
        <v>48617</v>
      </c>
    </row>
    <row r="3277" spans="2:17" ht="15" customHeight="1" x14ac:dyDescent="0.25">
      <c r="B3277" s="112">
        <v>48601</v>
      </c>
      <c r="C3277" s="113" t="str">
        <f t="shared" si="214"/>
        <v>Saturday</v>
      </c>
      <c r="D3277" s="114" t="str">
        <f t="shared" si="213"/>
        <v>W</v>
      </c>
      <c r="E3277" s="114" t="str">
        <f t="shared" si="213"/>
        <v>W</v>
      </c>
      <c r="F3277" s="114" t="str">
        <f t="shared" si="213"/>
        <v>W</v>
      </c>
      <c r="G3277" s="114" t="str">
        <f t="shared" si="213"/>
        <v>W</v>
      </c>
      <c r="H3277" s="114" t="str">
        <f t="shared" si="215"/>
        <v>W</v>
      </c>
      <c r="I3277" s="99">
        <f t="shared" si="216"/>
        <v>0</v>
      </c>
      <c r="J3277" s="109">
        <f>IF(H3277="B",0,MATCH("B",H3278:$H$3985,0))</f>
        <v>2</v>
      </c>
      <c r="O3277" s="112">
        <v>48601</v>
      </c>
      <c r="P3277" s="97" cm="1">
        <f t="array" ref="P3277">INDEX($L$11:$L$2636,MATCH(B3277+J3277,$L$11:$L$2636,0)+30)</f>
        <v>48645</v>
      </c>
      <c r="Q3277" s="124" cm="1">
        <f t="array" ref="Q3277">INDEX($L$11:$L$2636,MATCH(B3277+J3277,$L$11:$L$2636,0)+12)-1</f>
        <v>48618</v>
      </c>
    </row>
    <row r="3278" spans="2:17" ht="15" customHeight="1" x14ac:dyDescent="0.25">
      <c r="B3278" s="112">
        <v>48602</v>
      </c>
      <c r="C3278" s="113" t="str">
        <f t="shared" si="214"/>
        <v>Sunday</v>
      </c>
      <c r="D3278" s="114" t="str">
        <f t="shared" si="213"/>
        <v>W</v>
      </c>
      <c r="E3278" s="114" t="str">
        <f t="shared" si="213"/>
        <v>W</v>
      </c>
      <c r="F3278" s="114" t="str">
        <f t="shared" si="213"/>
        <v>W</v>
      </c>
      <c r="G3278" s="114" t="str">
        <f t="shared" si="213"/>
        <v>W</v>
      </c>
      <c r="H3278" s="114" t="str">
        <f t="shared" si="215"/>
        <v>W</v>
      </c>
      <c r="I3278" s="99">
        <f t="shared" si="216"/>
        <v>0</v>
      </c>
      <c r="J3278" s="109">
        <f>IF(H3278="B",0,MATCH("B",H3279:$H$3985,0))</f>
        <v>1</v>
      </c>
      <c r="O3278" s="112">
        <v>48602</v>
      </c>
      <c r="P3278" s="97" cm="1">
        <f t="array" ref="P3278">INDEX($L$11:$L$2636,MATCH(B3278+J3278,$L$11:$L$2636,0)+30)</f>
        <v>48645</v>
      </c>
      <c r="Q3278" s="124" cm="1">
        <f t="array" ref="Q3278">INDEX($L$11:$L$2636,MATCH(B3278+J3278,$L$11:$L$2636,0)+12)-1</f>
        <v>48618</v>
      </c>
    </row>
    <row r="3279" spans="2:17" ht="15" customHeight="1" x14ac:dyDescent="0.25">
      <c r="B3279" s="112">
        <v>48603</v>
      </c>
      <c r="C3279" s="113" t="str">
        <f t="shared" si="214"/>
        <v>Monday</v>
      </c>
      <c r="D3279" s="114" t="str">
        <f t="shared" si="213"/>
        <v>B</v>
      </c>
      <c r="E3279" s="114" t="str">
        <f t="shared" si="213"/>
        <v>B</v>
      </c>
      <c r="F3279" s="114" t="str">
        <f t="shared" si="213"/>
        <v>B</v>
      </c>
      <c r="G3279" s="114" t="str">
        <f t="shared" si="213"/>
        <v>B</v>
      </c>
      <c r="H3279" s="114" t="str">
        <f t="shared" si="215"/>
        <v>B</v>
      </c>
      <c r="I3279" s="99">
        <f t="shared" si="216"/>
        <v>1</v>
      </c>
      <c r="J3279" s="109">
        <f>IF(H3279="B",0,MATCH("B",H3280:$H$3985,0))</f>
        <v>0</v>
      </c>
      <c r="O3279" s="112">
        <v>48603</v>
      </c>
      <c r="P3279" s="97" cm="1">
        <f t="array" ref="P3279">INDEX($L$11:$L$2636,MATCH(B3279+J3279,$L$11:$L$2636,0)+30)</f>
        <v>48645</v>
      </c>
      <c r="Q3279" s="124" cm="1">
        <f t="array" ref="Q3279">INDEX($L$11:$L$2636,MATCH(B3279+J3279,$L$11:$L$2636,0)+12)-1</f>
        <v>48618</v>
      </c>
    </row>
    <row r="3280" spans="2:17" ht="15" customHeight="1" x14ac:dyDescent="0.25">
      <c r="B3280" s="112">
        <v>48604</v>
      </c>
      <c r="C3280" s="113" t="str">
        <f t="shared" si="214"/>
        <v>Tuesday</v>
      </c>
      <c r="D3280" s="114" t="str">
        <f t="shared" si="213"/>
        <v>B</v>
      </c>
      <c r="E3280" s="114" t="str">
        <f t="shared" si="213"/>
        <v>B</v>
      </c>
      <c r="F3280" s="114" t="str">
        <f t="shared" si="213"/>
        <v>B</v>
      </c>
      <c r="G3280" s="114" t="str">
        <f t="shared" si="213"/>
        <v>B</v>
      </c>
      <c r="H3280" s="114" t="str">
        <f t="shared" si="215"/>
        <v>B</v>
      </c>
      <c r="I3280" s="99">
        <f t="shared" si="216"/>
        <v>1</v>
      </c>
      <c r="J3280" s="109">
        <f>IF(H3280="B",0,MATCH("B",H3281:$H$3985,0))</f>
        <v>0</v>
      </c>
      <c r="O3280" s="112">
        <v>48604</v>
      </c>
      <c r="P3280" s="97" cm="1">
        <f t="array" ref="P3280">INDEX($L$11:$L$2636,MATCH(B3280+J3280,$L$11:$L$2636,0)+30)</f>
        <v>48646</v>
      </c>
      <c r="Q3280" s="124" cm="1">
        <f t="array" ref="Q3280">INDEX($L$11:$L$2636,MATCH(B3280+J3280,$L$11:$L$2636,0)+12)-1</f>
        <v>48619</v>
      </c>
    </row>
    <row r="3281" spans="2:17" ht="15" customHeight="1" x14ac:dyDescent="0.25">
      <c r="B3281" s="112">
        <v>48605</v>
      </c>
      <c r="C3281" s="113" t="str">
        <f t="shared" si="214"/>
        <v>Wednesday</v>
      </c>
      <c r="D3281" s="114" t="str">
        <f t="shared" si="213"/>
        <v>B</v>
      </c>
      <c r="E3281" s="114" t="str">
        <f t="shared" si="213"/>
        <v>B</v>
      </c>
      <c r="F3281" s="114" t="str">
        <f t="shared" si="213"/>
        <v>B</v>
      </c>
      <c r="G3281" s="114" t="str">
        <f t="shared" si="213"/>
        <v>B</v>
      </c>
      <c r="H3281" s="114" t="str">
        <f t="shared" si="215"/>
        <v>B</v>
      </c>
      <c r="I3281" s="99">
        <f t="shared" si="216"/>
        <v>1</v>
      </c>
      <c r="J3281" s="109">
        <f>IF(H3281="B",0,MATCH("B",H3282:$H$3985,0))</f>
        <v>0</v>
      </c>
      <c r="O3281" s="112">
        <v>48605</v>
      </c>
      <c r="P3281" s="97" cm="1">
        <f t="array" ref="P3281">INDEX($L$11:$L$2636,MATCH(B3281+J3281,$L$11:$L$2636,0)+30)</f>
        <v>48647</v>
      </c>
      <c r="Q3281" s="124" cm="1">
        <f t="array" ref="Q3281">INDEX($L$11:$L$2636,MATCH(B3281+J3281,$L$11:$L$2636,0)+12)-1</f>
        <v>48620</v>
      </c>
    </row>
    <row r="3282" spans="2:17" ht="15" customHeight="1" x14ac:dyDescent="0.25">
      <c r="B3282" s="112">
        <v>48606</v>
      </c>
      <c r="C3282" s="113" t="str">
        <f t="shared" si="214"/>
        <v>Thursday</v>
      </c>
      <c r="D3282" s="114" t="str">
        <f t="shared" si="213"/>
        <v>B</v>
      </c>
      <c r="E3282" s="114" t="str">
        <f t="shared" si="213"/>
        <v>B</v>
      </c>
      <c r="F3282" s="114" t="str">
        <f t="shared" si="213"/>
        <v>B</v>
      </c>
      <c r="G3282" s="114" t="str">
        <f t="shared" si="213"/>
        <v>B</v>
      </c>
      <c r="H3282" s="114" t="str">
        <f t="shared" si="215"/>
        <v>B</v>
      </c>
      <c r="I3282" s="99">
        <f t="shared" si="216"/>
        <v>1</v>
      </c>
      <c r="J3282" s="109">
        <f>IF(H3282="B",0,MATCH("B",H3283:$H$3985,0))</f>
        <v>0</v>
      </c>
      <c r="O3282" s="112">
        <v>48606</v>
      </c>
      <c r="P3282" s="97" cm="1">
        <f t="array" ref="P3282">INDEX($L$11:$L$2636,MATCH(B3282+J3282,$L$11:$L$2636,0)+30)</f>
        <v>48648</v>
      </c>
      <c r="Q3282" s="124" cm="1">
        <f t="array" ref="Q3282">INDEX($L$11:$L$2636,MATCH(B3282+J3282,$L$11:$L$2636,0)+12)-1</f>
        <v>48623</v>
      </c>
    </row>
    <row r="3283" spans="2:17" ht="15" customHeight="1" x14ac:dyDescent="0.25">
      <c r="B3283" s="112">
        <v>48607</v>
      </c>
      <c r="C3283" s="113" t="str">
        <f t="shared" si="214"/>
        <v>Friday</v>
      </c>
      <c r="D3283" s="114" t="str">
        <f t="shared" si="213"/>
        <v>B</v>
      </c>
      <c r="E3283" s="114" t="str">
        <f t="shared" si="213"/>
        <v>B</v>
      </c>
      <c r="F3283" s="114" t="str">
        <f t="shared" si="213"/>
        <v>B</v>
      </c>
      <c r="G3283" s="114" t="str">
        <f t="shared" si="213"/>
        <v>B</v>
      </c>
      <c r="H3283" s="114" t="str">
        <f t="shared" si="215"/>
        <v>B</v>
      </c>
      <c r="I3283" s="99">
        <f t="shared" si="216"/>
        <v>1</v>
      </c>
      <c r="J3283" s="109">
        <f>IF(H3283="B",0,MATCH("B",H3284:$H$3985,0))</f>
        <v>0</v>
      </c>
      <c r="O3283" s="112">
        <v>48607</v>
      </c>
      <c r="P3283" s="97" cm="1">
        <f t="array" ref="P3283">INDEX($L$11:$L$2636,MATCH(B3283+J3283,$L$11:$L$2636,0)+30)</f>
        <v>48649</v>
      </c>
      <c r="Q3283" s="124" cm="1">
        <f t="array" ref="Q3283">INDEX($L$11:$L$2636,MATCH(B3283+J3283,$L$11:$L$2636,0)+12)-1</f>
        <v>48624</v>
      </c>
    </row>
    <row r="3284" spans="2:17" ht="15" customHeight="1" x14ac:dyDescent="0.25">
      <c r="B3284" s="112">
        <v>48608</v>
      </c>
      <c r="C3284" s="113" t="str">
        <f t="shared" si="214"/>
        <v>Saturday</v>
      </c>
      <c r="D3284" s="114" t="str">
        <f t="shared" si="213"/>
        <v>W</v>
      </c>
      <c r="E3284" s="114" t="str">
        <f t="shared" si="213"/>
        <v>W</v>
      </c>
      <c r="F3284" s="114" t="str">
        <f t="shared" si="213"/>
        <v>W</v>
      </c>
      <c r="G3284" s="114" t="str">
        <f t="shared" si="213"/>
        <v>W</v>
      </c>
      <c r="H3284" s="114" t="str">
        <f t="shared" si="215"/>
        <v>W</v>
      </c>
      <c r="I3284" s="99">
        <f t="shared" si="216"/>
        <v>0</v>
      </c>
      <c r="J3284" s="109">
        <f>IF(H3284="B",0,MATCH("B",H3285:$H$3985,0))</f>
        <v>2</v>
      </c>
      <c r="O3284" s="112">
        <v>48608</v>
      </c>
      <c r="P3284" s="97" cm="1">
        <f t="array" ref="P3284">INDEX($L$11:$L$2636,MATCH(B3284+J3284,$L$11:$L$2636,0)+30)</f>
        <v>48652</v>
      </c>
      <c r="Q3284" s="124" cm="1">
        <f t="array" ref="Q3284">INDEX($L$11:$L$2636,MATCH(B3284+J3284,$L$11:$L$2636,0)+12)-1</f>
        <v>48625</v>
      </c>
    </row>
    <row r="3285" spans="2:17" ht="15" customHeight="1" x14ac:dyDescent="0.25">
      <c r="B3285" s="112">
        <v>48609</v>
      </c>
      <c r="C3285" s="113" t="str">
        <f t="shared" si="214"/>
        <v>Sunday</v>
      </c>
      <c r="D3285" s="114" t="str">
        <f t="shared" si="213"/>
        <v>W</v>
      </c>
      <c r="E3285" s="114" t="str">
        <f t="shared" si="213"/>
        <v>W</v>
      </c>
      <c r="F3285" s="114" t="str">
        <f t="shared" si="213"/>
        <v>W</v>
      </c>
      <c r="G3285" s="114" t="str">
        <f t="shared" si="213"/>
        <v>W</v>
      </c>
      <c r="H3285" s="114" t="str">
        <f t="shared" si="215"/>
        <v>W</v>
      </c>
      <c r="I3285" s="99">
        <f t="shared" si="216"/>
        <v>0</v>
      </c>
      <c r="J3285" s="109">
        <f>IF(H3285="B",0,MATCH("B",H3286:$H$3985,0))</f>
        <v>1</v>
      </c>
      <c r="O3285" s="112">
        <v>48609</v>
      </c>
      <c r="P3285" s="97" cm="1">
        <f t="array" ref="P3285">INDEX($L$11:$L$2636,MATCH(B3285+J3285,$L$11:$L$2636,0)+30)</f>
        <v>48652</v>
      </c>
      <c r="Q3285" s="124" cm="1">
        <f t="array" ref="Q3285">INDEX($L$11:$L$2636,MATCH(B3285+J3285,$L$11:$L$2636,0)+12)-1</f>
        <v>48625</v>
      </c>
    </row>
    <row r="3286" spans="2:17" ht="15" customHeight="1" x14ac:dyDescent="0.25">
      <c r="B3286" s="112">
        <v>48610</v>
      </c>
      <c r="C3286" s="113" t="str">
        <f t="shared" si="214"/>
        <v>Monday</v>
      </c>
      <c r="D3286" s="114" t="str">
        <f t="shared" si="213"/>
        <v>B</v>
      </c>
      <c r="E3286" s="114" t="str">
        <f t="shared" si="213"/>
        <v>B</v>
      </c>
      <c r="F3286" s="114" t="str">
        <f t="shared" si="213"/>
        <v>B</v>
      </c>
      <c r="G3286" s="114" t="str">
        <f t="shared" si="213"/>
        <v>B</v>
      </c>
      <c r="H3286" s="114" t="str">
        <f t="shared" si="215"/>
        <v>B</v>
      </c>
      <c r="I3286" s="99">
        <f t="shared" si="216"/>
        <v>1</v>
      </c>
      <c r="J3286" s="109">
        <f>IF(H3286="B",0,MATCH("B",H3287:$H$3985,0))</f>
        <v>0</v>
      </c>
      <c r="O3286" s="112">
        <v>48610</v>
      </c>
      <c r="P3286" s="97" cm="1">
        <f t="array" ref="P3286">INDEX($L$11:$L$2636,MATCH(B3286+J3286,$L$11:$L$2636,0)+30)</f>
        <v>48652</v>
      </c>
      <c r="Q3286" s="124" cm="1">
        <f t="array" ref="Q3286">INDEX($L$11:$L$2636,MATCH(B3286+J3286,$L$11:$L$2636,0)+12)-1</f>
        <v>48625</v>
      </c>
    </row>
    <row r="3287" spans="2:17" ht="15" customHeight="1" x14ac:dyDescent="0.25">
      <c r="B3287" s="112">
        <v>48611</v>
      </c>
      <c r="C3287" s="113" t="str">
        <f t="shared" si="214"/>
        <v>Tuesday</v>
      </c>
      <c r="D3287" s="114" t="str">
        <f t="shared" si="213"/>
        <v>B</v>
      </c>
      <c r="E3287" s="114" t="str">
        <f t="shared" si="213"/>
        <v>B</v>
      </c>
      <c r="F3287" s="114" t="str">
        <f t="shared" si="213"/>
        <v>B</v>
      </c>
      <c r="G3287" s="114" t="str">
        <f t="shared" si="213"/>
        <v>B</v>
      </c>
      <c r="H3287" s="114" t="str">
        <f t="shared" si="215"/>
        <v>B</v>
      </c>
      <c r="I3287" s="99">
        <f t="shared" si="216"/>
        <v>1</v>
      </c>
      <c r="J3287" s="109">
        <f>IF(H3287="B",0,MATCH("B",H3288:$H$3985,0))</f>
        <v>0</v>
      </c>
      <c r="O3287" s="112">
        <v>48611</v>
      </c>
      <c r="P3287" s="97" cm="1">
        <f t="array" ref="P3287">INDEX($L$11:$L$2636,MATCH(B3287+J3287,$L$11:$L$2636,0)+30)</f>
        <v>48653</v>
      </c>
      <c r="Q3287" s="124" cm="1">
        <f t="array" ref="Q3287">INDEX($L$11:$L$2636,MATCH(B3287+J3287,$L$11:$L$2636,0)+12)-1</f>
        <v>48626</v>
      </c>
    </row>
    <row r="3288" spans="2:17" ht="15" customHeight="1" x14ac:dyDescent="0.25">
      <c r="B3288" s="112">
        <v>48612</v>
      </c>
      <c r="C3288" s="113" t="str">
        <f t="shared" si="214"/>
        <v>Wednesday</v>
      </c>
      <c r="D3288" s="114" t="str">
        <f t="shared" si="213"/>
        <v>B</v>
      </c>
      <c r="E3288" s="114" t="str">
        <f t="shared" si="213"/>
        <v>B</v>
      </c>
      <c r="F3288" s="114" t="str">
        <f t="shared" si="213"/>
        <v>B</v>
      </c>
      <c r="G3288" s="114" t="str">
        <f t="shared" si="213"/>
        <v>B</v>
      </c>
      <c r="H3288" s="114" t="str">
        <f t="shared" si="215"/>
        <v>B</v>
      </c>
      <c r="I3288" s="99">
        <f t="shared" si="216"/>
        <v>1</v>
      </c>
      <c r="J3288" s="109">
        <f>IF(H3288="B",0,MATCH("B",H3289:$H$3985,0))</f>
        <v>0</v>
      </c>
      <c r="O3288" s="112">
        <v>48612</v>
      </c>
      <c r="P3288" s="97" cm="1">
        <f t="array" ref="P3288">INDEX($L$11:$L$2636,MATCH(B3288+J3288,$L$11:$L$2636,0)+30)</f>
        <v>48654</v>
      </c>
      <c r="Q3288" s="124" cm="1">
        <f t="array" ref="Q3288">INDEX($L$11:$L$2636,MATCH(B3288+J3288,$L$11:$L$2636,0)+12)-1</f>
        <v>48627</v>
      </c>
    </row>
    <row r="3289" spans="2:17" ht="15" customHeight="1" x14ac:dyDescent="0.25">
      <c r="B3289" s="112">
        <v>48613</v>
      </c>
      <c r="C3289" s="113" t="str">
        <f t="shared" si="214"/>
        <v>Thursday</v>
      </c>
      <c r="D3289" s="114" t="str">
        <f t="shared" si="213"/>
        <v>B</v>
      </c>
      <c r="E3289" s="114" t="str">
        <f t="shared" si="213"/>
        <v>B</v>
      </c>
      <c r="F3289" s="114" t="str">
        <f t="shared" si="213"/>
        <v>B</v>
      </c>
      <c r="G3289" s="114" t="str">
        <f t="shared" si="213"/>
        <v>B</v>
      </c>
      <c r="H3289" s="114" t="str">
        <f t="shared" si="215"/>
        <v>B</v>
      </c>
      <c r="I3289" s="99">
        <f t="shared" si="216"/>
        <v>1</v>
      </c>
      <c r="J3289" s="109">
        <f>IF(H3289="B",0,MATCH("B",H3290:$H$3985,0))</f>
        <v>0</v>
      </c>
      <c r="O3289" s="112">
        <v>48613</v>
      </c>
      <c r="P3289" s="97" cm="1">
        <f t="array" ref="P3289">INDEX($L$11:$L$2636,MATCH(B3289+J3289,$L$11:$L$2636,0)+30)</f>
        <v>48655</v>
      </c>
      <c r="Q3289" s="124" cm="1">
        <f t="array" ref="Q3289">INDEX($L$11:$L$2636,MATCH(B3289+J3289,$L$11:$L$2636,0)+12)-1</f>
        <v>48630</v>
      </c>
    </row>
    <row r="3290" spans="2:17" ht="15" customHeight="1" x14ac:dyDescent="0.25">
      <c r="B3290" s="112">
        <v>48614</v>
      </c>
      <c r="C3290" s="113" t="str">
        <f t="shared" si="214"/>
        <v>Friday</v>
      </c>
      <c r="D3290" s="114" t="str">
        <f t="shared" si="213"/>
        <v>B</v>
      </c>
      <c r="E3290" s="114" t="str">
        <f t="shared" si="213"/>
        <v>B</v>
      </c>
      <c r="F3290" s="114" t="str">
        <f t="shared" si="213"/>
        <v>B</v>
      </c>
      <c r="G3290" s="114" t="str">
        <f t="shared" si="213"/>
        <v>B</v>
      </c>
      <c r="H3290" s="114" t="str">
        <f t="shared" si="215"/>
        <v>B</v>
      </c>
      <c r="I3290" s="99">
        <f t="shared" si="216"/>
        <v>1</v>
      </c>
      <c r="J3290" s="109">
        <f>IF(H3290="B",0,MATCH("B",H3291:$H$3985,0))</f>
        <v>0</v>
      </c>
      <c r="O3290" s="112">
        <v>48614</v>
      </c>
      <c r="P3290" s="97" cm="1">
        <f t="array" ref="P3290">INDEX($L$11:$L$2636,MATCH(B3290+J3290,$L$11:$L$2636,0)+30)</f>
        <v>48656</v>
      </c>
      <c r="Q3290" s="124" cm="1">
        <f t="array" ref="Q3290">INDEX($L$11:$L$2636,MATCH(B3290+J3290,$L$11:$L$2636,0)+12)-1</f>
        <v>48631</v>
      </c>
    </row>
    <row r="3291" spans="2:17" ht="15" customHeight="1" x14ac:dyDescent="0.25">
      <c r="B3291" s="112">
        <v>48615</v>
      </c>
      <c r="C3291" s="113" t="str">
        <f t="shared" si="214"/>
        <v>Saturday</v>
      </c>
      <c r="D3291" s="114" t="str">
        <f t="shared" si="213"/>
        <v>W</v>
      </c>
      <c r="E3291" s="114" t="str">
        <f t="shared" si="213"/>
        <v>W</v>
      </c>
      <c r="F3291" s="114" t="str">
        <f t="shared" si="213"/>
        <v>W</v>
      </c>
      <c r="G3291" s="114" t="str">
        <f t="shared" si="213"/>
        <v>W</v>
      </c>
      <c r="H3291" s="114" t="str">
        <f t="shared" si="215"/>
        <v>W</v>
      </c>
      <c r="I3291" s="99">
        <f t="shared" si="216"/>
        <v>0</v>
      </c>
      <c r="J3291" s="109">
        <f>IF(H3291="B",0,MATCH("B",H3292:$H$3985,0))</f>
        <v>2</v>
      </c>
      <c r="O3291" s="112">
        <v>48615</v>
      </c>
      <c r="P3291" s="97" cm="1">
        <f t="array" ref="P3291">INDEX($L$11:$L$2636,MATCH(B3291+J3291,$L$11:$L$2636,0)+30)</f>
        <v>48659</v>
      </c>
      <c r="Q3291" s="124" cm="1">
        <f t="array" ref="Q3291">INDEX($L$11:$L$2636,MATCH(B3291+J3291,$L$11:$L$2636,0)+12)-1</f>
        <v>48632</v>
      </c>
    </row>
    <row r="3292" spans="2:17" ht="15" customHeight="1" x14ac:dyDescent="0.25">
      <c r="B3292" s="112">
        <v>48616</v>
      </c>
      <c r="C3292" s="113" t="str">
        <f t="shared" si="214"/>
        <v>Sunday</v>
      </c>
      <c r="D3292" s="114" t="str">
        <f t="shared" si="213"/>
        <v>W</v>
      </c>
      <c r="E3292" s="114" t="str">
        <f t="shared" si="213"/>
        <v>W</v>
      </c>
      <c r="F3292" s="114" t="str">
        <f t="shared" si="213"/>
        <v>W</v>
      </c>
      <c r="G3292" s="114" t="str">
        <f t="shared" si="213"/>
        <v>W</v>
      </c>
      <c r="H3292" s="114" t="str">
        <f t="shared" si="215"/>
        <v>W</v>
      </c>
      <c r="I3292" s="99">
        <f t="shared" si="216"/>
        <v>0</v>
      </c>
      <c r="J3292" s="109">
        <f>IF(H3292="B",0,MATCH("B",H3293:$H$3985,0))</f>
        <v>1</v>
      </c>
      <c r="O3292" s="112">
        <v>48616</v>
      </c>
      <c r="P3292" s="97" cm="1">
        <f t="array" ref="P3292">INDEX($L$11:$L$2636,MATCH(B3292+J3292,$L$11:$L$2636,0)+30)</f>
        <v>48659</v>
      </c>
      <c r="Q3292" s="124" cm="1">
        <f t="array" ref="Q3292">INDEX($L$11:$L$2636,MATCH(B3292+J3292,$L$11:$L$2636,0)+12)-1</f>
        <v>48632</v>
      </c>
    </row>
    <row r="3293" spans="2:17" ht="15" customHeight="1" x14ac:dyDescent="0.25">
      <c r="B3293" s="112">
        <v>48617</v>
      </c>
      <c r="C3293" s="113" t="str">
        <f t="shared" si="214"/>
        <v>Monday</v>
      </c>
      <c r="D3293" s="114" t="str">
        <f t="shared" ref="D3293:G3356" si="217">IF(WEEKDAY($B3293,2)&lt;6,"B","W")</f>
        <v>B</v>
      </c>
      <c r="E3293" s="114" t="str">
        <f t="shared" si="217"/>
        <v>B</v>
      </c>
      <c r="F3293" s="114" t="str">
        <f t="shared" si="217"/>
        <v>B</v>
      </c>
      <c r="G3293" s="114" t="str">
        <f t="shared" si="217"/>
        <v>B</v>
      </c>
      <c r="H3293" s="114" t="str">
        <f t="shared" si="215"/>
        <v>B</v>
      </c>
      <c r="I3293" s="99">
        <f t="shared" si="216"/>
        <v>1</v>
      </c>
      <c r="J3293" s="109">
        <f>IF(H3293="B",0,MATCH("B",H3294:$H$3985,0))</f>
        <v>0</v>
      </c>
      <c r="O3293" s="112">
        <v>48617</v>
      </c>
      <c r="P3293" s="97" cm="1">
        <f t="array" ref="P3293">INDEX($L$11:$L$2636,MATCH(B3293+J3293,$L$11:$L$2636,0)+30)</f>
        <v>48659</v>
      </c>
      <c r="Q3293" s="124" cm="1">
        <f t="array" ref="Q3293">INDEX($L$11:$L$2636,MATCH(B3293+J3293,$L$11:$L$2636,0)+12)-1</f>
        <v>48632</v>
      </c>
    </row>
    <row r="3294" spans="2:17" ht="15" customHeight="1" x14ac:dyDescent="0.25">
      <c r="B3294" s="112">
        <v>48618</v>
      </c>
      <c r="C3294" s="113" t="str">
        <f t="shared" si="214"/>
        <v>Tuesday</v>
      </c>
      <c r="D3294" s="114" t="str">
        <f t="shared" si="217"/>
        <v>B</v>
      </c>
      <c r="E3294" s="114" t="str">
        <f t="shared" si="217"/>
        <v>B</v>
      </c>
      <c r="F3294" s="114" t="str">
        <f t="shared" si="217"/>
        <v>B</v>
      </c>
      <c r="G3294" s="114" t="str">
        <f t="shared" si="217"/>
        <v>B</v>
      </c>
      <c r="H3294" s="114" t="str">
        <f t="shared" si="215"/>
        <v>B</v>
      </c>
      <c r="I3294" s="99">
        <f t="shared" si="216"/>
        <v>1</v>
      </c>
      <c r="J3294" s="109">
        <f>IF(H3294="B",0,MATCH("B",H3295:$H$3985,0))</f>
        <v>0</v>
      </c>
      <c r="O3294" s="112">
        <v>48618</v>
      </c>
      <c r="P3294" s="97" cm="1">
        <f t="array" ref="P3294">INDEX($L$11:$L$2636,MATCH(B3294+J3294,$L$11:$L$2636,0)+30)</f>
        <v>48660</v>
      </c>
      <c r="Q3294" s="124" cm="1">
        <f t="array" ref="Q3294">INDEX($L$11:$L$2636,MATCH(B3294+J3294,$L$11:$L$2636,0)+12)-1</f>
        <v>48633</v>
      </c>
    </row>
    <row r="3295" spans="2:17" ht="15" customHeight="1" x14ac:dyDescent="0.25">
      <c r="B3295" s="112">
        <v>48619</v>
      </c>
      <c r="C3295" s="113" t="str">
        <f t="shared" si="214"/>
        <v>Wednesday</v>
      </c>
      <c r="D3295" s="114" t="str">
        <f t="shared" si="217"/>
        <v>B</v>
      </c>
      <c r="E3295" s="114" t="str">
        <f t="shared" si="217"/>
        <v>B</v>
      </c>
      <c r="F3295" s="114" t="str">
        <f t="shared" si="217"/>
        <v>B</v>
      </c>
      <c r="G3295" s="114" t="str">
        <f t="shared" si="217"/>
        <v>B</v>
      </c>
      <c r="H3295" s="114" t="str">
        <f t="shared" si="215"/>
        <v>B</v>
      </c>
      <c r="I3295" s="99">
        <f t="shared" si="216"/>
        <v>1</v>
      </c>
      <c r="J3295" s="109">
        <f>IF(H3295="B",0,MATCH("B",H3296:$H$3985,0))</f>
        <v>0</v>
      </c>
      <c r="O3295" s="112">
        <v>48619</v>
      </c>
      <c r="P3295" s="97" cm="1">
        <f t="array" ref="P3295">INDEX($L$11:$L$2636,MATCH(B3295+J3295,$L$11:$L$2636,0)+30)</f>
        <v>48661</v>
      </c>
      <c r="Q3295" s="124" cm="1">
        <f t="array" ref="Q3295">INDEX($L$11:$L$2636,MATCH(B3295+J3295,$L$11:$L$2636,0)+12)-1</f>
        <v>48634</v>
      </c>
    </row>
    <row r="3296" spans="2:17" ht="15" customHeight="1" x14ac:dyDescent="0.25">
      <c r="B3296" s="112">
        <v>48620</v>
      </c>
      <c r="C3296" s="113" t="str">
        <f t="shared" si="214"/>
        <v>Thursday</v>
      </c>
      <c r="D3296" s="114" t="str">
        <f t="shared" si="217"/>
        <v>B</v>
      </c>
      <c r="E3296" s="114" t="str">
        <f t="shared" si="217"/>
        <v>B</v>
      </c>
      <c r="F3296" s="114" t="str">
        <f t="shared" si="217"/>
        <v>B</v>
      </c>
      <c r="G3296" s="114" t="str">
        <f t="shared" si="217"/>
        <v>B</v>
      </c>
      <c r="H3296" s="114" t="str">
        <f t="shared" si="215"/>
        <v>B</v>
      </c>
      <c r="I3296" s="99">
        <f t="shared" si="216"/>
        <v>1</v>
      </c>
      <c r="J3296" s="109">
        <f>IF(H3296="B",0,MATCH("B",H3297:$H$3985,0))</f>
        <v>0</v>
      </c>
      <c r="O3296" s="112">
        <v>48620</v>
      </c>
      <c r="P3296" s="97" cm="1">
        <f t="array" ref="P3296">INDEX($L$11:$L$2636,MATCH(B3296+J3296,$L$11:$L$2636,0)+30)</f>
        <v>48662</v>
      </c>
      <c r="Q3296" s="124" cm="1">
        <f t="array" ref="Q3296">INDEX($L$11:$L$2636,MATCH(B3296+J3296,$L$11:$L$2636,0)+12)-1</f>
        <v>48637</v>
      </c>
    </row>
    <row r="3297" spans="2:17" ht="15" customHeight="1" x14ac:dyDescent="0.25">
      <c r="B3297" s="112">
        <v>48621</v>
      </c>
      <c r="C3297" s="113" t="str">
        <f t="shared" si="214"/>
        <v>Friday</v>
      </c>
      <c r="D3297" s="114" t="str">
        <f t="shared" si="217"/>
        <v>B</v>
      </c>
      <c r="E3297" s="114" t="str">
        <f t="shared" si="217"/>
        <v>B</v>
      </c>
      <c r="F3297" s="114" t="str">
        <f t="shared" si="217"/>
        <v>B</v>
      </c>
      <c r="G3297" s="114" t="str">
        <f t="shared" si="217"/>
        <v>B</v>
      </c>
      <c r="H3297" s="114" t="str">
        <f t="shared" si="215"/>
        <v>B</v>
      </c>
      <c r="I3297" s="99">
        <f t="shared" si="216"/>
        <v>1</v>
      </c>
      <c r="J3297" s="109">
        <f>IF(H3297="B",0,MATCH("B",H3298:$H$3985,0))</f>
        <v>0</v>
      </c>
      <c r="O3297" s="112">
        <v>48621</v>
      </c>
      <c r="P3297" s="97" cm="1">
        <f t="array" ref="P3297">INDEX($L$11:$L$2636,MATCH(B3297+J3297,$L$11:$L$2636,0)+30)</f>
        <v>48663</v>
      </c>
      <c r="Q3297" s="124" cm="1">
        <f t="array" ref="Q3297">INDEX($L$11:$L$2636,MATCH(B3297+J3297,$L$11:$L$2636,0)+12)-1</f>
        <v>48638</v>
      </c>
    </row>
    <row r="3298" spans="2:17" ht="15" customHeight="1" x14ac:dyDescent="0.25">
      <c r="B3298" s="112">
        <v>48622</v>
      </c>
      <c r="C3298" s="113" t="str">
        <f t="shared" si="214"/>
        <v>Saturday</v>
      </c>
      <c r="D3298" s="114" t="str">
        <f t="shared" si="217"/>
        <v>W</v>
      </c>
      <c r="E3298" s="114" t="str">
        <f t="shared" si="217"/>
        <v>W</v>
      </c>
      <c r="F3298" s="114" t="str">
        <f t="shared" si="217"/>
        <v>W</v>
      </c>
      <c r="G3298" s="114" t="str">
        <f t="shared" si="217"/>
        <v>W</v>
      </c>
      <c r="H3298" s="114" t="str">
        <f t="shared" si="215"/>
        <v>W</v>
      </c>
      <c r="I3298" s="99">
        <f t="shared" si="216"/>
        <v>0</v>
      </c>
      <c r="J3298" s="109">
        <f>IF(H3298="B",0,MATCH("B",H3299:$H$3985,0))</f>
        <v>2</v>
      </c>
      <c r="O3298" s="112">
        <v>48622</v>
      </c>
      <c r="P3298" s="97" cm="1">
        <f t="array" ref="P3298">INDEX($L$11:$L$2636,MATCH(B3298+J3298,$L$11:$L$2636,0)+30)</f>
        <v>48666</v>
      </c>
      <c r="Q3298" s="124" cm="1">
        <f t="array" ref="Q3298">INDEX($L$11:$L$2636,MATCH(B3298+J3298,$L$11:$L$2636,0)+12)-1</f>
        <v>48639</v>
      </c>
    </row>
    <row r="3299" spans="2:17" ht="15" customHeight="1" x14ac:dyDescent="0.25">
      <c r="B3299" s="112">
        <v>48623</v>
      </c>
      <c r="C3299" s="113" t="str">
        <f t="shared" si="214"/>
        <v>Sunday</v>
      </c>
      <c r="D3299" s="114" t="str">
        <f t="shared" si="217"/>
        <v>W</v>
      </c>
      <c r="E3299" s="114" t="str">
        <f t="shared" si="217"/>
        <v>W</v>
      </c>
      <c r="F3299" s="114" t="str">
        <f t="shared" si="217"/>
        <v>W</v>
      </c>
      <c r="G3299" s="114" t="str">
        <f t="shared" si="217"/>
        <v>W</v>
      </c>
      <c r="H3299" s="114" t="str">
        <f t="shared" si="215"/>
        <v>W</v>
      </c>
      <c r="I3299" s="99">
        <f t="shared" si="216"/>
        <v>0</v>
      </c>
      <c r="J3299" s="109">
        <f>IF(H3299="B",0,MATCH("B",H3300:$H$3985,0))</f>
        <v>1</v>
      </c>
      <c r="O3299" s="112">
        <v>48623</v>
      </c>
      <c r="P3299" s="97" cm="1">
        <f t="array" ref="P3299">INDEX($L$11:$L$2636,MATCH(B3299+J3299,$L$11:$L$2636,0)+30)</f>
        <v>48666</v>
      </c>
      <c r="Q3299" s="124" cm="1">
        <f t="array" ref="Q3299">INDEX($L$11:$L$2636,MATCH(B3299+J3299,$L$11:$L$2636,0)+12)-1</f>
        <v>48639</v>
      </c>
    </row>
    <row r="3300" spans="2:17" ht="15" customHeight="1" x14ac:dyDescent="0.25">
      <c r="B3300" s="112">
        <v>48624</v>
      </c>
      <c r="C3300" s="113" t="str">
        <f t="shared" si="214"/>
        <v>Monday</v>
      </c>
      <c r="D3300" s="114" t="str">
        <f t="shared" si="217"/>
        <v>B</v>
      </c>
      <c r="E3300" s="114" t="str">
        <f t="shared" si="217"/>
        <v>B</v>
      </c>
      <c r="F3300" s="114" t="str">
        <f t="shared" si="217"/>
        <v>B</v>
      </c>
      <c r="G3300" s="114" t="str">
        <f t="shared" si="217"/>
        <v>B</v>
      </c>
      <c r="H3300" s="114" t="str">
        <f t="shared" si="215"/>
        <v>B</v>
      </c>
      <c r="I3300" s="99">
        <f t="shared" si="216"/>
        <v>1</v>
      </c>
      <c r="J3300" s="109">
        <f>IF(H3300="B",0,MATCH("B",H3301:$H$3985,0))</f>
        <v>0</v>
      </c>
      <c r="O3300" s="112">
        <v>48624</v>
      </c>
      <c r="P3300" s="97" cm="1">
        <f t="array" ref="P3300">INDEX($L$11:$L$2636,MATCH(B3300+J3300,$L$11:$L$2636,0)+30)</f>
        <v>48666</v>
      </c>
      <c r="Q3300" s="124" cm="1">
        <f t="array" ref="Q3300">INDEX($L$11:$L$2636,MATCH(B3300+J3300,$L$11:$L$2636,0)+12)-1</f>
        <v>48639</v>
      </c>
    </row>
    <row r="3301" spans="2:17" ht="15" customHeight="1" x14ac:dyDescent="0.25">
      <c r="B3301" s="112">
        <v>48625</v>
      </c>
      <c r="C3301" s="113" t="str">
        <f t="shared" si="214"/>
        <v>Tuesday</v>
      </c>
      <c r="D3301" s="114" t="str">
        <f t="shared" si="217"/>
        <v>B</v>
      </c>
      <c r="E3301" s="114" t="str">
        <f t="shared" si="217"/>
        <v>B</v>
      </c>
      <c r="F3301" s="114" t="str">
        <f t="shared" si="217"/>
        <v>B</v>
      </c>
      <c r="G3301" s="114" t="str">
        <f t="shared" si="217"/>
        <v>B</v>
      </c>
      <c r="H3301" s="114" t="str">
        <f t="shared" si="215"/>
        <v>B</v>
      </c>
      <c r="I3301" s="99">
        <f t="shared" si="216"/>
        <v>1</v>
      </c>
      <c r="J3301" s="109">
        <f>IF(H3301="B",0,MATCH("B",H3302:$H$3985,0))</f>
        <v>0</v>
      </c>
      <c r="O3301" s="112">
        <v>48625</v>
      </c>
      <c r="P3301" s="97" cm="1">
        <f t="array" ref="P3301">INDEX($L$11:$L$2636,MATCH(B3301+J3301,$L$11:$L$2636,0)+30)</f>
        <v>48667</v>
      </c>
      <c r="Q3301" s="124" cm="1">
        <f t="array" ref="Q3301">INDEX($L$11:$L$2636,MATCH(B3301+J3301,$L$11:$L$2636,0)+12)-1</f>
        <v>48640</v>
      </c>
    </row>
    <row r="3302" spans="2:17" ht="15" customHeight="1" x14ac:dyDescent="0.25">
      <c r="B3302" s="112">
        <v>48626</v>
      </c>
      <c r="C3302" s="113" t="str">
        <f t="shared" si="214"/>
        <v>Wednesday</v>
      </c>
      <c r="D3302" s="114" t="str">
        <f t="shared" si="217"/>
        <v>B</v>
      </c>
      <c r="E3302" s="114" t="str">
        <f t="shared" si="217"/>
        <v>B</v>
      </c>
      <c r="F3302" s="114" t="str">
        <f t="shared" si="217"/>
        <v>B</v>
      </c>
      <c r="G3302" s="114" t="str">
        <f t="shared" si="217"/>
        <v>B</v>
      </c>
      <c r="H3302" s="114" t="str">
        <f t="shared" si="215"/>
        <v>B</v>
      </c>
      <c r="I3302" s="99">
        <f t="shared" si="216"/>
        <v>1</v>
      </c>
      <c r="J3302" s="109">
        <f>IF(H3302="B",0,MATCH("B",H3303:$H$3985,0))</f>
        <v>0</v>
      </c>
      <c r="O3302" s="112">
        <v>48626</v>
      </c>
      <c r="P3302" s="97" cm="1">
        <f t="array" ref="P3302">INDEX($L$11:$L$2636,MATCH(B3302+J3302,$L$11:$L$2636,0)+30)</f>
        <v>48668</v>
      </c>
      <c r="Q3302" s="124" cm="1">
        <f t="array" ref="Q3302">INDEX($L$11:$L$2636,MATCH(B3302+J3302,$L$11:$L$2636,0)+12)-1</f>
        <v>48641</v>
      </c>
    </row>
    <row r="3303" spans="2:17" ht="15" customHeight="1" x14ac:dyDescent="0.25">
      <c r="B3303" s="112">
        <v>48627</v>
      </c>
      <c r="C3303" s="113" t="str">
        <f t="shared" si="214"/>
        <v>Thursday</v>
      </c>
      <c r="D3303" s="114" t="str">
        <f t="shared" si="217"/>
        <v>B</v>
      </c>
      <c r="E3303" s="114" t="str">
        <f t="shared" si="217"/>
        <v>B</v>
      </c>
      <c r="F3303" s="114" t="str">
        <f t="shared" si="217"/>
        <v>B</v>
      </c>
      <c r="G3303" s="114" t="str">
        <f t="shared" si="217"/>
        <v>B</v>
      </c>
      <c r="H3303" s="114" t="str">
        <f t="shared" si="215"/>
        <v>B</v>
      </c>
      <c r="I3303" s="99">
        <f t="shared" si="216"/>
        <v>1</v>
      </c>
      <c r="J3303" s="109">
        <f>IF(H3303="B",0,MATCH("B",H3304:$H$3985,0))</f>
        <v>0</v>
      </c>
      <c r="O3303" s="112">
        <v>48627</v>
      </c>
      <c r="P3303" s="97" cm="1">
        <f t="array" ref="P3303">INDEX($L$11:$L$2636,MATCH(B3303+J3303,$L$11:$L$2636,0)+30)</f>
        <v>48669</v>
      </c>
      <c r="Q3303" s="124" cm="1">
        <f t="array" ref="Q3303">INDEX($L$11:$L$2636,MATCH(B3303+J3303,$L$11:$L$2636,0)+12)-1</f>
        <v>48644</v>
      </c>
    </row>
    <row r="3304" spans="2:17" ht="15" customHeight="1" x14ac:dyDescent="0.25">
      <c r="B3304" s="112">
        <v>48628</v>
      </c>
      <c r="C3304" s="113" t="str">
        <f t="shared" si="214"/>
        <v>Friday</v>
      </c>
      <c r="D3304" s="114" t="str">
        <f t="shared" si="217"/>
        <v>B</v>
      </c>
      <c r="E3304" s="114" t="str">
        <f t="shared" si="217"/>
        <v>B</v>
      </c>
      <c r="F3304" s="114" t="str">
        <f t="shared" si="217"/>
        <v>B</v>
      </c>
      <c r="G3304" s="114" t="str">
        <f t="shared" si="217"/>
        <v>B</v>
      </c>
      <c r="H3304" s="114" t="str">
        <f t="shared" si="215"/>
        <v>B</v>
      </c>
      <c r="I3304" s="99">
        <f t="shared" si="216"/>
        <v>1</v>
      </c>
      <c r="J3304" s="109">
        <f>IF(H3304="B",0,MATCH("B",H3305:$H$3985,0))</f>
        <v>0</v>
      </c>
      <c r="O3304" s="112">
        <v>48628</v>
      </c>
      <c r="P3304" s="97" cm="1">
        <f t="array" ref="P3304">INDEX($L$11:$L$2636,MATCH(B3304+J3304,$L$11:$L$2636,0)+30)</f>
        <v>48670</v>
      </c>
      <c r="Q3304" s="124" cm="1">
        <f t="array" ref="Q3304">INDEX($L$11:$L$2636,MATCH(B3304+J3304,$L$11:$L$2636,0)+12)-1</f>
        <v>48645</v>
      </c>
    </row>
    <row r="3305" spans="2:17" ht="15" customHeight="1" x14ac:dyDescent="0.25">
      <c r="B3305" s="112">
        <v>48629</v>
      </c>
      <c r="C3305" s="113" t="str">
        <f t="shared" si="214"/>
        <v>Saturday</v>
      </c>
      <c r="D3305" s="114" t="str">
        <f t="shared" si="217"/>
        <v>W</v>
      </c>
      <c r="E3305" s="114" t="str">
        <f t="shared" si="217"/>
        <v>W</v>
      </c>
      <c r="F3305" s="114" t="str">
        <f t="shared" si="217"/>
        <v>W</v>
      </c>
      <c r="G3305" s="114" t="str">
        <f t="shared" si="217"/>
        <v>W</v>
      </c>
      <c r="H3305" s="114" t="str">
        <f t="shared" si="215"/>
        <v>W</v>
      </c>
      <c r="I3305" s="99">
        <f t="shared" si="216"/>
        <v>0</v>
      </c>
      <c r="J3305" s="109">
        <f>IF(H3305="B",0,MATCH("B",H3306:$H$3985,0))</f>
        <v>2</v>
      </c>
      <c r="O3305" s="112">
        <v>48629</v>
      </c>
      <c r="P3305" s="97" cm="1">
        <f t="array" ref="P3305">INDEX($L$11:$L$2636,MATCH(B3305+J3305,$L$11:$L$2636,0)+30)</f>
        <v>48673</v>
      </c>
      <c r="Q3305" s="124" cm="1">
        <f t="array" ref="Q3305">INDEX($L$11:$L$2636,MATCH(B3305+J3305,$L$11:$L$2636,0)+12)-1</f>
        <v>48646</v>
      </c>
    </row>
    <row r="3306" spans="2:17" ht="15" customHeight="1" x14ac:dyDescent="0.25">
      <c r="B3306" s="112">
        <v>48630</v>
      </c>
      <c r="C3306" s="113" t="str">
        <f t="shared" si="214"/>
        <v>Sunday</v>
      </c>
      <c r="D3306" s="114" t="str">
        <f t="shared" si="217"/>
        <v>W</v>
      </c>
      <c r="E3306" s="114" t="str">
        <f t="shared" si="217"/>
        <v>W</v>
      </c>
      <c r="F3306" s="114" t="str">
        <f t="shared" si="217"/>
        <v>W</v>
      </c>
      <c r="G3306" s="114" t="str">
        <f t="shared" si="217"/>
        <v>W</v>
      </c>
      <c r="H3306" s="114" t="str">
        <f t="shared" si="215"/>
        <v>W</v>
      </c>
      <c r="I3306" s="99">
        <f t="shared" si="216"/>
        <v>0</v>
      </c>
      <c r="J3306" s="109">
        <f>IF(H3306="B",0,MATCH("B",H3307:$H$3985,0))</f>
        <v>1</v>
      </c>
      <c r="O3306" s="112">
        <v>48630</v>
      </c>
      <c r="P3306" s="97" cm="1">
        <f t="array" ref="P3306">INDEX($L$11:$L$2636,MATCH(B3306+J3306,$L$11:$L$2636,0)+30)</f>
        <v>48673</v>
      </c>
      <c r="Q3306" s="124" cm="1">
        <f t="array" ref="Q3306">INDEX($L$11:$L$2636,MATCH(B3306+J3306,$L$11:$L$2636,0)+12)-1</f>
        <v>48646</v>
      </c>
    </row>
    <row r="3307" spans="2:17" ht="15" customHeight="1" x14ac:dyDescent="0.25">
      <c r="B3307" s="112">
        <v>48631</v>
      </c>
      <c r="C3307" s="113" t="str">
        <f t="shared" si="214"/>
        <v>Monday</v>
      </c>
      <c r="D3307" s="114" t="str">
        <f t="shared" si="217"/>
        <v>B</v>
      </c>
      <c r="E3307" s="114" t="str">
        <f t="shared" si="217"/>
        <v>B</v>
      </c>
      <c r="F3307" s="114" t="str">
        <f t="shared" si="217"/>
        <v>B</v>
      </c>
      <c r="G3307" s="114" t="str">
        <f t="shared" si="217"/>
        <v>B</v>
      </c>
      <c r="H3307" s="114" t="str">
        <f t="shared" si="215"/>
        <v>B</v>
      </c>
      <c r="I3307" s="99">
        <f t="shared" si="216"/>
        <v>1</v>
      </c>
      <c r="J3307" s="109">
        <f>IF(H3307="B",0,MATCH("B",H3308:$H$3985,0))</f>
        <v>0</v>
      </c>
      <c r="O3307" s="112">
        <v>48631</v>
      </c>
      <c r="P3307" s="97" cm="1">
        <f t="array" ref="P3307">INDEX($L$11:$L$2636,MATCH(B3307+J3307,$L$11:$L$2636,0)+30)</f>
        <v>48673</v>
      </c>
      <c r="Q3307" s="124" cm="1">
        <f t="array" ref="Q3307">INDEX($L$11:$L$2636,MATCH(B3307+J3307,$L$11:$L$2636,0)+12)-1</f>
        <v>48646</v>
      </c>
    </row>
    <row r="3308" spans="2:17" ht="15" customHeight="1" x14ac:dyDescent="0.25">
      <c r="B3308" s="112">
        <v>48632</v>
      </c>
      <c r="C3308" s="113" t="str">
        <f t="shared" si="214"/>
        <v>Tuesday</v>
      </c>
      <c r="D3308" s="114" t="str">
        <f t="shared" si="217"/>
        <v>B</v>
      </c>
      <c r="E3308" s="114" t="str">
        <f t="shared" si="217"/>
        <v>B</v>
      </c>
      <c r="F3308" s="114" t="str">
        <f t="shared" si="217"/>
        <v>B</v>
      </c>
      <c r="G3308" s="114" t="str">
        <f t="shared" si="217"/>
        <v>B</v>
      </c>
      <c r="H3308" s="114" t="str">
        <f t="shared" si="215"/>
        <v>B</v>
      </c>
      <c r="I3308" s="99">
        <f t="shared" si="216"/>
        <v>1</v>
      </c>
      <c r="J3308" s="109">
        <f>IF(H3308="B",0,MATCH("B",H3309:$H$3985,0))</f>
        <v>0</v>
      </c>
      <c r="O3308" s="112">
        <v>48632</v>
      </c>
      <c r="P3308" s="97" cm="1">
        <f t="array" ref="P3308">INDEX($L$11:$L$2636,MATCH(B3308+J3308,$L$11:$L$2636,0)+30)</f>
        <v>48674</v>
      </c>
      <c r="Q3308" s="124" cm="1">
        <f t="array" ref="Q3308">INDEX($L$11:$L$2636,MATCH(B3308+J3308,$L$11:$L$2636,0)+12)-1</f>
        <v>48647</v>
      </c>
    </row>
    <row r="3309" spans="2:17" ht="15" customHeight="1" x14ac:dyDescent="0.25">
      <c r="B3309" s="112">
        <v>48633</v>
      </c>
      <c r="C3309" s="113" t="str">
        <f t="shared" si="214"/>
        <v>Wednesday</v>
      </c>
      <c r="D3309" s="114" t="str">
        <f t="shared" si="217"/>
        <v>B</v>
      </c>
      <c r="E3309" s="114" t="str">
        <f t="shared" si="217"/>
        <v>B</v>
      </c>
      <c r="F3309" s="114" t="str">
        <f t="shared" si="217"/>
        <v>B</v>
      </c>
      <c r="G3309" s="114" t="str">
        <f t="shared" si="217"/>
        <v>B</v>
      </c>
      <c r="H3309" s="114" t="str">
        <f t="shared" si="215"/>
        <v>B</v>
      </c>
      <c r="I3309" s="99">
        <f t="shared" si="216"/>
        <v>1</v>
      </c>
      <c r="J3309" s="109">
        <f>IF(H3309="B",0,MATCH("B",H3310:$H$3985,0))</f>
        <v>0</v>
      </c>
      <c r="O3309" s="112">
        <v>48633</v>
      </c>
      <c r="P3309" s="97" cm="1">
        <f t="array" ref="P3309">INDEX($L$11:$L$2636,MATCH(B3309+J3309,$L$11:$L$2636,0)+30)</f>
        <v>48675</v>
      </c>
      <c r="Q3309" s="124" cm="1">
        <f t="array" ref="Q3309">INDEX($L$11:$L$2636,MATCH(B3309+J3309,$L$11:$L$2636,0)+12)-1</f>
        <v>48648</v>
      </c>
    </row>
    <row r="3310" spans="2:17" ht="15" customHeight="1" x14ac:dyDescent="0.25">
      <c r="B3310" s="112">
        <v>48634</v>
      </c>
      <c r="C3310" s="113" t="str">
        <f t="shared" si="214"/>
        <v>Thursday</v>
      </c>
      <c r="D3310" s="114" t="str">
        <f t="shared" si="217"/>
        <v>B</v>
      </c>
      <c r="E3310" s="114" t="str">
        <f t="shared" si="217"/>
        <v>B</v>
      </c>
      <c r="F3310" s="114" t="str">
        <f t="shared" si="217"/>
        <v>B</v>
      </c>
      <c r="G3310" s="114" t="str">
        <f t="shared" si="217"/>
        <v>B</v>
      </c>
      <c r="H3310" s="114" t="str">
        <f t="shared" si="215"/>
        <v>B</v>
      </c>
      <c r="I3310" s="99">
        <f t="shared" si="216"/>
        <v>1</v>
      </c>
      <c r="J3310" s="109">
        <f>IF(H3310="B",0,MATCH("B",H3311:$H$3985,0))</f>
        <v>0</v>
      </c>
      <c r="O3310" s="112">
        <v>48634</v>
      </c>
      <c r="P3310" s="97" cm="1">
        <f t="array" ref="P3310">INDEX($L$11:$L$2636,MATCH(B3310+J3310,$L$11:$L$2636,0)+30)</f>
        <v>48676</v>
      </c>
      <c r="Q3310" s="124" cm="1">
        <f t="array" ref="Q3310">INDEX($L$11:$L$2636,MATCH(B3310+J3310,$L$11:$L$2636,0)+12)-1</f>
        <v>48651</v>
      </c>
    </row>
    <row r="3311" spans="2:17" ht="15" customHeight="1" x14ac:dyDescent="0.25">
      <c r="B3311" s="112">
        <v>48635</v>
      </c>
      <c r="C3311" s="113" t="str">
        <f t="shared" si="214"/>
        <v>Friday</v>
      </c>
      <c r="D3311" s="114" t="str">
        <f t="shared" si="217"/>
        <v>B</v>
      </c>
      <c r="E3311" s="114" t="str">
        <f t="shared" si="217"/>
        <v>B</v>
      </c>
      <c r="F3311" s="114" t="str">
        <f t="shared" si="217"/>
        <v>B</v>
      </c>
      <c r="G3311" s="114" t="str">
        <f t="shared" si="217"/>
        <v>B</v>
      </c>
      <c r="H3311" s="114" t="str">
        <f t="shared" si="215"/>
        <v>B</v>
      </c>
      <c r="I3311" s="99">
        <f t="shared" si="216"/>
        <v>1</v>
      </c>
      <c r="J3311" s="109">
        <f>IF(H3311="B",0,MATCH("B",H3312:$H$3985,0))</f>
        <v>0</v>
      </c>
      <c r="O3311" s="112">
        <v>48635</v>
      </c>
      <c r="P3311" s="97" cm="1">
        <f t="array" ref="P3311">INDEX($L$11:$L$2636,MATCH(B3311+J3311,$L$11:$L$2636,0)+30)</f>
        <v>48677</v>
      </c>
      <c r="Q3311" s="124" cm="1">
        <f t="array" ref="Q3311">INDEX($L$11:$L$2636,MATCH(B3311+J3311,$L$11:$L$2636,0)+12)-1</f>
        <v>48652</v>
      </c>
    </row>
    <row r="3312" spans="2:17" ht="15" customHeight="1" x14ac:dyDescent="0.25">
      <c r="B3312" s="112">
        <v>48636</v>
      </c>
      <c r="C3312" s="113" t="str">
        <f t="shared" si="214"/>
        <v>Saturday</v>
      </c>
      <c r="D3312" s="114" t="str">
        <f t="shared" si="217"/>
        <v>W</v>
      </c>
      <c r="E3312" s="114" t="str">
        <f t="shared" si="217"/>
        <v>W</v>
      </c>
      <c r="F3312" s="114" t="str">
        <f t="shared" si="217"/>
        <v>W</v>
      </c>
      <c r="G3312" s="114" t="str">
        <f t="shared" si="217"/>
        <v>W</v>
      </c>
      <c r="H3312" s="114" t="str">
        <f t="shared" si="215"/>
        <v>W</v>
      </c>
      <c r="I3312" s="99">
        <f t="shared" si="216"/>
        <v>0</v>
      </c>
      <c r="J3312" s="109">
        <f>IF(H3312="B",0,MATCH("B",H3313:$H$3985,0))</f>
        <v>2</v>
      </c>
      <c r="O3312" s="112">
        <v>48636</v>
      </c>
      <c r="P3312" s="97" cm="1">
        <f t="array" ref="P3312">INDEX($L$11:$L$2636,MATCH(B3312+J3312,$L$11:$L$2636,0)+30)</f>
        <v>48680</v>
      </c>
      <c r="Q3312" s="124" cm="1">
        <f t="array" ref="Q3312">INDEX($L$11:$L$2636,MATCH(B3312+J3312,$L$11:$L$2636,0)+12)-1</f>
        <v>48653</v>
      </c>
    </row>
    <row r="3313" spans="2:17" ht="15" customHeight="1" x14ac:dyDescent="0.25">
      <c r="B3313" s="112">
        <v>48637</v>
      </c>
      <c r="C3313" s="113" t="str">
        <f t="shared" si="214"/>
        <v>Sunday</v>
      </c>
      <c r="D3313" s="114" t="str">
        <f t="shared" si="217"/>
        <v>W</v>
      </c>
      <c r="E3313" s="114" t="str">
        <f t="shared" si="217"/>
        <v>W</v>
      </c>
      <c r="F3313" s="114" t="str">
        <f t="shared" si="217"/>
        <v>W</v>
      </c>
      <c r="G3313" s="114" t="str">
        <f t="shared" si="217"/>
        <v>W</v>
      </c>
      <c r="H3313" s="114" t="str">
        <f t="shared" si="215"/>
        <v>W</v>
      </c>
      <c r="I3313" s="99">
        <f t="shared" si="216"/>
        <v>0</v>
      </c>
      <c r="J3313" s="109">
        <f>IF(H3313="B",0,MATCH("B",H3314:$H$3985,0))</f>
        <v>1</v>
      </c>
      <c r="O3313" s="112">
        <v>48637</v>
      </c>
      <c r="P3313" s="97" cm="1">
        <f t="array" ref="P3313">INDEX($L$11:$L$2636,MATCH(B3313+J3313,$L$11:$L$2636,0)+30)</f>
        <v>48680</v>
      </c>
      <c r="Q3313" s="124" cm="1">
        <f t="array" ref="Q3313">INDEX($L$11:$L$2636,MATCH(B3313+J3313,$L$11:$L$2636,0)+12)-1</f>
        <v>48653</v>
      </c>
    </row>
    <row r="3314" spans="2:17" ht="15" customHeight="1" x14ac:dyDescent="0.25">
      <c r="B3314" s="112">
        <v>48638</v>
      </c>
      <c r="C3314" s="113" t="str">
        <f t="shared" si="214"/>
        <v>Monday</v>
      </c>
      <c r="D3314" s="114" t="str">
        <f t="shared" si="217"/>
        <v>B</v>
      </c>
      <c r="E3314" s="114" t="str">
        <f t="shared" si="217"/>
        <v>B</v>
      </c>
      <c r="F3314" s="114" t="str">
        <f t="shared" si="217"/>
        <v>B</v>
      </c>
      <c r="G3314" s="114" t="str">
        <f t="shared" si="217"/>
        <v>B</v>
      </c>
      <c r="H3314" s="114" t="str">
        <f t="shared" si="215"/>
        <v>B</v>
      </c>
      <c r="I3314" s="99">
        <f t="shared" si="216"/>
        <v>1</v>
      </c>
      <c r="J3314" s="109">
        <f>IF(H3314="B",0,MATCH("B",H3315:$H$3985,0))</f>
        <v>0</v>
      </c>
      <c r="O3314" s="112">
        <v>48638</v>
      </c>
      <c r="P3314" s="97" cm="1">
        <f t="array" ref="P3314">INDEX($L$11:$L$2636,MATCH(B3314+J3314,$L$11:$L$2636,0)+30)</f>
        <v>48680</v>
      </c>
      <c r="Q3314" s="124" cm="1">
        <f t="array" ref="Q3314">INDEX($L$11:$L$2636,MATCH(B3314+J3314,$L$11:$L$2636,0)+12)-1</f>
        <v>48653</v>
      </c>
    </row>
    <row r="3315" spans="2:17" ht="15" customHeight="1" x14ac:dyDescent="0.25">
      <c r="B3315" s="112">
        <v>48639</v>
      </c>
      <c r="C3315" s="113" t="str">
        <f t="shared" si="214"/>
        <v>Tuesday</v>
      </c>
      <c r="D3315" s="114" t="str">
        <f t="shared" si="217"/>
        <v>B</v>
      </c>
      <c r="E3315" s="114" t="str">
        <f t="shared" si="217"/>
        <v>B</v>
      </c>
      <c r="F3315" s="114" t="str">
        <f t="shared" si="217"/>
        <v>B</v>
      </c>
      <c r="G3315" s="114" t="str">
        <f t="shared" si="217"/>
        <v>B</v>
      </c>
      <c r="H3315" s="114" t="str">
        <f t="shared" si="215"/>
        <v>B</v>
      </c>
      <c r="I3315" s="99">
        <f t="shared" si="216"/>
        <v>1</v>
      </c>
      <c r="J3315" s="109">
        <f>IF(H3315="B",0,MATCH("B",H3316:$H$3985,0))</f>
        <v>0</v>
      </c>
      <c r="O3315" s="112">
        <v>48639</v>
      </c>
      <c r="P3315" s="97" cm="1">
        <f t="array" ref="P3315">INDEX($L$11:$L$2636,MATCH(B3315+J3315,$L$11:$L$2636,0)+30)</f>
        <v>48681</v>
      </c>
      <c r="Q3315" s="124" cm="1">
        <f t="array" ref="Q3315">INDEX($L$11:$L$2636,MATCH(B3315+J3315,$L$11:$L$2636,0)+12)-1</f>
        <v>48654</v>
      </c>
    </row>
    <row r="3316" spans="2:17" ht="15" customHeight="1" x14ac:dyDescent="0.25">
      <c r="B3316" s="112">
        <v>48640</v>
      </c>
      <c r="C3316" s="113" t="str">
        <f t="shared" si="214"/>
        <v>Wednesday</v>
      </c>
      <c r="D3316" s="114" t="str">
        <f t="shared" si="217"/>
        <v>B</v>
      </c>
      <c r="E3316" s="114" t="str">
        <f t="shared" si="217"/>
        <v>B</v>
      </c>
      <c r="F3316" s="114" t="str">
        <f t="shared" si="217"/>
        <v>B</v>
      </c>
      <c r="G3316" s="114" t="str">
        <f t="shared" si="217"/>
        <v>B</v>
      </c>
      <c r="H3316" s="114" t="str">
        <f t="shared" si="215"/>
        <v>B</v>
      </c>
      <c r="I3316" s="99">
        <f t="shared" si="216"/>
        <v>1</v>
      </c>
      <c r="J3316" s="109">
        <f>IF(H3316="B",0,MATCH("B",H3317:$H$3985,0))</f>
        <v>0</v>
      </c>
      <c r="O3316" s="112">
        <v>48640</v>
      </c>
      <c r="P3316" s="97" cm="1">
        <f t="array" ref="P3316">INDEX($L$11:$L$2636,MATCH(B3316+J3316,$L$11:$L$2636,0)+30)</f>
        <v>48682</v>
      </c>
      <c r="Q3316" s="124" cm="1">
        <f t="array" ref="Q3316">INDEX($L$11:$L$2636,MATCH(B3316+J3316,$L$11:$L$2636,0)+12)-1</f>
        <v>48655</v>
      </c>
    </row>
    <row r="3317" spans="2:17" ht="15" customHeight="1" x14ac:dyDescent="0.25">
      <c r="B3317" s="112">
        <v>48641</v>
      </c>
      <c r="C3317" s="113" t="str">
        <f t="shared" si="214"/>
        <v>Thursday</v>
      </c>
      <c r="D3317" s="114" t="str">
        <f t="shared" si="217"/>
        <v>B</v>
      </c>
      <c r="E3317" s="114" t="str">
        <f t="shared" si="217"/>
        <v>B</v>
      </c>
      <c r="F3317" s="114" t="str">
        <f t="shared" si="217"/>
        <v>B</v>
      </c>
      <c r="G3317" s="114" t="str">
        <f t="shared" si="217"/>
        <v>B</v>
      </c>
      <c r="H3317" s="114" t="str">
        <f t="shared" si="215"/>
        <v>B</v>
      </c>
      <c r="I3317" s="99">
        <f t="shared" si="216"/>
        <v>1</v>
      </c>
      <c r="J3317" s="109">
        <f>IF(H3317="B",0,MATCH("B",H3318:$H$3985,0))</f>
        <v>0</v>
      </c>
      <c r="O3317" s="112">
        <v>48641</v>
      </c>
      <c r="P3317" s="97" cm="1">
        <f t="array" ref="P3317">INDEX($L$11:$L$2636,MATCH(B3317+J3317,$L$11:$L$2636,0)+30)</f>
        <v>48688</v>
      </c>
      <c r="Q3317" s="124" cm="1">
        <f t="array" ref="Q3317">INDEX($L$11:$L$2636,MATCH(B3317+J3317,$L$11:$L$2636,0)+12)-1</f>
        <v>48658</v>
      </c>
    </row>
    <row r="3318" spans="2:17" ht="15" customHeight="1" x14ac:dyDescent="0.25">
      <c r="B3318" s="112">
        <v>48642</v>
      </c>
      <c r="C3318" s="113" t="str">
        <f t="shared" si="214"/>
        <v>Friday</v>
      </c>
      <c r="D3318" s="114" t="str">
        <f t="shared" si="217"/>
        <v>B</v>
      </c>
      <c r="E3318" s="114" t="str">
        <f t="shared" si="217"/>
        <v>B</v>
      </c>
      <c r="F3318" s="114" t="str">
        <f t="shared" si="217"/>
        <v>B</v>
      </c>
      <c r="G3318" s="114" t="str">
        <f t="shared" si="217"/>
        <v>B</v>
      </c>
      <c r="H3318" s="114" t="str">
        <f t="shared" si="215"/>
        <v>B</v>
      </c>
      <c r="I3318" s="99">
        <f t="shared" si="216"/>
        <v>1</v>
      </c>
      <c r="J3318" s="109">
        <f>IF(H3318="B",0,MATCH("B",H3319:$H$3985,0))</f>
        <v>0</v>
      </c>
      <c r="O3318" s="112">
        <v>48642</v>
      </c>
      <c r="P3318" s="97" cm="1">
        <f t="array" ref="P3318">INDEX($L$11:$L$2636,MATCH(B3318+J3318,$L$11:$L$2636,0)+30)</f>
        <v>48689</v>
      </c>
      <c r="Q3318" s="124" cm="1">
        <f t="array" ref="Q3318">INDEX($L$11:$L$2636,MATCH(B3318+J3318,$L$11:$L$2636,0)+12)-1</f>
        <v>48659</v>
      </c>
    </row>
    <row r="3319" spans="2:17" ht="15" customHeight="1" x14ac:dyDescent="0.25">
      <c r="B3319" s="112">
        <v>48643</v>
      </c>
      <c r="C3319" s="113" t="str">
        <f t="shared" si="214"/>
        <v>Saturday</v>
      </c>
      <c r="D3319" s="114" t="str">
        <f t="shared" si="217"/>
        <v>W</v>
      </c>
      <c r="E3319" s="114" t="str">
        <f t="shared" si="217"/>
        <v>W</v>
      </c>
      <c r="F3319" s="114" t="str">
        <f t="shared" si="217"/>
        <v>W</v>
      </c>
      <c r="G3319" s="114" t="str">
        <f t="shared" si="217"/>
        <v>W</v>
      </c>
      <c r="H3319" s="114" t="str">
        <f t="shared" si="215"/>
        <v>W</v>
      </c>
      <c r="I3319" s="99">
        <f t="shared" si="216"/>
        <v>0</v>
      </c>
      <c r="J3319" s="109">
        <f>IF(H3319="B",0,MATCH("B",H3320:$H$3985,0))</f>
        <v>2</v>
      </c>
      <c r="O3319" s="112">
        <v>48643</v>
      </c>
      <c r="P3319" s="97" cm="1">
        <f t="array" ref="P3319">INDEX($L$11:$L$2636,MATCH(B3319+J3319,$L$11:$L$2636,0)+30)</f>
        <v>48690</v>
      </c>
      <c r="Q3319" s="124" cm="1">
        <f t="array" ref="Q3319">INDEX($L$11:$L$2636,MATCH(B3319+J3319,$L$11:$L$2636,0)+12)-1</f>
        <v>48660</v>
      </c>
    </row>
    <row r="3320" spans="2:17" ht="15" customHeight="1" x14ac:dyDescent="0.25">
      <c r="B3320" s="112">
        <v>48644</v>
      </c>
      <c r="C3320" s="113" t="str">
        <f t="shared" si="214"/>
        <v>Sunday</v>
      </c>
      <c r="D3320" s="114" t="str">
        <f t="shared" si="217"/>
        <v>W</v>
      </c>
      <c r="E3320" s="114" t="str">
        <f t="shared" si="217"/>
        <v>W</v>
      </c>
      <c r="F3320" s="114" t="str">
        <f t="shared" si="217"/>
        <v>W</v>
      </c>
      <c r="G3320" s="114" t="str">
        <f t="shared" si="217"/>
        <v>W</v>
      </c>
      <c r="H3320" s="114" t="str">
        <f t="shared" si="215"/>
        <v>W</v>
      </c>
      <c r="I3320" s="99">
        <f t="shared" si="216"/>
        <v>0</v>
      </c>
      <c r="J3320" s="109">
        <f>IF(H3320="B",0,MATCH("B",H3321:$H$3985,0))</f>
        <v>1</v>
      </c>
      <c r="O3320" s="112">
        <v>48644</v>
      </c>
      <c r="P3320" s="97" cm="1">
        <f t="array" ref="P3320">INDEX($L$11:$L$2636,MATCH(B3320+J3320,$L$11:$L$2636,0)+30)</f>
        <v>48690</v>
      </c>
      <c r="Q3320" s="124" cm="1">
        <f t="array" ref="Q3320">INDEX($L$11:$L$2636,MATCH(B3320+J3320,$L$11:$L$2636,0)+12)-1</f>
        <v>48660</v>
      </c>
    </row>
    <row r="3321" spans="2:17" ht="15" customHeight="1" x14ac:dyDescent="0.25">
      <c r="B3321" s="112">
        <v>48645</v>
      </c>
      <c r="C3321" s="113" t="str">
        <f t="shared" si="214"/>
        <v>Monday</v>
      </c>
      <c r="D3321" s="114" t="str">
        <f t="shared" si="217"/>
        <v>B</v>
      </c>
      <c r="E3321" s="114" t="str">
        <f t="shared" si="217"/>
        <v>B</v>
      </c>
      <c r="F3321" s="114" t="str">
        <f t="shared" si="217"/>
        <v>B</v>
      </c>
      <c r="G3321" s="114" t="str">
        <f t="shared" si="217"/>
        <v>B</v>
      </c>
      <c r="H3321" s="114" t="str">
        <f t="shared" si="215"/>
        <v>B</v>
      </c>
      <c r="I3321" s="99">
        <f t="shared" si="216"/>
        <v>1</v>
      </c>
      <c r="J3321" s="109">
        <f>IF(H3321="B",0,MATCH("B",H3322:$H$3985,0))</f>
        <v>0</v>
      </c>
      <c r="O3321" s="112">
        <v>48645</v>
      </c>
      <c r="P3321" s="97" cm="1">
        <f t="array" ref="P3321">INDEX($L$11:$L$2636,MATCH(B3321+J3321,$L$11:$L$2636,0)+30)</f>
        <v>48690</v>
      </c>
      <c r="Q3321" s="124" cm="1">
        <f t="array" ref="Q3321">INDEX($L$11:$L$2636,MATCH(B3321+J3321,$L$11:$L$2636,0)+12)-1</f>
        <v>48660</v>
      </c>
    </row>
    <row r="3322" spans="2:17" ht="15" customHeight="1" x14ac:dyDescent="0.25">
      <c r="B3322" s="112">
        <v>48646</v>
      </c>
      <c r="C3322" s="113" t="str">
        <f t="shared" si="214"/>
        <v>Tuesday</v>
      </c>
      <c r="D3322" s="114" t="str">
        <f t="shared" si="217"/>
        <v>B</v>
      </c>
      <c r="E3322" s="114" t="str">
        <f t="shared" si="217"/>
        <v>B</v>
      </c>
      <c r="F3322" s="114" t="str">
        <f t="shared" si="217"/>
        <v>B</v>
      </c>
      <c r="G3322" s="114" t="str">
        <f t="shared" si="217"/>
        <v>B</v>
      </c>
      <c r="H3322" s="114" t="str">
        <f t="shared" si="215"/>
        <v>B</v>
      </c>
      <c r="I3322" s="99">
        <f t="shared" si="216"/>
        <v>1</v>
      </c>
      <c r="J3322" s="109">
        <f>IF(H3322="B",0,MATCH("B",H3323:$H$3985,0))</f>
        <v>0</v>
      </c>
      <c r="O3322" s="112">
        <v>48646</v>
      </c>
      <c r="P3322" s="97" cm="1">
        <f t="array" ref="P3322">INDEX($L$11:$L$2636,MATCH(B3322+J3322,$L$11:$L$2636,0)+30)</f>
        <v>48691</v>
      </c>
      <c r="Q3322" s="124" cm="1">
        <f t="array" ref="Q3322">INDEX($L$11:$L$2636,MATCH(B3322+J3322,$L$11:$L$2636,0)+12)-1</f>
        <v>48661</v>
      </c>
    </row>
    <row r="3323" spans="2:17" ht="15" customHeight="1" x14ac:dyDescent="0.25">
      <c r="B3323" s="112">
        <v>48647</v>
      </c>
      <c r="C3323" s="113" t="str">
        <f t="shared" si="214"/>
        <v>Wednesday</v>
      </c>
      <c r="D3323" s="114" t="str">
        <f t="shared" si="217"/>
        <v>B</v>
      </c>
      <c r="E3323" s="114" t="str">
        <f t="shared" si="217"/>
        <v>B</v>
      </c>
      <c r="F3323" s="114" t="str">
        <f t="shared" si="217"/>
        <v>B</v>
      </c>
      <c r="G3323" s="114" t="str">
        <f t="shared" si="217"/>
        <v>B</v>
      </c>
      <c r="H3323" s="114" t="str">
        <f t="shared" si="215"/>
        <v>B</v>
      </c>
      <c r="I3323" s="99">
        <f t="shared" si="216"/>
        <v>1</v>
      </c>
      <c r="J3323" s="109">
        <f>IF(H3323="B",0,MATCH("B",H3324:$H$3985,0))</f>
        <v>0</v>
      </c>
      <c r="O3323" s="112">
        <v>48647</v>
      </c>
      <c r="P3323" s="97" cm="1">
        <f t="array" ref="P3323">INDEX($L$11:$L$2636,MATCH(B3323+J3323,$L$11:$L$2636,0)+30)</f>
        <v>48694</v>
      </c>
      <c r="Q3323" s="124" cm="1">
        <f t="array" ref="Q3323">INDEX($L$11:$L$2636,MATCH(B3323+J3323,$L$11:$L$2636,0)+12)-1</f>
        <v>48662</v>
      </c>
    </row>
    <row r="3324" spans="2:17" ht="15" customHeight="1" x14ac:dyDescent="0.25">
      <c r="B3324" s="112">
        <v>48648</v>
      </c>
      <c r="C3324" s="113" t="str">
        <f t="shared" si="214"/>
        <v>Thursday</v>
      </c>
      <c r="D3324" s="114" t="str">
        <f t="shared" si="217"/>
        <v>B</v>
      </c>
      <c r="E3324" s="114" t="str">
        <f t="shared" si="217"/>
        <v>B</v>
      </c>
      <c r="F3324" s="114" t="str">
        <f t="shared" si="217"/>
        <v>B</v>
      </c>
      <c r="G3324" s="114" t="str">
        <f t="shared" si="217"/>
        <v>B</v>
      </c>
      <c r="H3324" s="114" t="str">
        <f t="shared" si="215"/>
        <v>B</v>
      </c>
      <c r="I3324" s="99">
        <f t="shared" si="216"/>
        <v>1</v>
      </c>
      <c r="J3324" s="109">
        <f>IF(H3324="B",0,MATCH("B",H3325:$H$3985,0))</f>
        <v>0</v>
      </c>
      <c r="O3324" s="112">
        <v>48648</v>
      </c>
      <c r="P3324" s="97" cm="1">
        <f t="array" ref="P3324">INDEX($L$11:$L$2636,MATCH(B3324+J3324,$L$11:$L$2636,0)+30)</f>
        <v>48695</v>
      </c>
      <c r="Q3324" s="124" cm="1">
        <f t="array" ref="Q3324">INDEX($L$11:$L$2636,MATCH(B3324+J3324,$L$11:$L$2636,0)+12)-1</f>
        <v>48665</v>
      </c>
    </row>
    <row r="3325" spans="2:17" ht="15" customHeight="1" x14ac:dyDescent="0.25">
      <c r="B3325" s="112">
        <v>48649</v>
      </c>
      <c r="C3325" s="113" t="str">
        <f t="shared" si="214"/>
        <v>Friday</v>
      </c>
      <c r="D3325" s="114" t="str">
        <f t="shared" si="217"/>
        <v>B</v>
      </c>
      <c r="E3325" s="114" t="str">
        <f t="shared" si="217"/>
        <v>B</v>
      </c>
      <c r="F3325" s="114" t="str">
        <f t="shared" si="217"/>
        <v>B</v>
      </c>
      <c r="G3325" s="114" t="str">
        <f t="shared" si="217"/>
        <v>B</v>
      </c>
      <c r="H3325" s="114" t="str">
        <f t="shared" si="215"/>
        <v>B</v>
      </c>
      <c r="I3325" s="99">
        <f t="shared" si="216"/>
        <v>1</v>
      </c>
      <c r="J3325" s="109">
        <f>IF(H3325="B",0,MATCH("B",H3326:$H$3985,0))</f>
        <v>0</v>
      </c>
      <c r="O3325" s="112">
        <v>48649</v>
      </c>
      <c r="P3325" s="97" cm="1">
        <f t="array" ref="P3325">INDEX($L$11:$L$2636,MATCH(B3325+J3325,$L$11:$L$2636,0)+30)</f>
        <v>48696</v>
      </c>
      <c r="Q3325" s="124" cm="1">
        <f t="array" ref="Q3325">INDEX($L$11:$L$2636,MATCH(B3325+J3325,$L$11:$L$2636,0)+12)-1</f>
        <v>48666</v>
      </c>
    </row>
    <row r="3326" spans="2:17" ht="15" customHeight="1" x14ac:dyDescent="0.25">
      <c r="B3326" s="112">
        <v>48650</v>
      </c>
      <c r="C3326" s="113" t="str">
        <f t="shared" si="214"/>
        <v>Saturday</v>
      </c>
      <c r="D3326" s="114" t="str">
        <f t="shared" si="217"/>
        <v>W</v>
      </c>
      <c r="E3326" s="114" t="str">
        <f t="shared" si="217"/>
        <v>W</v>
      </c>
      <c r="F3326" s="114" t="str">
        <f t="shared" si="217"/>
        <v>W</v>
      </c>
      <c r="G3326" s="114" t="str">
        <f t="shared" si="217"/>
        <v>W</v>
      </c>
      <c r="H3326" s="114" t="str">
        <f t="shared" si="215"/>
        <v>W</v>
      </c>
      <c r="I3326" s="99">
        <f t="shared" si="216"/>
        <v>0</v>
      </c>
      <c r="J3326" s="109">
        <f>IF(H3326="B",0,MATCH("B",H3327:$H$3985,0))</f>
        <v>2</v>
      </c>
      <c r="O3326" s="112">
        <v>48650</v>
      </c>
      <c r="P3326" s="97" cm="1">
        <f t="array" ref="P3326">INDEX($L$11:$L$2636,MATCH(B3326+J3326,$L$11:$L$2636,0)+30)</f>
        <v>48697</v>
      </c>
      <c r="Q3326" s="124" cm="1">
        <f t="array" ref="Q3326">INDEX($L$11:$L$2636,MATCH(B3326+J3326,$L$11:$L$2636,0)+12)-1</f>
        <v>48667</v>
      </c>
    </row>
    <row r="3327" spans="2:17" ht="15" customHeight="1" x14ac:dyDescent="0.25">
      <c r="B3327" s="112">
        <v>48651</v>
      </c>
      <c r="C3327" s="113" t="str">
        <f t="shared" si="214"/>
        <v>Sunday</v>
      </c>
      <c r="D3327" s="114" t="str">
        <f t="shared" si="217"/>
        <v>W</v>
      </c>
      <c r="E3327" s="114" t="str">
        <f t="shared" si="217"/>
        <v>W</v>
      </c>
      <c r="F3327" s="114" t="str">
        <f t="shared" si="217"/>
        <v>W</v>
      </c>
      <c r="G3327" s="114" t="str">
        <f t="shared" si="217"/>
        <v>W</v>
      </c>
      <c r="H3327" s="114" t="str">
        <f t="shared" si="215"/>
        <v>W</v>
      </c>
      <c r="I3327" s="99">
        <f t="shared" si="216"/>
        <v>0</v>
      </c>
      <c r="J3327" s="109">
        <f>IF(H3327="B",0,MATCH("B",H3328:$H$3985,0))</f>
        <v>1</v>
      </c>
      <c r="O3327" s="112">
        <v>48651</v>
      </c>
      <c r="P3327" s="97" cm="1">
        <f t="array" ref="P3327">INDEX($L$11:$L$2636,MATCH(B3327+J3327,$L$11:$L$2636,0)+30)</f>
        <v>48697</v>
      </c>
      <c r="Q3327" s="124" cm="1">
        <f t="array" ref="Q3327">INDEX($L$11:$L$2636,MATCH(B3327+J3327,$L$11:$L$2636,0)+12)-1</f>
        <v>48667</v>
      </c>
    </row>
    <row r="3328" spans="2:17" ht="15" customHeight="1" x14ac:dyDescent="0.25">
      <c r="B3328" s="112">
        <v>48652</v>
      </c>
      <c r="C3328" s="113" t="str">
        <f t="shared" si="214"/>
        <v>Monday</v>
      </c>
      <c r="D3328" s="114" t="str">
        <f t="shared" si="217"/>
        <v>B</v>
      </c>
      <c r="E3328" s="114" t="str">
        <f t="shared" si="217"/>
        <v>B</v>
      </c>
      <c r="F3328" s="114" t="str">
        <f t="shared" si="217"/>
        <v>B</v>
      </c>
      <c r="G3328" s="114" t="str">
        <f t="shared" si="217"/>
        <v>B</v>
      </c>
      <c r="H3328" s="114" t="str">
        <f t="shared" si="215"/>
        <v>B</v>
      </c>
      <c r="I3328" s="99">
        <f t="shared" si="216"/>
        <v>1</v>
      </c>
      <c r="J3328" s="109">
        <f>IF(H3328="B",0,MATCH("B",H3329:$H$3985,0))</f>
        <v>0</v>
      </c>
      <c r="O3328" s="112">
        <v>48652</v>
      </c>
      <c r="P3328" s="97" cm="1">
        <f t="array" ref="P3328">INDEX($L$11:$L$2636,MATCH(B3328+J3328,$L$11:$L$2636,0)+30)</f>
        <v>48697</v>
      </c>
      <c r="Q3328" s="124" cm="1">
        <f t="array" ref="Q3328">INDEX($L$11:$L$2636,MATCH(B3328+J3328,$L$11:$L$2636,0)+12)-1</f>
        <v>48667</v>
      </c>
    </row>
    <row r="3329" spans="2:17" ht="15" customHeight="1" x14ac:dyDescent="0.25">
      <c r="B3329" s="112">
        <v>48653</v>
      </c>
      <c r="C3329" s="113" t="str">
        <f t="shared" si="214"/>
        <v>Tuesday</v>
      </c>
      <c r="D3329" s="114" t="str">
        <f t="shared" si="217"/>
        <v>B</v>
      </c>
      <c r="E3329" s="114" t="str">
        <f t="shared" si="217"/>
        <v>B</v>
      </c>
      <c r="F3329" s="114" t="str">
        <f t="shared" si="217"/>
        <v>B</v>
      </c>
      <c r="G3329" s="114" t="str">
        <f t="shared" si="217"/>
        <v>B</v>
      </c>
      <c r="H3329" s="114" t="str">
        <f t="shared" si="215"/>
        <v>B</v>
      </c>
      <c r="I3329" s="99">
        <f t="shared" si="216"/>
        <v>1</v>
      </c>
      <c r="J3329" s="109">
        <f>IF(H3329="B",0,MATCH("B",H3330:$H$3985,0))</f>
        <v>0</v>
      </c>
      <c r="O3329" s="112">
        <v>48653</v>
      </c>
      <c r="P3329" s="97" cm="1">
        <f t="array" ref="P3329">INDEX($L$11:$L$2636,MATCH(B3329+J3329,$L$11:$L$2636,0)+30)</f>
        <v>48698</v>
      </c>
      <c r="Q3329" s="124" cm="1">
        <f t="array" ref="Q3329">INDEX($L$11:$L$2636,MATCH(B3329+J3329,$L$11:$L$2636,0)+12)-1</f>
        <v>48668</v>
      </c>
    </row>
    <row r="3330" spans="2:17" ht="15" customHeight="1" x14ac:dyDescent="0.25">
      <c r="B3330" s="112">
        <v>48654</v>
      </c>
      <c r="C3330" s="113" t="str">
        <f t="shared" si="214"/>
        <v>Wednesday</v>
      </c>
      <c r="D3330" s="114" t="str">
        <f t="shared" si="217"/>
        <v>B</v>
      </c>
      <c r="E3330" s="114" t="str">
        <f t="shared" si="217"/>
        <v>B</v>
      </c>
      <c r="F3330" s="114" t="str">
        <f t="shared" si="217"/>
        <v>B</v>
      </c>
      <c r="G3330" s="114" t="str">
        <f t="shared" si="217"/>
        <v>B</v>
      </c>
      <c r="H3330" s="114" t="str">
        <f t="shared" si="215"/>
        <v>B</v>
      </c>
      <c r="I3330" s="99">
        <f t="shared" si="216"/>
        <v>1</v>
      </c>
      <c r="J3330" s="109">
        <f>IF(H3330="B",0,MATCH("B",H3331:$H$3985,0))</f>
        <v>0</v>
      </c>
      <c r="O3330" s="112">
        <v>48654</v>
      </c>
      <c r="P3330" s="97" cm="1">
        <f t="array" ref="P3330">INDEX($L$11:$L$2636,MATCH(B3330+J3330,$L$11:$L$2636,0)+30)</f>
        <v>48702</v>
      </c>
      <c r="Q3330" s="124" cm="1">
        <f t="array" ref="Q3330">INDEX($L$11:$L$2636,MATCH(B3330+J3330,$L$11:$L$2636,0)+12)-1</f>
        <v>48669</v>
      </c>
    </row>
    <row r="3331" spans="2:17" ht="15" customHeight="1" x14ac:dyDescent="0.25">
      <c r="B3331" s="112">
        <v>48655</v>
      </c>
      <c r="C3331" s="113" t="str">
        <f t="shared" si="214"/>
        <v>Thursday</v>
      </c>
      <c r="D3331" s="114" t="str">
        <f t="shared" si="217"/>
        <v>B</v>
      </c>
      <c r="E3331" s="114" t="str">
        <f t="shared" si="217"/>
        <v>B</v>
      </c>
      <c r="F3331" s="114" t="str">
        <f t="shared" si="217"/>
        <v>B</v>
      </c>
      <c r="G3331" s="114" t="str">
        <f t="shared" si="217"/>
        <v>B</v>
      </c>
      <c r="H3331" s="114" t="str">
        <f t="shared" si="215"/>
        <v>B</v>
      </c>
      <c r="I3331" s="99">
        <f t="shared" si="216"/>
        <v>1</v>
      </c>
      <c r="J3331" s="109">
        <f>IF(H3331="B",0,MATCH("B",H3332:$H$3985,0))</f>
        <v>0</v>
      </c>
      <c r="O3331" s="112">
        <v>48655</v>
      </c>
      <c r="P3331" s="97" cm="1">
        <f t="array" ref="P3331">INDEX($L$11:$L$2636,MATCH(B3331+J3331,$L$11:$L$2636,0)+30)</f>
        <v>48703</v>
      </c>
      <c r="Q3331" s="124" cm="1">
        <f t="array" ref="Q3331">INDEX($L$11:$L$2636,MATCH(B3331+J3331,$L$11:$L$2636,0)+12)-1</f>
        <v>48672</v>
      </c>
    </row>
    <row r="3332" spans="2:17" ht="15" customHeight="1" x14ac:dyDescent="0.25">
      <c r="B3332" s="112">
        <v>48656</v>
      </c>
      <c r="C3332" s="113" t="str">
        <f t="shared" si="214"/>
        <v>Friday</v>
      </c>
      <c r="D3332" s="114" t="str">
        <f t="shared" si="217"/>
        <v>B</v>
      </c>
      <c r="E3332" s="114" t="str">
        <f t="shared" si="217"/>
        <v>B</v>
      </c>
      <c r="F3332" s="114" t="str">
        <f t="shared" si="217"/>
        <v>B</v>
      </c>
      <c r="G3332" s="114" t="str">
        <f t="shared" si="217"/>
        <v>B</v>
      </c>
      <c r="H3332" s="114" t="str">
        <f t="shared" si="215"/>
        <v>B</v>
      </c>
      <c r="I3332" s="99">
        <f t="shared" si="216"/>
        <v>1</v>
      </c>
      <c r="J3332" s="109">
        <f>IF(H3332="B",0,MATCH("B",H3333:$H$3985,0))</f>
        <v>0</v>
      </c>
      <c r="O3332" s="112">
        <v>48656</v>
      </c>
      <c r="P3332" s="97" cm="1">
        <f t="array" ref="P3332">INDEX($L$11:$L$2636,MATCH(B3332+J3332,$L$11:$L$2636,0)+30)</f>
        <v>48704</v>
      </c>
      <c r="Q3332" s="124" cm="1">
        <f t="array" ref="Q3332">INDEX($L$11:$L$2636,MATCH(B3332+J3332,$L$11:$L$2636,0)+12)-1</f>
        <v>48673</v>
      </c>
    </row>
    <row r="3333" spans="2:17" ht="15" customHeight="1" x14ac:dyDescent="0.25">
      <c r="B3333" s="112">
        <v>48657</v>
      </c>
      <c r="C3333" s="113" t="str">
        <f t="shared" si="214"/>
        <v>Saturday</v>
      </c>
      <c r="D3333" s="114" t="str">
        <f t="shared" si="217"/>
        <v>W</v>
      </c>
      <c r="E3333" s="114" t="str">
        <f t="shared" si="217"/>
        <v>W</v>
      </c>
      <c r="F3333" s="114" t="str">
        <f t="shared" si="217"/>
        <v>W</v>
      </c>
      <c r="G3333" s="114" t="str">
        <f t="shared" si="217"/>
        <v>W</v>
      </c>
      <c r="H3333" s="114" t="str">
        <f t="shared" si="215"/>
        <v>W</v>
      </c>
      <c r="I3333" s="99">
        <f t="shared" si="216"/>
        <v>0</v>
      </c>
      <c r="J3333" s="109">
        <f>IF(H3333="B",0,MATCH("B",H3334:$H$3985,0))</f>
        <v>2</v>
      </c>
      <c r="O3333" s="112">
        <v>48657</v>
      </c>
      <c r="P3333" s="97" cm="1">
        <f t="array" ref="P3333">INDEX($L$11:$L$2636,MATCH(B3333+J3333,$L$11:$L$2636,0)+30)</f>
        <v>48705</v>
      </c>
      <c r="Q3333" s="124" cm="1">
        <f t="array" ref="Q3333">INDEX($L$11:$L$2636,MATCH(B3333+J3333,$L$11:$L$2636,0)+12)-1</f>
        <v>48674</v>
      </c>
    </row>
    <row r="3334" spans="2:17" ht="15" customHeight="1" x14ac:dyDescent="0.25">
      <c r="B3334" s="112">
        <v>48658</v>
      </c>
      <c r="C3334" s="113" t="str">
        <f t="shared" si="214"/>
        <v>Sunday</v>
      </c>
      <c r="D3334" s="114" t="str">
        <f t="shared" si="217"/>
        <v>W</v>
      </c>
      <c r="E3334" s="114" t="str">
        <f t="shared" si="217"/>
        <v>W</v>
      </c>
      <c r="F3334" s="114" t="str">
        <f t="shared" si="217"/>
        <v>W</v>
      </c>
      <c r="G3334" s="114" t="str">
        <f t="shared" si="217"/>
        <v>W</v>
      </c>
      <c r="H3334" s="114" t="str">
        <f t="shared" si="215"/>
        <v>W</v>
      </c>
      <c r="I3334" s="99">
        <f t="shared" si="216"/>
        <v>0</v>
      </c>
      <c r="J3334" s="109">
        <f>IF(H3334="B",0,MATCH("B",H3335:$H$3985,0))</f>
        <v>1</v>
      </c>
      <c r="O3334" s="112">
        <v>48658</v>
      </c>
      <c r="P3334" s="97" cm="1">
        <f t="array" ref="P3334">INDEX($L$11:$L$2636,MATCH(B3334+J3334,$L$11:$L$2636,0)+30)</f>
        <v>48705</v>
      </c>
      <c r="Q3334" s="124" cm="1">
        <f t="array" ref="Q3334">INDEX($L$11:$L$2636,MATCH(B3334+J3334,$L$11:$L$2636,0)+12)-1</f>
        <v>48674</v>
      </c>
    </row>
    <row r="3335" spans="2:17" ht="15" customHeight="1" x14ac:dyDescent="0.25">
      <c r="B3335" s="112">
        <v>48659</v>
      </c>
      <c r="C3335" s="113" t="str">
        <f t="shared" si="214"/>
        <v>Monday</v>
      </c>
      <c r="D3335" s="114" t="str">
        <f t="shared" si="217"/>
        <v>B</v>
      </c>
      <c r="E3335" s="114" t="str">
        <f t="shared" si="217"/>
        <v>B</v>
      </c>
      <c r="F3335" s="114" t="str">
        <f t="shared" si="217"/>
        <v>B</v>
      </c>
      <c r="G3335" s="114" t="str">
        <f t="shared" si="217"/>
        <v>B</v>
      </c>
      <c r="H3335" s="114" t="str">
        <f t="shared" si="215"/>
        <v>B</v>
      </c>
      <c r="I3335" s="99">
        <f t="shared" si="216"/>
        <v>1</v>
      </c>
      <c r="J3335" s="109">
        <f>IF(H3335="B",0,MATCH("B",H3336:$H$3985,0))</f>
        <v>0</v>
      </c>
      <c r="O3335" s="112">
        <v>48659</v>
      </c>
      <c r="P3335" s="97" cm="1">
        <f t="array" ref="P3335">INDEX($L$11:$L$2636,MATCH(B3335+J3335,$L$11:$L$2636,0)+30)</f>
        <v>48705</v>
      </c>
      <c r="Q3335" s="124" cm="1">
        <f t="array" ref="Q3335">INDEX($L$11:$L$2636,MATCH(B3335+J3335,$L$11:$L$2636,0)+12)-1</f>
        <v>48674</v>
      </c>
    </row>
    <row r="3336" spans="2:17" ht="15" customHeight="1" x14ac:dyDescent="0.25">
      <c r="B3336" s="112">
        <v>48660</v>
      </c>
      <c r="C3336" s="113" t="str">
        <f t="shared" si="214"/>
        <v>Tuesday</v>
      </c>
      <c r="D3336" s="114" t="str">
        <f t="shared" si="217"/>
        <v>B</v>
      </c>
      <c r="E3336" s="114" t="str">
        <f t="shared" si="217"/>
        <v>B</v>
      </c>
      <c r="F3336" s="114" t="str">
        <f t="shared" si="217"/>
        <v>B</v>
      </c>
      <c r="G3336" s="114" t="str">
        <f t="shared" si="217"/>
        <v>B</v>
      </c>
      <c r="H3336" s="114" t="str">
        <f t="shared" si="215"/>
        <v>B</v>
      </c>
      <c r="I3336" s="99">
        <f t="shared" si="216"/>
        <v>1</v>
      </c>
      <c r="J3336" s="109">
        <f>IF(H3336="B",0,MATCH("B",H3337:$H$3985,0))</f>
        <v>0</v>
      </c>
      <c r="O3336" s="112">
        <v>48660</v>
      </c>
      <c r="P3336" s="97" cm="1">
        <f t="array" ref="P3336">INDEX($L$11:$L$2636,MATCH(B3336+J3336,$L$11:$L$2636,0)+30)</f>
        <v>48708</v>
      </c>
      <c r="Q3336" s="124" cm="1">
        <f t="array" ref="Q3336">INDEX($L$11:$L$2636,MATCH(B3336+J3336,$L$11:$L$2636,0)+12)-1</f>
        <v>48675</v>
      </c>
    </row>
    <row r="3337" spans="2:17" ht="15" customHeight="1" x14ac:dyDescent="0.25">
      <c r="B3337" s="112">
        <v>48661</v>
      </c>
      <c r="C3337" s="113" t="str">
        <f t="shared" si="214"/>
        <v>Wednesday</v>
      </c>
      <c r="D3337" s="114" t="str">
        <f t="shared" si="217"/>
        <v>B</v>
      </c>
      <c r="E3337" s="114" t="str">
        <f t="shared" si="217"/>
        <v>B</v>
      </c>
      <c r="F3337" s="114" t="str">
        <f t="shared" si="217"/>
        <v>B</v>
      </c>
      <c r="G3337" s="114" t="str">
        <f t="shared" si="217"/>
        <v>B</v>
      </c>
      <c r="H3337" s="114" t="str">
        <f t="shared" si="215"/>
        <v>B</v>
      </c>
      <c r="I3337" s="99">
        <f t="shared" si="216"/>
        <v>1</v>
      </c>
      <c r="J3337" s="109">
        <f>IF(H3337="B",0,MATCH("B",H3338:$H$3985,0))</f>
        <v>0</v>
      </c>
      <c r="O3337" s="112">
        <v>48661</v>
      </c>
      <c r="P3337" s="97" cm="1">
        <f t="array" ref="P3337">INDEX($L$11:$L$2636,MATCH(B3337+J3337,$L$11:$L$2636,0)+30)</f>
        <v>48709</v>
      </c>
      <c r="Q3337" s="124" cm="1">
        <f t="array" ref="Q3337">INDEX($L$11:$L$2636,MATCH(B3337+J3337,$L$11:$L$2636,0)+12)-1</f>
        <v>48676</v>
      </c>
    </row>
    <row r="3338" spans="2:17" ht="15" customHeight="1" x14ac:dyDescent="0.25">
      <c r="B3338" s="112">
        <v>48662</v>
      </c>
      <c r="C3338" s="113" t="str">
        <f t="shared" si="214"/>
        <v>Thursday</v>
      </c>
      <c r="D3338" s="114" t="str">
        <f t="shared" si="217"/>
        <v>B</v>
      </c>
      <c r="E3338" s="114" t="str">
        <f t="shared" si="217"/>
        <v>B</v>
      </c>
      <c r="F3338" s="114" t="str">
        <f t="shared" si="217"/>
        <v>B</v>
      </c>
      <c r="G3338" s="114" t="str">
        <f t="shared" si="217"/>
        <v>B</v>
      </c>
      <c r="H3338" s="114" t="str">
        <f t="shared" si="215"/>
        <v>B</v>
      </c>
      <c r="I3338" s="99">
        <f t="shared" si="216"/>
        <v>1</v>
      </c>
      <c r="J3338" s="109">
        <f>IF(H3338="B",0,MATCH("B",H3339:$H$3985,0))</f>
        <v>0</v>
      </c>
      <c r="O3338" s="112">
        <v>48662</v>
      </c>
      <c r="P3338" s="97" cm="1">
        <f t="array" ref="P3338">INDEX($L$11:$L$2636,MATCH(B3338+J3338,$L$11:$L$2636,0)+30)</f>
        <v>48710</v>
      </c>
      <c r="Q3338" s="124" cm="1">
        <f t="array" ref="Q3338">INDEX($L$11:$L$2636,MATCH(B3338+J3338,$L$11:$L$2636,0)+12)-1</f>
        <v>48679</v>
      </c>
    </row>
    <row r="3339" spans="2:17" ht="15" customHeight="1" x14ac:dyDescent="0.25">
      <c r="B3339" s="112">
        <v>48663</v>
      </c>
      <c r="C3339" s="113" t="str">
        <f t="shared" si="214"/>
        <v>Friday</v>
      </c>
      <c r="D3339" s="114" t="str">
        <f t="shared" si="217"/>
        <v>B</v>
      </c>
      <c r="E3339" s="114" t="str">
        <f t="shared" si="217"/>
        <v>B</v>
      </c>
      <c r="F3339" s="114" t="str">
        <f t="shared" si="217"/>
        <v>B</v>
      </c>
      <c r="G3339" s="114" t="str">
        <f t="shared" si="217"/>
        <v>B</v>
      </c>
      <c r="H3339" s="114" t="str">
        <f t="shared" si="215"/>
        <v>B</v>
      </c>
      <c r="I3339" s="99">
        <f t="shared" si="216"/>
        <v>1</v>
      </c>
      <c r="J3339" s="109">
        <f>IF(H3339="B",0,MATCH("B",H3340:$H$3985,0))</f>
        <v>0</v>
      </c>
      <c r="O3339" s="112">
        <v>48663</v>
      </c>
      <c r="P3339" s="97" cm="1">
        <f t="array" ref="P3339">INDEX($L$11:$L$2636,MATCH(B3339+J3339,$L$11:$L$2636,0)+30)</f>
        <v>48711</v>
      </c>
      <c r="Q3339" s="124" cm="1">
        <f t="array" ref="Q3339">INDEX($L$11:$L$2636,MATCH(B3339+J3339,$L$11:$L$2636,0)+12)-1</f>
        <v>48680</v>
      </c>
    </row>
    <row r="3340" spans="2:17" ht="15" customHeight="1" x14ac:dyDescent="0.25">
      <c r="B3340" s="112">
        <v>48664</v>
      </c>
      <c r="C3340" s="113" t="str">
        <f t="shared" ref="C3340:C3403" si="218">TEXT(WEEKDAY(B3340),"dddd")</f>
        <v>Saturday</v>
      </c>
      <c r="D3340" s="114" t="str">
        <f t="shared" si="217"/>
        <v>W</v>
      </c>
      <c r="E3340" s="114" t="str">
        <f t="shared" si="217"/>
        <v>W</v>
      </c>
      <c r="F3340" s="114" t="str">
        <f t="shared" si="217"/>
        <v>W</v>
      </c>
      <c r="G3340" s="114" t="str">
        <f t="shared" si="217"/>
        <v>W</v>
      </c>
      <c r="H3340" s="114" t="str">
        <f t="shared" ref="H3340:H3403" si="219">IF(OR(D3340="P",E3340="P",F3340="P",G3340="P"),"P",D3340)</f>
        <v>W</v>
      </c>
      <c r="I3340" s="99">
        <f t="shared" ref="I3340:I3403" si="220">IF(H3340="B",1,0)</f>
        <v>0</v>
      </c>
      <c r="J3340" s="109">
        <f>IF(H3340="B",0,MATCH("B",H3341:$H$3985,0))</f>
        <v>2</v>
      </c>
      <c r="O3340" s="112">
        <v>48664</v>
      </c>
      <c r="P3340" s="97" cm="1">
        <f t="array" ref="P3340">INDEX($L$11:$L$2636,MATCH(B3340+J3340,$L$11:$L$2636,0)+30)</f>
        <v>48712</v>
      </c>
      <c r="Q3340" s="124" cm="1">
        <f t="array" ref="Q3340">INDEX($L$11:$L$2636,MATCH(B3340+J3340,$L$11:$L$2636,0)+12)-1</f>
        <v>48681</v>
      </c>
    </row>
    <row r="3341" spans="2:17" ht="15" customHeight="1" x14ac:dyDescent="0.25">
      <c r="B3341" s="112">
        <v>48665</v>
      </c>
      <c r="C3341" s="113" t="str">
        <f t="shared" si="218"/>
        <v>Sunday</v>
      </c>
      <c r="D3341" s="114" t="str">
        <f t="shared" si="217"/>
        <v>W</v>
      </c>
      <c r="E3341" s="114" t="str">
        <f t="shared" si="217"/>
        <v>W</v>
      </c>
      <c r="F3341" s="114" t="str">
        <f t="shared" si="217"/>
        <v>W</v>
      </c>
      <c r="G3341" s="114" t="str">
        <f t="shared" si="217"/>
        <v>W</v>
      </c>
      <c r="H3341" s="114" t="str">
        <f t="shared" si="219"/>
        <v>W</v>
      </c>
      <c r="I3341" s="99">
        <f t="shared" si="220"/>
        <v>0</v>
      </c>
      <c r="J3341" s="109">
        <f>IF(H3341="B",0,MATCH("B",H3342:$H$3985,0))</f>
        <v>1</v>
      </c>
      <c r="O3341" s="112">
        <v>48665</v>
      </c>
      <c r="P3341" s="97" cm="1">
        <f t="array" ref="P3341">INDEX($L$11:$L$2636,MATCH(B3341+J3341,$L$11:$L$2636,0)+30)</f>
        <v>48712</v>
      </c>
      <c r="Q3341" s="124" cm="1">
        <f t="array" ref="Q3341">INDEX($L$11:$L$2636,MATCH(B3341+J3341,$L$11:$L$2636,0)+12)-1</f>
        <v>48681</v>
      </c>
    </row>
    <row r="3342" spans="2:17" ht="15" customHeight="1" x14ac:dyDescent="0.25">
      <c r="B3342" s="112">
        <v>48666</v>
      </c>
      <c r="C3342" s="113" t="str">
        <f t="shared" si="218"/>
        <v>Monday</v>
      </c>
      <c r="D3342" s="114" t="str">
        <f t="shared" si="217"/>
        <v>B</v>
      </c>
      <c r="E3342" s="114" t="str">
        <f t="shared" si="217"/>
        <v>B</v>
      </c>
      <c r="F3342" s="114" t="str">
        <f t="shared" si="217"/>
        <v>B</v>
      </c>
      <c r="G3342" s="114" t="str">
        <f t="shared" si="217"/>
        <v>B</v>
      </c>
      <c r="H3342" s="114" t="str">
        <f t="shared" si="219"/>
        <v>B</v>
      </c>
      <c r="I3342" s="99">
        <f t="shared" si="220"/>
        <v>1</v>
      </c>
      <c r="J3342" s="109">
        <f>IF(H3342="B",0,MATCH("B",H3343:$H$3985,0))</f>
        <v>0</v>
      </c>
      <c r="O3342" s="112">
        <v>48666</v>
      </c>
      <c r="P3342" s="97" cm="1">
        <f t="array" ref="P3342">INDEX($L$11:$L$2636,MATCH(B3342+J3342,$L$11:$L$2636,0)+30)</f>
        <v>48712</v>
      </c>
      <c r="Q3342" s="124" cm="1">
        <f t="array" ref="Q3342">INDEX($L$11:$L$2636,MATCH(B3342+J3342,$L$11:$L$2636,0)+12)-1</f>
        <v>48681</v>
      </c>
    </row>
    <row r="3343" spans="2:17" ht="15" customHeight="1" x14ac:dyDescent="0.25">
      <c r="B3343" s="112">
        <v>48667</v>
      </c>
      <c r="C3343" s="113" t="str">
        <f t="shared" si="218"/>
        <v>Tuesday</v>
      </c>
      <c r="D3343" s="114" t="str">
        <f t="shared" si="217"/>
        <v>B</v>
      </c>
      <c r="E3343" s="114" t="str">
        <f t="shared" si="217"/>
        <v>B</v>
      </c>
      <c r="F3343" s="114" t="str">
        <f t="shared" si="217"/>
        <v>B</v>
      </c>
      <c r="G3343" s="114" t="str">
        <f t="shared" si="217"/>
        <v>B</v>
      </c>
      <c r="H3343" s="114" t="str">
        <f t="shared" si="219"/>
        <v>B</v>
      </c>
      <c r="I3343" s="99">
        <f t="shared" si="220"/>
        <v>1</v>
      </c>
      <c r="J3343" s="109">
        <f>IF(H3343="B",0,MATCH("B",H3344:$H$3985,0))</f>
        <v>0</v>
      </c>
      <c r="O3343" s="112">
        <v>48667</v>
      </c>
      <c r="P3343" s="97" cm="1">
        <f t="array" ref="P3343">INDEX($L$11:$L$2636,MATCH(B3343+J3343,$L$11:$L$2636,0)+30)</f>
        <v>48715</v>
      </c>
      <c r="Q3343" s="124" cm="1">
        <f t="array" ref="Q3343">INDEX($L$11:$L$2636,MATCH(B3343+J3343,$L$11:$L$2636,0)+12)-1</f>
        <v>48687</v>
      </c>
    </row>
    <row r="3344" spans="2:17" ht="15" customHeight="1" x14ac:dyDescent="0.25">
      <c r="B3344" s="112">
        <v>48668</v>
      </c>
      <c r="C3344" s="113" t="str">
        <f t="shared" si="218"/>
        <v>Wednesday</v>
      </c>
      <c r="D3344" s="114" t="str">
        <f t="shared" si="217"/>
        <v>B</v>
      </c>
      <c r="E3344" s="114" t="str">
        <f t="shared" si="217"/>
        <v>B</v>
      </c>
      <c r="F3344" s="114" t="str">
        <f t="shared" si="217"/>
        <v>B</v>
      </c>
      <c r="G3344" s="114" t="str">
        <f t="shared" si="217"/>
        <v>B</v>
      </c>
      <c r="H3344" s="114" t="str">
        <f t="shared" si="219"/>
        <v>B</v>
      </c>
      <c r="I3344" s="99">
        <f t="shared" si="220"/>
        <v>1</v>
      </c>
      <c r="J3344" s="109">
        <f>IF(H3344="B",0,MATCH("B",H3345:$H$3985,0))</f>
        <v>0</v>
      </c>
      <c r="O3344" s="112">
        <v>48668</v>
      </c>
      <c r="P3344" s="97" cm="1">
        <f t="array" ref="P3344">INDEX($L$11:$L$2636,MATCH(B3344+J3344,$L$11:$L$2636,0)+30)</f>
        <v>48716</v>
      </c>
      <c r="Q3344" s="124" cm="1">
        <f t="array" ref="Q3344">INDEX($L$11:$L$2636,MATCH(B3344+J3344,$L$11:$L$2636,0)+12)-1</f>
        <v>48688</v>
      </c>
    </row>
    <row r="3345" spans="2:17" ht="15" customHeight="1" x14ac:dyDescent="0.25">
      <c r="B3345" s="112">
        <v>48669</v>
      </c>
      <c r="C3345" s="113" t="str">
        <f t="shared" si="218"/>
        <v>Thursday</v>
      </c>
      <c r="D3345" s="114" t="str">
        <f t="shared" si="217"/>
        <v>B</v>
      </c>
      <c r="E3345" s="114" t="str">
        <f t="shared" si="217"/>
        <v>B</v>
      </c>
      <c r="F3345" s="114" t="str">
        <f t="shared" si="217"/>
        <v>B</v>
      </c>
      <c r="G3345" s="114" t="str">
        <f t="shared" si="217"/>
        <v>B</v>
      </c>
      <c r="H3345" s="114" t="str">
        <f t="shared" si="219"/>
        <v>B</v>
      </c>
      <c r="I3345" s="99">
        <f t="shared" si="220"/>
        <v>1</v>
      </c>
      <c r="J3345" s="109">
        <f>IF(H3345="B",0,MATCH("B",H3346:$H$3985,0))</f>
        <v>0</v>
      </c>
      <c r="O3345" s="112">
        <v>48669</v>
      </c>
      <c r="P3345" s="97" cm="1">
        <f t="array" ref="P3345">INDEX($L$11:$L$2636,MATCH(B3345+J3345,$L$11:$L$2636,0)+30)</f>
        <v>48717</v>
      </c>
      <c r="Q3345" s="124" cm="1">
        <f t="array" ref="Q3345">INDEX($L$11:$L$2636,MATCH(B3345+J3345,$L$11:$L$2636,0)+12)-1</f>
        <v>48689</v>
      </c>
    </row>
    <row r="3346" spans="2:17" ht="15" customHeight="1" x14ac:dyDescent="0.25">
      <c r="B3346" s="112">
        <v>48670</v>
      </c>
      <c r="C3346" s="113" t="str">
        <f t="shared" si="218"/>
        <v>Friday</v>
      </c>
      <c r="D3346" s="114" t="str">
        <f t="shared" si="217"/>
        <v>B</v>
      </c>
      <c r="E3346" s="114" t="str">
        <f t="shared" si="217"/>
        <v>B</v>
      </c>
      <c r="F3346" s="114" t="str">
        <f t="shared" si="217"/>
        <v>B</v>
      </c>
      <c r="G3346" s="114" t="str">
        <f t="shared" si="217"/>
        <v>B</v>
      </c>
      <c r="H3346" s="114" t="str">
        <f t="shared" si="219"/>
        <v>B</v>
      </c>
      <c r="I3346" s="99">
        <f t="shared" si="220"/>
        <v>1</v>
      </c>
      <c r="J3346" s="109">
        <f>IF(H3346="B",0,MATCH("B",H3347:$H$3985,0))</f>
        <v>0</v>
      </c>
      <c r="O3346" s="112">
        <v>48670</v>
      </c>
      <c r="P3346" s="97" cm="1">
        <f t="array" ref="P3346">INDEX($L$11:$L$2636,MATCH(B3346+J3346,$L$11:$L$2636,0)+30)</f>
        <v>48718</v>
      </c>
      <c r="Q3346" s="124" cm="1">
        <f t="array" ref="Q3346">INDEX($L$11:$L$2636,MATCH(B3346+J3346,$L$11:$L$2636,0)+12)-1</f>
        <v>48690</v>
      </c>
    </row>
    <row r="3347" spans="2:17" ht="15" customHeight="1" x14ac:dyDescent="0.25">
      <c r="B3347" s="112">
        <v>48671</v>
      </c>
      <c r="C3347" s="113" t="str">
        <f t="shared" si="218"/>
        <v>Saturday</v>
      </c>
      <c r="D3347" s="114" t="str">
        <f t="shared" si="217"/>
        <v>W</v>
      </c>
      <c r="E3347" s="114" t="str">
        <f t="shared" si="217"/>
        <v>W</v>
      </c>
      <c r="F3347" s="114" t="str">
        <f t="shared" si="217"/>
        <v>W</v>
      </c>
      <c r="G3347" s="114" t="str">
        <f t="shared" si="217"/>
        <v>W</v>
      </c>
      <c r="H3347" s="114" t="str">
        <f t="shared" si="219"/>
        <v>W</v>
      </c>
      <c r="I3347" s="99">
        <f t="shared" si="220"/>
        <v>0</v>
      </c>
      <c r="J3347" s="109">
        <f>IF(H3347="B",0,MATCH("B",H3348:$H$3985,0))</f>
        <v>2</v>
      </c>
      <c r="O3347" s="112">
        <v>48671</v>
      </c>
      <c r="P3347" s="97" cm="1">
        <f t="array" ref="P3347">INDEX($L$11:$L$2636,MATCH(B3347+J3347,$L$11:$L$2636,0)+30)</f>
        <v>48719</v>
      </c>
      <c r="Q3347" s="124" cm="1">
        <f t="array" ref="Q3347">INDEX($L$11:$L$2636,MATCH(B3347+J3347,$L$11:$L$2636,0)+12)-1</f>
        <v>48693</v>
      </c>
    </row>
    <row r="3348" spans="2:17" ht="15" customHeight="1" x14ac:dyDescent="0.25">
      <c r="B3348" s="112">
        <v>48672</v>
      </c>
      <c r="C3348" s="113" t="str">
        <f t="shared" si="218"/>
        <v>Sunday</v>
      </c>
      <c r="D3348" s="114" t="str">
        <f t="shared" si="217"/>
        <v>W</v>
      </c>
      <c r="E3348" s="114" t="str">
        <f t="shared" si="217"/>
        <v>W</v>
      </c>
      <c r="F3348" s="114" t="str">
        <f t="shared" si="217"/>
        <v>W</v>
      </c>
      <c r="G3348" s="114" t="str">
        <f t="shared" si="217"/>
        <v>W</v>
      </c>
      <c r="H3348" s="114" t="str">
        <f t="shared" si="219"/>
        <v>W</v>
      </c>
      <c r="I3348" s="99">
        <f t="shared" si="220"/>
        <v>0</v>
      </c>
      <c r="J3348" s="109">
        <f>IF(H3348="B",0,MATCH("B",H3349:$H$3985,0))</f>
        <v>1</v>
      </c>
      <c r="O3348" s="112">
        <v>48672</v>
      </c>
      <c r="P3348" s="97" cm="1">
        <f t="array" ref="P3348">INDEX($L$11:$L$2636,MATCH(B3348+J3348,$L$11:$L$2636,0)+30)</f>
        <v>48719</v>
      </c>
      <c r="Q3348" s="124" cm="1">
        <f t="array" ref="Q3348">INDEX($L$11:$L$2636,MATCH(B3348+J3348,$L$11:$L$2636,0)+12)-1</f>
        <v>48693</v>
      </c>
    </row>
    <row r="3349" spans="2:17" ht="15" customHeight="1" x14ac:dyDescent="0.25">
      <c r="B3349" s="112">
        <v>48673</v>
      </c>
      <c r="C3349" s="113" t="str">
        <f t="shared" si="218"/>
        <v>Monday</v>
      </c>
      <c r="D3349" s="114" t="str">
        <f t="shared" si="217"/>
        <v>B</v>
      </c>
      <c r="E3349" s="114" t="str">
        <f t="shared" si="217"/>
        <v>B</v>
      </c>
      <c r="F3349" s="114" t="str">
        <f t="shared" si="217"/>
        <v>B</v>
      </c>
      <c r="G3349" s="114" t="str">
        <f t="shared" si="217"/>
        <v>B</v>
      </c>
      <c r="H3349" s="114" t="str">
        <f t="shared" si="219"/>
        <v>B</v>
      </c>
      <c r="I3349" s="99">
        <f t="shared" si="220"/>
        <v>1</v>
      </c>
      <c r="J3349" s="109">
        <f>IF(H3349="B",0,MATCH("B",H3350:$H$3985,0))</f>
        <v>0</v>
      </c>
      <c r="O3349" s="112">
        <v>48673</v>
      </c>
      <c r="P3349" s="97" cm="1">
        <f t="array" ref="P3349">INDEX($L$11:$L$2636,MATCH(B3349+J3349,$L$11:$L$2636,0)+30)</f>
        <v>48719</v>
      </c>
      <c r="Q3349" s="124" cm="1">
        <f t="array" ref="Q3349">INDEX($L$11:$L$2636,MATCH(B3349+J3349,$L$11:$L$2636,0)+12)-1</f>
        <v>48693</v>
      </c>
    </row>
    <row r="3350" spans="2:17" ht="15" customHeight="1" x14ac:dyDescent="0.25">
      <c r="B3350" s="112">
        <v>48674</v>
      </c>
      <c r="C3350" s="113" t="str">
        <f t="shared" si="218"/>
        <v>Tuesday</v>
      </c>
      <c r="D3350" s="114" t="str">
        <f t="shared" si="217"/>
        <v>B</v>
      </c>
      <c r="E3350" s="114" t="str">
        <f t="shared" si="217"/>
        <v>B</v>
      </c>
      <c r="F3350" s="114" t="str">
        <f t="shared" si="217"/>
        <v>B</v>
      </c>
      <c r="G3350" s="114" t="str">
        <f t="shared" si="217"/>
        <v>B</v>
      </c>
      <c r="H3350" s="114" t="str">
        <f t="shared" si="219"/>
        <v>B</v>
      </c>
      <c r="I3350" s="99">
        <f t="shared" si="220"/>
        <v>1</v>
      </c>
      <c r="J3350" s="109">
        <f>IF(H3350="B",0,MATCH("B",H3351:$H$3985,0))</f>
        <v>0</v>
      </c>
      <c r="O3350" s="112">
        <v>48674</v>
      </c>
      <c r="P3350" s="97" cm="1">
        <f t="array" ref="P3350">INDEX($L$11:$L$2636,MATCH(B3350+J3350,$L$11:$L$2636,0)+30)</f>
        <v>48722</v>
      </c>
      <c r="Q3350" s="124" cm="1">
        <f t="array" ref="Q3350">INDEX($L$11:$L$2636,MATCH(B3350+J3350,$L$11:$L$2636,0)+12)-1</f>
        <v>48694</v>
      </c>
    </row>
    <row r="3351" spans="2:17" ht="15" customHeight="1" x14ac:dyDescent="0.25">
      <c r="B3351" s="112">
        <v>48675</v>
      </c>
      <c r="C3351" s="113" t="str">
        <f t="shared" si="218"/>
        <v>Wednesday</v>
      </c>
      <c r="D3351" s="114" t="str">
        <f t="shared" si="217"/>
        <v>B</v>
      </c>
      <c r="E3351" s="114" t="str">
        <f t="shared" si="217"/>
        <v>B</v>
      </c>
      <c r="F3351" s="114" t="str">
        <f t="shared" si="217"/>
        <v>B</v>
      </c>
      <c r="G3351" s="114" t="str">
        <f t="shared" si="217"/>
        <v>B</v>
      </c>
      <c r="H3351" s="114" t="str">
        <f t="shared" si="219"/>
        <v>B</v>
      </c>
      <c r="I3351" s="99">
        <f t="shared" si="220"/>
        <v>1</v>
      </c>
      <c r="J3351" s="109">
        <f>IF(H3351="B",0,MATCH("B",H3352:$H$3985,0))</f>
        <v>0</v>
      </c>
      <c r="O3351" s="112">
        <v>48675</v>
      </c>
      <c r="P3351" s="97" cm="1">
        <f t="array" ref="P3351">INDEX($L$11:$L$2636,MATCH(B3351+J3351,$L$11:$L$2636,0)+30)</f>
        <v>48723</v>
      </c>
      <c r="Q3351" s="124" cm="1">
        <f t="array" ref="Q3351">INDEX($L$11:$L$2636,MATCH(B3351+J3351,$L$11:$L$2636,0)+12)-1</f>
        <v>48695</v>
      </c>
    </row>
    <row r="3352" spans="2:17" ht="15" customHeight="1" x14ac:dyDescent="0.25">
      <c r="B3352" s="112">
        <v>48676</v>
      </c>
      <c r="C3352" s="113" t="str">
        <f t="shared" si="218"/>
        <v>Thursday</v>
      </c>
      <c r="D3352" s="114" t="str">
        <f t="shared" si="217"/>
        <v>B</v>
      </c>
      <c r="E3352" s="114" t="str">
        <f t="shared" si="217"/>
        <v>B</v>
      </c>
      <c r="F3352" s="114" t="str">
        <f t="shared" si="217"/>
        <v>B</v>
      </c>
      <c r="G3352" s="114" t="str">
        <f t="shared" si="217"/>
        <v>B</v>
      </c>
      <c r="H3352" s="114" t="str">
        <f t="shared" si="219"/>
        <v>B</v>
      </c>
      <c r="I3352" s="99">
        <f t="shared" si="220"/>
        <v>1</v>
      </c>
      <c r="J3352" s="109">
        <f>IF(H3352="B",0,MATCH("B",H3353:$H$3985,0))</f>
        <v>0</v>
      </c>
      <c r="O3352" s="112">
        <v>48676</v>
      </c>
      <c r="P3352" s="97" cm="1">
        <f t="array" ref="P3352">INDEX($L$11:$L$2636,MATCH(B3352+J3352,$L$11:$L$2636,0)+30)</f>
        <v>48724</v>
      </c>
      <c r="Q3352" s="124" cm="1">
        <f t="array" ref="Q3352">INDEX($L$11:$L$2636,MATCH(B3352+J3352,$L$11:$L$2636,0)+12)-1</f>
        <v>48696</v>
      </c>
    </row>
    <row r="3353" spans="2:17" ht="15" customHeight="1" x14ac:dyDescent="0.25">
      <c r="B3353" s="112">
        <v>48677</v>
      </c>
      <c r="C3353" s="113" t="str">
        <f t="shared" si="218"/>
        <v>Friday</v>
      </c>
      <c r="D3353" s="114" t="str">
        <f t="shared" si="217"/>
        <v>B</v>
      </c>
      <c r="E3353" s="114" t="str">
        <f t="shared" si="217"/>
        <v>B</v>
      </c>
      <c r="F3353" s="114" t="str">
        <f t="shared" si="217"/>
        <v>B</v>
      </c>
      <c r="G3353" s="114" t="str">
        <f t="shared" si="217"/>
        <v>B</v>
      </c>
      <c r="H3353" s="114" t="str">
        <f t="shared" si="219"/>
        <v>B</v>
      </c>
      <c r="I3353" s="99">
        <f t="shared" si="220"/>
        <v>1</v>
      </c>
      <c r="J3353" s="109">
        <f>IF(H3353="B",0,MATCH("B",H3354:$H$3985,0))</f>
        <v>0</v>
      </c>
      <c r="O3353" s="112">
        <v>48677</v>
      </c>
      <c r="P3353" s="97" cm="1">
        <f t="array" ref="P3353">INDEX($L$11:$L$2636,MATCH(B3353+J3353,$L$11:$L$2636,0)+30)</f>
        <v>48725</v>
      </c>
      <c r="Q3353" s="124" cm="1">
        <f t="array" ref="Q3353">INDEX($L$11:$L$2636,MATCH(B3353+J3353,$L$11:$L$2636,0)+12)-1</f>
        <v>48697</v>
      </c>
    </row>
    <row r="3354" spans="2:17" ht="15" customHeight="1" x14ac:dyDescent="0.25">
      <c r="B3354" s="112">
        <v>48678</v>
      </c>
      <c r="C3354" s="113" t="str">
        <f t="shared" si="218"/>
        <v>Saturday</v>
      </c>
      <c r="D3354" s="114" t="str">
        <f t="shared" si="217"/>
        <v>W</v>
      </c>
      <c r="E3354" s="114" t="str">
        <f t="shared" si="217"/>
        <v>W</v>
      </c>
      <c r="F3354" s="114" t="str">
        <f t="shared" si="217"/>
        <v>W</v>
      </c>
      <c r="G3354" s="114" t="str">
        <f t="shared" si="217"/>
        <v>W</v>
      </c>
      <c r="H3354" s="114" t="str">
        <f t="shared" si="219"/>
        <v>W</v>
      </c>
      <c r="I3354" s="99">
        <f t="shared" si="220"/>
        <v>0</v>
      </c>
      <c r="J3354" s="109">
        <f>IF(H3354="B",0,MATCH("B",H3355:$H$3985,0))</f>
        <v>2</v>
      </c>
      <c r="O3354" s="112">
        <v>48678</v>
      </c>
      <c r="P3354" s="97" cm="1">
        <f t="array" ref="P3354">INDEX($L$11:$L$2636,MATCH(B3354+J3354,$L$11:$L$2636,0)+30)</f>
        <v>48726</v>
      </c>
      <c r="Q3354" s="124" cm="1">
        <f t="array" ref="Q3354">INDEX($L$11:$L$2636,MATCH(B3354+J3354,$L$11:$L$2636,0)+12)-1</f>
        <v>48701</v>
      </c>
    </row>
    <row r="3355" spans="2:17" ht="15" customHeight="1" x14ac:dyDescent="0.25">
      <c r="B3355" s="112">
        <v>48679</v>
      </c>
      <c r="C3355" s="113" t="str">
        <f t="shared" si="218"/>
        <v>Sunday</v>
      </c>
      <c r="D3355" s="114" t="str">
        <f t="shared" si="217"/>
        <v>W</v>
      </c>
      <c r="E3355" s="114" t="str">
        <f t="shared" si="217"/>
        <v>W</v>
      </c>
      <c r="F3355" s="114" t="str">
        <f t="shared" si="217"/>
        <v>W</v>
      </c>
      <c r="G3355" s="114" t="str">
        <f t="shared" si="217"/>
        <v>W</v>
      </c>
      <c r="H3355" s="114" t="str">
        <f t="shared" si="219"/>
        <v>W</v>
      </c>
      <c r="I3355" s="99">
        <f t="shared" si="220"/>
        <v>0</v>
      </c>
      <c r="J3355" s="109">
        <f>IF(H3355="B",0,MATCH("B",H3356:$H$3985,0))</f>
        <v>1</v>
      </c>
      <c r="O3355" s="112">
        <v>48679</v>
      </c>
      <c r="P3355" s="97" cm="1">
        <f t="array" ref="P3355">INDEX($L$11:$L$2636,MATCH(B3355+J3355,$L$11:$L$2636,0)+30)</f>
        <v>48726</v>
      </c>
      <c r="Q3355" s="124" cm="1">
        <f t="array" ref="Q3355">INDEX($L$11:$L$2636,MATCH(B3355+J3355,$L$11:$L$2636,0)+12)-1</f>
        <v>48701</v>
      </c>
    </row>
    <row r="3356" spans="2:17" ht="15" customHeight="1" x14ac:dyDescent="0.25">
      <c r="B3356" s="112">
        <v>48680</v>
      </c>
      <c r="C3356" s="113" t="str">
        <f t="shared" si="218"/>
        <v>Monday</v>
      </c>
      <c r="D3356" s="114" t="str">
        <f t="shared" si="217"/>
        <v>B</v>
      </c>
      <c r="E3356" s="114" t="str">
        <f t="shared" si="217"/>
        <v>B</v>
      </c>
      <c r="F3356" s="114" t="str">
        <f t="shared" si="217"/>
        <v>B</v>
      </c>
      <c r="G3356" s="114" t="str">
        <f t="shared" ref="D3356:G3419" si="221">IF(WEEKDAY($B3356,2)&lt;6,"B","W")</f>
        <v>B</v>
      </c>
      <c r="H3356" s="114" t="str">
        <f t="shared" si="219"/>
        <v>B</v>
      </c>
      <c r="I3356" s="99">
        <f t="shared" si="220"/>
        <v>1</v>
      </c>
      <c r="J3356" s="109">
        <f>IF(H3356="B",0,MATCH("B",H3357:$H$3985,0))</f>
        <v>0</v>
      </c>
      <c r="O3356" s="112">
        <v>48680</v>
      </c>
      <c r="P3356" s="97" cm="1">
        <f t="array" ref="P3356">INDEX($L$11:$L$2636,MATCH(B3356+J3356,$L$11:$L$2636,0)+30)</f>
        <v>48726</v>
      </c>
      <c r="Q3356" s="124" cm="1">
        <f t="array" ref="Q3356">INDEX($L$11:$L$2636,MATCH(B3356+J3356,$L$11:$L$2636,0)+12)-1</f>
        <v>48701</v>
      </c>
    </row>
    <row r="3357" spans="2:17" ht="15" customHeight="1" x14ac:dyDescent="0.25">
      <c r="B3357" s="112">
        <v>48681</v>
      </c>
      <c r="C3357" s="113" t="str">
        <f t="shared" si="218"/>
        <v>Tuesday</v>
      </c>
      <c r="D3357" s="114" t="str">
        <f t="shared" si="221"/>
        <v>B</v>
      </c>
      <c r="E3357" s="114" t="str">
        <f t="shared" si="221"/>
        <v>B</v>
      </c>
      <c r="F3357" s="114" t="str">
        <f t="shared" si="221"/>
        <v>B</v>
      </c>
      <c r="G3357" s="114" t="str">
        <f t="shared" si="221"/>
        <v>B</v>
      </c>
      <c r="H3357" s="114" t="str">
        <f t="shared" si="219"/>
        <v>B</v>
      </c>
      <c r="I3357" s="99">
        <f t="shared" si="220"/>
        <v>1</v>
      </c>
      <c r="J3357" s="109">
        <f>IF(H3357="B",0,MATCH("B",H3358:$H$3985,0))</f>
        <v>0</v>
      </c>
      <c r="O3357" s="112">
        <v>48681</v>
      </c>
      <c r="P3357" s="97" cm="1">
        <f t="array" ref="P3357">INDEX($L$11:$L$2636,MATCH(B3357+J3357,$L$11:$L$2636,0)+30)</f>
        <v>48730</v>
      </c>
      <c r="Q3357" s="124" cm="1">
        <f t="array" ref="Q3357">INDEX($L$11:$L$2636,MATCH(B3357+J3357,$L$11:$L$2636,0)+12)-1</f>
        <v>48702</v>
      </c>
    </row>
    <row r="3358" spans="2:17" ht="15" customHeight="1" x14ac:dyDescent="0.25">
      <c r="B3358" s="112">
        <v>48682</v>
      </c>
      <c r="C3358" s="113" t="str">
        <f t="shared" si="218"/>
        <v>Wednesday</v>
      </c>
      <c r="D3358" s="114" t="str">
        <f t="shared" si="221"/>
        <v>B</v>
      </c>
      <c r="E3358" s="114" t="str">
        <f t="shared" si="221"/>
        <v>B</v>
      </c>
      <c r="F3358" s="114" t="str">
        <f t="shared" si="221"/>
        <v>B</v>
      </c>
      <c r="G3358" s="114" t="str">
        <f t="shared" si="221"/>
        <v>B</v>
      </c>
      <c r="H3358" s="114" t="str">
        <f t="shared" si="219"/>
        <v>B</v>
      </c>
      <c r="I3358" s="99">
        <f t="shared" si="220"/>
        <v>1</v>
      </c>
      <c r="J3358" s="109">
        <f>IF(H3358="B",0,MATCH("B",H3359:$H$3985,0))</f>
        <v>0</v>
      </c>
      <c r="O3358" s="112">
        <v>48682</v>
      </c>
      <c r="P3358" s="97" cm="1">
        <f t="array" ref="P3358">INDEX($L$11:$L$2636,MATCH(B3358+J3358,$L$11:$L$2636,0)+30)</f>
        <v>48731</v>
      </c>
      <c r="Q3358" s="124" cm="1">
        <f t="array" ref="Q3358">INDEX($L$11:$L$2636,MATCH(B3358+J3358,$L$11:$L$2636,0)+12)-1</f>
        <v>48703</v>
      </c>
    </row>
    <row r="3359" spans="2:17" ht="15" customHeight="1" x14ac:dyDescent="0.25">
      <c r="B3359" s="112">
        <v>48683</v>
      </c>
      <c r="C3359" s="113" t="str">
        <f t="shared" si="218"/>
        <v>Thursday</v>
      </c>
      <c r="D3359" s="114" t="str">
        <f t="shared" si="221"/>
        <v>B</v>
      </c>
      <c r="E3359" s="114" t="str">
        <f t="shared" si="221"/>
        <v>B</v>
      </c>
      <c r="F3359" s="114" t="s">
        <v>71</v>
      </c>
      <c r="G3359" s="114" t="str">
        <f t="shared" si="221"/>
        <v>B</v>
      </c>
      <c r="H3359" s="114" t="str">
        <f t="shared" si="219"/>
        <v>P</v>
      </c>
      <c r="I3359" s="99">
        <f t="shared" si="220"/>
        <v>0</v>
      </c>
      <c r="J3359" s="109">
        <f>IF(H3359="B",0,MATCH("B",H3360:$H$3985,0))</f>
        <v>5</v>
      </c>
      <c r="O3359" s="112">
        <v>48683</v>
      </c>
      <c r="P3359" s="97" cm="1">
        <f t="array" ref="P3359">INDEX($L$11:$L$2636,MATCH(B3359+J3359,$L$11:$L$2636,0)+30)</f>
        <v>48732</v>
      </c>
      <c r="Q3359" s="124" cm="1">
        <f t="array" ref="Q3359">INDEX($L$11:$L$2636,MATCH(B3359+J3359,$L$11:$L$2636,0)+12)-1</f>
        <v>48704</v>
      </c>
    </row>
    <row r="3360" spans="2:17" ht="15" customHeight="1" x14ac:dyDescent="0.25">
      <c r="B3360" s="112">
        <v>48684</v>
      </c>
      <c r="C3360" s="113" t="str">
        <f t="shared" si="218"/>
        <v>Friday</v>
      </c>
      <c r="D3360" s="114" t="s">
        <v>71</v>
      </c>
      <c r="E3360" s="114" t="s">
        <v>71</v>
      </c>
      <c r="F3360" s="114" t="s">
        <v>71</v>
      </c>
      <c r="G3360" s="114" t="str">
        <f t="shared" si="221"/>
        <v>B</v>
      </c>
      <c r="H3360" s="114" t="str">
        <f t="shared" si="219"/>
        <v>P</v>
      </c>
      <c r="I3360" s="99">
        <f t="shared" si="220"/>
        <v>0</v>
      </c>
      <c r="J3360" s="109">
        <f>IF(H3360="B",0,MATCH("B",H3361:$H$3985,0))</f>
        <v>4</v>
      </c>
      <c r="O3360" s="112">
        <v>48684</v>
      </c>
      <c r="P3360" s="97" cm="1">
        <f t="array" ref="P3360">INDEX($L$11:$L$2636,MATCH(B3360+J3360,$L$11:$L$2636,0)+30)</f>
        <v>48732</v>
      </c>
      <c r="Q3360" s="124" cm="1">
        <f t="array" ref="Q3360">INDEX($L$11:$L$2636,MATCH(B3360+J3360,$L$11:$L$2636,0)+12)-1</f>
        <v>48704</v>
      </c>
    </row>
    <row r="3361" spans="2:17" ht="15" customHeight="1" x14ac:dyDescent="0.25">
      <c r="B3361" s="112">
        <v>48685</v>
      </c>
      <c r="C3361" s="113" t="str">
        <f t="shared" si="218"/>
        <v>Saturday</v>
      </c>
      <c r="D3361" s="114" t="str">
        <f t="shared" si="221"/>
        <v>W</v>
      </c>
      <c r="E3361" s="114" t="str">
        <f t="shared" si="221"/>
        <v>W</v>
      </c>
      <c r="F3361" s="114" t="str">
        <f t="shared" si="221"/>
        <v>W</v>
      </c>
      <c r="G3361" s="114" t="str">
        <f t="shared" si="221"/>
        <v>W</v>
      </c>
      <c r="H3361" s="114" t="str">
        <f t="shared" si="219"/>
        <v>W</v>
      </c>
      <c r="I3361" s="99">
        <f t="shared" si="220"/>
        <v>0</v>
      </c>
      <c r="J3361" s="109">
        <f>IF(H3361="B",0,MATCH("B",H3362:$H$3985,0))</f>
        <v>3</v>
      </c>
      <c r="O3361" s="112">
        <v>48685</v>
      </c>
      <c r="P3361" s="97" cm="1">
        <f t="array" ref="P3361">INDEX($L$11:$L$2636,MATCH(B3361+J3361,$L$11:$L$2636,0)+30)</f>
        <v>48732</v>
      </c>
      <c r="Q3361" s="124" cm="1">
        <f t="array" ref="Q3361">INDEX($L$11:$L$2636,MATCH(B3361+J3361,$L$11:$L$2636,0)+12)-1</f>
        <v>48704</v>
      </c>
    </row>
    <row r="3362" spans="2:17" ht="15" customHeight="1" x14ac:dyDescent="0.25">
      <c r="B3362" s="112">
        <v>48686</v>
      </c>
      <c r="C3362" s="113" t="str">
        <f t="shared" si="218"/>
        <v>Sunday</v>
      </c>
      <c r="D3362" s="114" t="str">
        <f t="shared" si="221"/>
        <v>W</v>
      </c>
      <c r="E3362" s="114" t="str">
        <f t="shared" si="221"/>
        <v>W</v>
      </c>
      <c r="F3362" s="114" t="str">
        <f t="shared" si="221"/>
        <v>W</v>
      </c>
      <c r="G3362" s="114" t="str">
        <f t="shared" si="221"/>
        <v>W</v>
      </c>
      <c r="H3362" s="114" t="str">
        <f t="shared" si="219"/>
        <v>W</v>
      </c>
      <c r="I3362" s="99">
        <f t="shared" si="220"/>
        <v>0</v>
      </c>
      <c r="J3362" s="109">
        <f>IF(H3362="B",0,MATCH("B",H3363:$H$3985,0))</f>
        <v>2</v>
      </c>
      <c r="O3362" s="112">
        <v>48686</v>
      </c>
      <c r="P3362" s="97" cm="1">
        <f t="array" ref="P3362">INDEX($L$11:$L$2636,MATCH(B3362+J3362,$L$11:$L$2636,0)+30)</f>
        <v>48732</v>
      </c>
      <c r="Q3362" s="124" cm="1">
        <f t="array" ref="Q3362">INDEX($L$11:$L$2636,MATCH(B3362+J3362,$L$11:$L$2636,0)+12)-1</f>
        <v>48704</v>
      </c>
    </row>
    <row r="3363" spans="2:17" ht="15" customHeight="1" x14ac:dyDescent="0.25">
      <c r="B3363" s="112">
        <v>48687</v>
      </c>
      <c r="C3363" s="113" t="str">
        <f t="shared" si="218"/>
        <v>Monday</v>
      </c>
      <c r="D3363" s="114" t="s">
        <v>71</v>
      </c>
      <c r="E3363" s="114" t="s">
        <v>71</v>
      </c>
      <c r="F3363" s="114" t="str">
        <f t="shared" si="221"/>
        <v>B</v>
      </c>
      <c r="G3363" s="114" t="str">
        <f t="shared" si="221"/>
        <v>B</v>
      </c>
      <c r="H3363" s="114" t="str">
        <f t="shared" si="219"/>
        <v>P</v>
      </c>
      <c r="I3363" s="99">
        <f t="shared" si="220"/>
        <v>0</v>
      </c>
      <c r="J3363" s="109">
        <f>IF(H3363="B",0,MATCH("B",H3364:$H$3985,0))</f>
        <v>1</v>
      </c>
      <c r="O3363" s="112">
        <v>48687</v>
      </c>
      <c r="P3363" s="97" cm="1">
        <f t="array" ref="P3363">INDEX($L$11:$L$2636,MATCH(B3363+J3363,$L$11:$L$2636,0)+30)</f>
        <v>48732</v>
      </c>
      <c r="Q3363" s="124" cm="1">
        <f t="array" ref="Q3363">INDEX($L$11:$L$2636,MATCH(B3363+J3363,$L$11:$L$2636,0)+12)-1</f>
        <v>48704</v>
      </c>
    </row>
    <row r="3364" spans="2:17" ht="15" customHeight="1" x14ac:dyDescent="0.25">
      <c r="B3364" s="112">
        <v>48688</v>
      </c>
      <c r="C3364" s="113" t="str">
        <f t="shared" si="218"/>
        <v>Tuesday</v>
      </c>
      <c r="D3364" s="114" t="str">
        <f t="shared" si="221"/>
        <v>B</v>
      </c>
      <c r="E3364" s="114" t="str">
        <f t="shared" si="221"/>
        <v>B</v>
      </c>
      <c r="F3364" s="114" t="str">
        <f t="shared" si="221"/>
        <v>B</v>
      </c>
      <c r="G3364" s="114" t="str">
        <f t="shared" si="221"/>
        <v>B</v>
      </c>
      <c r="H3364" s="114" t="str">
        <f t="shared" si="219"/>
        <v>B</v>
      </c>
      <c r="I3364" s="99">
        <f t="shared" si="220"/>
        <v>1</v>
      </c>
      <c r="J3364" s="109">
        <f>IF(H3364="B",0,MATCH("B",H3365:$H$3985,0))</f>
        <v>0</v>
      </c>
      <c r="O3364" s="112">
        <v>48688</v>
      </c>
      <c r="P3364" s="97" cm="1">
        <f t="array" ref="P3364">INDEX($L$11:$L$2636,MATCH(B3364+J3364,$L$11:$L$2636,0)+30)</f>
        <v>48732</v>
      </c>
      <c r="Q3364" s="124" cm="1">
        <f t="array" ref="Q3364">INDEX($L$11:$L$2636,MATCH(B3364+J3364,$L$11:$L$2636,0)+12)-1</f>
        <v>48704</v>
      </c>
    </row>
    <row r="3365" spans="2:17" ht="15" customHeight="1" x14ac:dyDescent="0.25">
      <c r="B3365" s="112">
        <v>48689</v>
      </c>
      <c r="C3365" s="113" t="str">
        <f t="shared" si="218"/>
        <v>Wednesday</v>
      </c>
      <c r="D3365" s="114" t="str">
        <f t="shared" si="221"/>
        <v>B</v>
      </c>
      <c r="E3365" s="114" t="str">
        <f t="shared" si="221"/>
        <v>B</v>
      </c>
      <c r="F3365" s="114" t="str">
        <f t="shared" si="221"/>
        <v>B</v>
      </c>
      <c r="G3365" s="114" t="str">
        <f t="shared" si="221"/>
        <v>B</v>
      </c>
      <c r="H3365" s="114" t="str">
        <f t="shared" si="219"/>
        <v>B</v>
      </c>
      <c r="I3365" s="99">
        <f t="shared" si="220"/>
        <v>1</v>
      </c>
      <c r="J3365" s="109">
        <f>IF(H3365="B",0,MATCH("B",H3366:$H$3985,0))</f>
        <v>0</v>
      </c>
      <c r="O3365" s="112">
        <v>48689</v>
      </c>
      <c r="P3365" s="97" cm="1">
        <f t="array" ref="P3365">INDEX($L$11:$L$2636,MATCH(B3365+J3365,$L$11:$L$2636,0)+30)</f>
        <v>48733</v>
      </c>
      <c r="Q3365" s="124" cm="1">
        <f t="array" ref="Q3365">INDEX($L$11:$L$2636,MATCH(B3365+J3365,$L$11:$L$2636,0)+12)-1</f>
        <v>48707</v>
      </c>
    </row>
    <row r="3366" spans="2:17" ht="15" customHeight="1" x14ac:dyDescent="0.25">
      <c r="B3366" s="112">
        <v>48690</v>
      </c>
      <c r="C3366" s="113" t="str">
        <f t="shared" si="218"/>
        <v>Thursday</v>
      </c>
      <c r="D3366" s="114" t="str">
        <f t="shared" si="221"/>
        <v>B</v>
      </c>
      <c r="E3366" s="114" t="str">
        <f t="shared" si="221"/>
        <v>B</v>
      </c>
      <c r="F3366" s="114" t="str">
        <f t="shared" si="221"/>
        <v>B</v>
      </c>
      <c r="G3366" s="114" t="str">
        <f t="shared" si="221"/>
        <v>B</v>
      </c>
      <c r="H3366" s="114" t="str">
        <f t="shared" si="219"/>
        <v>B</v>
      </c>
      <c r="I3366" s="99">
        <f t="shared" si="220"/>
        <v>1</v>
      </c>
      <c r="J3366" s="109">
        <f>IF(H3366="B",0,MATCH("B",H3367:$H$3985,0))</f>
        <v>0</v>
      </c>
      <c r="O3366" s="112">
        <v>48690</v>
      </c>
      <c r="P3366" s="97" cm="1">
        <f t="array" ref="P3366">INDEX($L$11:$L$2636,MATCH(B3366+J3366,$L$11:$L$2636,0)+30)</f>
        <v>48737</v>
      </c>
      <c r="Q3366" s="124" cm="1">
        <f t="array" ref="Q3366">INDEX($L$11:$L$2636,MATCH(B3366+J3366,$L$11:$L$2636,0)+12)-1</f>
        <v>48708</v>
      </c>
    </row>
    <row r="3367" spans="2:17" ht="15" customHeight="1" x14ac:dyDescent="0.25">
      <c r="B3367" s="112">
        <v>48691</v>
      </c>
      <c r="C3367" s="113" t="str">
        <f t="shared" si="218"/>
        <v>Friday</v>
      </c>
      <c r="D3367" s="114" t="str">
        <f t="shared" si="221"/>
        <v>B</v>
      </c>
      <c r="E3367" s="114" t="str">
        <f t="shared" si="221"/>
        <v>B</v>
      </c>
      <c r="F3367" s="114" t="str">
        <f t="shared" si="221"/>
        <v>B</v>
      </c>
      <c r="G3367" s="114" t="str">
        <f t="shared" si="221"/>
        <v>B</v>
      </c>
      <c r="H3367" s="114" t="str">
        <f t="shared" si="219"/>
        <v>B</v>
      </c>
      <c r="I3367" s="99">
        <f t="shared" si="220"/>
        <v>1</v>
      </c>
      <c r="J3367" s="109">
        <f>IF(H3367="B",0,MATCH("B",H3368:$H$3985,0))</f>
        <v>0</v>
      </c>
      <c r="O3367" s="112">
        <v>48691</v>
      </c>
      <c r="P3367" s="97" cm="1">
        <f t="array" ref="P3367">INDEX($L$11:$L$2636,MATCH(B3367+J3367,$L$11:$L$2636,0)+30)</f>
        <v>48738</v>
      </c>
      <c r="Q3367" s="124" cm="1">
        <f t="array" ref="Q3367">INDEX($L$11:$L$2636,MATCH(B3367+J3367,$L$11:$L$2636,0)+12)-1</f>
        <v>48709</v>
      </c>
    </row>
    <row r="3368" spans="2:17" ht="15" customHeight="1" x14ac:dyDescent="0.25">
      <c r="B3368" s="112">
        <v>48692</v>
      </c>
      <c r="C3368" s="113" t="str">
        <f t="shared" si="218"/>
        <v>Saturday</v>
      </c>
      <c r="D3368" s="114" t="str">
        <f t="shared" si="221"/>
        <v>W</v>
      </c>
      <c r="E3368" s="114" t="str">
        <f t="shared" si="221"/>
        <v>W</v>
      </c>
      <c r="F3368" s="114" t="str">
        <f t="shared" si="221"/>
        <v>W</v>
      </c>
      <c r="G3368" s="114" t="str">
        <f t="shared" si="221"/>
        <v>W</v>
      </c>
      <c r="H3368" s="114" t="str">
        <f t="shared" si="219"/>
        <v>W</v>
      </c>
      <c r="I3368" s="99">
        <f t="shared" si="220"/>
        <v>0</v>
      </c>
      <c r="J3368" s="109">
        <f>IF(H3368="B",0,MATCH("B",H3369:$H$3985,0))</f>
        <v>2</v>
      </c>
      <c r="O3368" s="112">
        <v>48692</v>
      </c>
      <c r="P3368" s="97" cm="1">
        <f t="array" ref="P3368">INDEX($L$11:$L$2636,MATCH(B3368+J3368,$L$11:$L$2636,0)+30)</f>
        <v>48739</v>
      </c>
      <c r="Q3368" s="124" cm="1">
        <f t="array" ref="Q3368">INDEX($L$11:$L$2636,MATCH(B3368+J3368,$L$11:$L$2636,0)+12)-1</f>
        <v>48710</v>
      </c>
    </row>
    <row r="3369" spans="2:17" ht="15" customHeight="1" x14ac:dyDescent="0.25">
      <c r="B3369" s="112">
        <v>48693</v>
      </c>
      <c r="C3369" s="113" t="str">
        <f t="shared" si="218"/>
        <v>Sunday</v>
      </c>
      <c r="D3369" s="114" t="str">
        <f t="shared" si="221"/>
        <v>W</v>
      </c>
      <c r="E3369" s="114" t="str">
        <f t="shared" si="221"/>
        <v>W</v>
      </c>
      <c r="F3369" s="114" t="str">
        <f t="shared" si="221"/>
        <v>W</v>
      </c>
      <c r="G3369" s="114" t="str">
        <f t="shared" si="221"/>
        <v>W</v>
      </c>
      <c r="H3369" s="114" t="str">
        <f t="shared" si="219"/>
        <v>W</v>
      </c>
      <c r="I3369" s="99">
        <f t="shared" si="220"/>
        <v>0</v>
      </c>
      <c r="J3369" s="109">
        <f>IF(H3369="B",0,MATCH("B",H3370:$H$3985,0))</f>
        <v>1</v>
      </c>
      <c r="O3369" s="112">
        <v>48693</v>
      </c>
      <c r="P3369" s="97" cm="1">
        <f t="array" ref="P3369">INDEX($L$11:$L$2636,MATCH(B3369+J3369,$L$11:$L$2636,0)+30)</f>
        <v>48739</v>
      </c>
      <c r="Q3369" s="124" cm="1">
        <f t="array" ref="Q3369">INDEX($L$11:$L$2636,MATCH(B3369+J3369,$L$11:$L$2636,0)+12)-1</f>
        <v>48710</v>
      </c>
    </row>
    <row r="3370" spans="2:17" ht="15" customHeight="1" x14ac:dyDescent="0.25">
      <c r="B3370" s="112">
        <v>48694</v>
      </c>
      <c r="C3370" s="113" t="str">
        <f t="shared" si="218"/>
        <v>Monday</v>
      </c>
      <c r="D3370" s="114" t="str">
        <f t="shared" si="221"/>
        <v>B</v>
      </c>
      <c r="E3370" s="114" t="str">
        <f t="shared" si="221"/>
        <v>B</v>
      </c>
      <c r="F3370" s="114" t="str">
        <f t="shared" si="221"/>
        <v>B</v>
      </c>
      <c r="G3370" s="114" t="str">
        <f t="shared" si="221"/>
        <v>B</v>
      </c>
      <c r="H3370" s="114" t="str">
        <f t="shared" si="219"/>
        <v>B</v>
      </c>
      <c r="I3370" s="99">
        <f t="shared" si="220"/>
        <v>1</v>
      </c>
      <c r="J3370" s="109">
        <f>IF(H3370="B",0,MATCH("B",H3371:$H$3985,0))</f>
        <v>0</v>
      </c>
      <c r="O3370" s="112">
        <v>48694</v>
      </c>
      <c r="P3370" s="97" cm="1">
        <f t="array" ref="P3370">INDEX($L$11:$L$2636,MATCH(B3370+J3370,$L$11:$L$2636,0)+30)</f>
        <v>48739</v>
      </c>
      <c r="Q3370" s="124" cm="1">
        <f t="array" ref="Q3370">INDEX($L$11:$L$2636,MATCH(B3370+J3370,$L$11:$L$2636,0)+12)-1</f>
        <v>48710</v>
      </c>
    </row>
    <row r="3371" spans="2:17" ht="15" customHeight="1" x14ac:dyDescent="0.25">
      <c r="B3371" s="112">
        <v>48695</v>
      </c>
      <c r="C3371" s="113" t="str">
        <f t="shared" si="218"/>
        <v>Tuesday</v>
      </c>
      <c r="D3371" s="114" t="str">
        <f t="shared" si="221"/>
        <v>B</v>
      </c>
      <c r="E3371" s="114" t="str">
        <f t="shared" si="221"/>
        <v>B</v>
      </c>
      <c r="F3371" s="114" t="str">
        <f t="shared" si="221"/>
        <v>B</v>
      </c>
      <c r="G3371" s="114" t="str">
        <f t="shared" si="221"/>
        <v>B</v>
      </c>
      <c r="H3371" s="114" t="str">
        <f t="shared" si="219"/>
        <v>B</v>
      </c>
      <c r="I3371" s="99">
        <f t="shared" si="220"/>
        <v>1</v>
      </c>
      <c r="J3371" s="109">
        <f>IF(H3371="B",0,MATCH("B",H3372:$H$3985,0))</f>
        <v>0</v>
      </c>
      <c r="O3371" s="112">
        <v>48695</v>
      </c>
      <c r="P3371" s="97" cm="1">
        <f t="array" ref="P3371">INDEX($L$11:$L$2636,MATCH(B3371+J3371,$L$11:$L$2636,0)+30)</f>
        <v>48740</v>
      </c>
      <c r="Q3371" s="124" cm="1">
        <f t="array" ref="Q3371">INDEX($L$11:$L$2636,MATCH(B3371+J3371,$L$11:$L$2636,0)+12)-1</f>
        <v>48711</v>
      </c>
    </row>
    <row r="3372" spans="2:17" ht="15" customHeight="1" x14ac:dyDescent="0.25">
      <c r="B3372" s="112">
        <v>48696</v>
      </c>
      <c r="C3372" s="113" t="str">
        <f t="shared" si="218"/>
        <v>Wednesday</v>
      </c>
      <c r="D3372" s="114" t="str">
        <f t="shared" si="221"/>
        <v>B</v>
      </c>
      <c r="E3372" s="114" t="str">
        <f t="shared" si="221"/>
        <v>B</v>
      </c>
      <c r="F3372" s="114" t="str">
        <f t="shared" si="221"/>
        <v>B</v>
      </c>
      <c r="G3372" s="114" t="str">
        <f t="shared" si="221"/>
        <v>B</v>
      </c>
      <c r="H3372" s="114" t="str">
        <f t="shared" si="219"/>
        <v>B</v>
      </c>
      <c r="I3372" s="99">
        <f t="shared" si="220"/>
        <v>1</v>
      </c>
      <c r="J3372" s="109">
        <f>IF(H3372="B",0,MATCH("B",H3373:$H$3985,0))</f>
        <v>0</v>
      </c>
      <c r="O3372" s="112">
        <v>48696</v>
      </c>
      <c r="P3372" s="97" cm="1">
        <f t="array" ref="P3372">INDEX($L$11:$L$2636,MATCH(B3372+J3372,$L$11:$L$2636,0)+30)</f>
        <v>48743</v>
      </c>
      <c r="Q3372" s="124" cm="1">
        <f t="array" ref="Q3372">INDEX($L$11:$L$2636,MATCH(B3372+J3372,$L$11:$L$2636,0)+12)-1</f>
        <v>48714</v>
      </c>
    </row>
    <row r="3373" spans="2:17" ht="15" customHeight="1" x14ac:dyDescent="0.25">
      <c r="B3373" s="112">
        <v>48697</v>
      </c>
      <c r="C3373" s="113" t="str">
        <f t="shared" si="218"/>
        <v>Thursday</v>
      </c>
      <c r="D3373" s="114" t="str">
        <f t="shared" si="221"/>
        <v>B</v>
      </c>
      <c r="E3373" s="114" t="str">
        <f t="shared" si="221"/>
        <v>B</v>
      </c>
      <c r="F3373" s="114" t="str">
        <f t="shared" si="221"/>
        <v>B</v>
      </c>
      <c r="G3373" s="114" t="str">
        <f t="shared" si="221"/>
        <v>B</v>
      </c>
      <c r="H3373" s="114" t="str">
        <f t="shared" si="219"/>
        <v>B</v>
      </c>
      <c r="I3373" s="99">
        <f t="shared" si="220"/>
        <v>1</v>
      </c>
      <c r="J3373" s="109">
        <f>IF(H3373="B",0,MATCH("B",H3374:$H$3985,0))</f>
        <v>0</v>
      </c>
      <c r="O3373" s="112">
        <v>48697</v>
      </c>
      <c r="P3373" s="97" cm="1">
        <f t="array" ref="P3373">INDEX($L$11:$L$2636,MATCH(B3373+J3373,$L$11:$L$2636,0)+30)</f>
        <v>48744</v>
      </c>
      <c r="Q3373" s="124" cm="1">
        <f t="array" ref="Q3373">INDEX($L$11:$L$2636,MATCH(B3373+J3373,$L$11:$L$2636,0)+12)-1</f>
        <v>48715</v>
      </c>
    </row>
    <row r="3374" spans="2:17" ht="15" customHeight="1" x14ac:dyDescent="0.25">
      <c r="B3374" s="112">
        <v>48698</v>
      </c>
      <c r="C3374" s="113" t="str">
        <f t="shared" si="218"/>
        <v>Friday</v>
      </c>
      <c r="D3374" s="114" t="str">
        <f t="shared" si="221"/>
        <v>B</v>
      </c>
      <c r="E3374" s="114" t="str">
        <f t="shared" si="221"/>
        <v>B</v>
      </c>
      <c r="F3374" s="114" t="str">
        <f t="shared" si="221"/>
        <v>B</v>
      </c>
      <c r="G3374" s="114" t="str">
        <f t="shared" si="221"/>
        <v>B</v>
      </c>
      <c r="H3374" s="114" t="str">
        <f t="shared" si="219"/>
        <v>B</v>
      </c>
      <c r="I3374" s="99">
        <f t="shared" si="220"/>
        <v>1</v>
      </c>
      <c r="J3374" s="109">
        <f>IF(H3374="B",0,MATCH("B",H3375:$H$3985,0))</f>
        <v>0</v>
      </c>
      <c r="O3374" s="112">
        <v>48698</v>
      </c>
      <c r="P3374" s="97" cm="1">
        <f t="array" ref="P3374">INDEX($L$11:$L$2636,MATCH(B3374+J3374,$L$11:$L$2636,0)+30)</f>
        <v>48745</v>
      </c>
      <c r="Q3374" s="124" cm="1">
        <f t="array" ref="Q3374">INDEX($L$11:$L$2636,MATCH(B3374+J3374,$L$11:$L$2636,0)+12)-1</f>
        <v>48716</v>
      </c>
    </row>
    <row r="3375" spans="2:17" ht="15" customHeight="1" x14ac:dyDescent="0.25">
      <c r="B3375" s="112">
        <v>48699</v>
      </c>
      <c r="C3375" s="113" t="str">
        <f t="shared" si="218"/>
        <v>Saturday</v>
      </c>
      <c r="D3375" s="114" t="str">
        <f t="shared" si="221"/>
        <v>W</v>
      </c>
      <c r="E3375" s="114" t="str">
        <f t="shared" si="221"/>
        <v>W</v>
      </c>
      <c r="F3375" s="114" t="str">
        <f t="shared" si="221"/>
        <v>W</v>
      </c>
      <c r="G3375" s="114" t="str">
        <f t="shared" si="221"/>
        <v>W</v>
      </c>
      <c r="H3375" s="114" t="str">
        <f t="shared" si="219"/>
        <v>W</v>
      </c>
      <c r="I3375" s="99">
        <f t="shared" si="220"/>
        <v>0</v>
      </c>
      <c r="J3375" s="109">
        <f>IF(H3375="B",0,MATCH("B",H3376:$H$3985,0))</f>
        <v>3</v>
      </c>
      <c r="O3375" s="112">
        <v>48699</v>
      </c>
      <c r="P3375" s="97" cm="1">
        <f t="array" ref="P3375">INDEX($L$11:$L$2636,MATCH(B3375+J3375,$L$11:$L$2636,0)+30)</f>
        <v>48746</v>
      </c>
      <c r="Q3375" s="124" cm="1">
        <f t="array" ref="Q3375">INDEX($L$11:$L$2636,MATCH(B3375+J3375,$L$11:$L$2636,0)+12)-1</f>
        <v>48717</v>
      </c>
    </row>
    <row r="3376" spans="2:17" ht="15" customHeight="1" x14ac:dyDescent="0.25">
      <c r="B3376" s="112">
        <v>48700</v>
      </c>
      <c r="C3376" s="113" t="str">
        <f t="shared" si="218"/>
        <v>Sunday</v>
      </c>
      <c r="D3376" s="114" t="str">
        <f t="shared" si="221"/>
        <v>W</v>
      </c>
      <c r="E3376" s="114" t="s">
        <v>71</v>
      </c>
      <c r="F3376" s="114" t="s">
        <v>71</v>
      </c>
      <c r="G3376" s="114" t="str">
        <f t="shared" si="221"/>
        <v>W</v>
      </c>
      <c r="H3376" s="114" t="str">
        <f t="shared" si="219"/>
        <v>P</v>
      </c>
      <c r="I3376" s="99">
        <f t="shared" si="220"/>
        <v>0</v>
      </c>
      <c r="J3376" s="109">
        <f>IF(H3376="B",0,MATCH("B",H3377:$H$3985,0))</f>
        <v>2</v>
      </c>
      <c r="O3376" s="112">
        <v>48700</v>
      </c>
      <c r="P3376" s="97" cm="1">
        <f t="array" ref="P3376">INDEX($L$11:$L$2636,MATCH(B3376+J3376,$L$11:$L$2636,0)+30)</f>
        <v>48746</v>
      </c>
      <c r="Q3376" s="124" cm="1">
        <f t="array" ref="Q3376">INDEX($L$11:$L$2636,MATCH(B3376+J3376,$L$11:$L$2636,0)+12)-1</f>
        <v>48717</v>
      </c>
    </row>
    <row r="3377" spans="2:17" ht="15" customHeight="1" x14ac:dyDescent="0.25">
      <c r="B3377" s="112">
        <v>48701</v>
      </c>
      <c r="C3377" s="113" t="str">
        <f t="shared" si="218"/>
        <v>Monday</v>
      </c>
      <c r="D3377" s="114" t="s">
        <v>71</v>
      </c>
      <c r="E3377" s="114" t="str">
        <f t="shared" si="221"/>
        <v>B</v>
      </c>
      <c r="F3377" s="114" t="s">
        <v>71</v>
      </c>
      <c r="G3377" s="114" t="str">
        <f t="shared" si="221"/>
        <v>B</v>
      </c>
      <c r="H3377" s="114" t="str">
        <f t="shared" si="219"/>
        <v>P</v>
      </c>
      <c r="I3377" s="99">
        <f t="shared" si="220"/>
        <v>0</v>
      </c>
      <c r="J3377" s="109">
        <f>IF(H3377="B",0,MATCH("B",H3378:$H$3985,0))</f>
        <v>1</v>
      </c>
      <c r="O3377" s="112">
        <v>48701</v>
      </c>
      <c r="P3377" s="97" cm="1">
        <f t="array" ref="P3377">INDEX($L$11:$L$2636,MATCH(B3377+J3377,$L$11:$L$2636,0)+30)</f>
        <v>48746</v>
      </c>
      <c r="Q3377" s="124" cm="1">
        <f t="array" ref="Q3377">INDEX($L$11:$L$2636,MATCH(B3377+J3377,$L$11:$L$2636,0)+12)-1</f>
        <v>48717</v>
      </c>
    </row>
    <row r="3378" spans="2:17" ht="15" customHeight="1" x14ac:dyDescent="0.25">
      <c r="B3378" s="112">
        <v>48702</v>
      </c>
      <c r="C3378" s="113" t="str">
        <f t="shared" si="218"/>
        <v>Tuesday</v>
      </c>
      <c r="D3378" s="114" t="str">
        <f t="shared" si="221"/>
        <v>B</v>
      </c>
      <c r="E3378" s="114" t="str">
        <f t="shared" si="221"/>
        <v>B</v>
      </c>
      <c r="F3378" s="114" t="str">
        <f t="shared" si="221"/>
        <v>B</v>
      </c>
      <c r="G3378" s="114" t="str">
        <f t="shared" si="221"/>
        <v>B</v>
      </c>
      <c r="H3378" s="114" t="str">
        <f t="shared" si="219"/>
        <v>B</v>
      </c>
      <c r="I3378" s="99">
        <f t="shared" si="220"/>
        <v>1</v>
      </c>
      <c r="J3378" s="109">
        <f>IF(H3378="B",0,MATCH("B",H3379:$H$3985,0))</f>
        <v>0</v>
      </c>
      <c r="O3378" s="112">
        <v>48702</v>
      </c>
      <c r="P3378" s="97" cm="1">
        <f t="array" ref="P3378">INDEX($L$11:$L$2636,MATCH(B3378+J3378,$L$11:$L$2636,0)+30)</f>
        <v>48746</v>
      </c>
      <c r="Q3378" s="124" cm="1">
        <f t="array" ref="Q3378">INDEX($L$11:$L$2636,MATCH(B3378+J3378,$L$11:$L$2636,0)+12)-1</f>
        <v>48717</v>
      </c>
    </row>
    <row r="3379" spans="2:17" ht="15" customHeight="1" x14ac:dyDescent="0.25">
      <c r="B3379" s="112">
        <v>48703</v>
      </c>
      <c r="C3379" s="113" t="str">
        <f t="shared" si="218"/>
        <v>Wednesday</v>
      </c>
      <c r="D3379" s="114" t="str">
        <f t="shared" si="221"/>
        <v>B</v>
      </c>
      <c r="E3379" s="114" t="str">
        <f t="shared" si="221"/>
        <v>B</v>
      </c>
      <c r="F3379" s="114" t="str">
        <f t="shared" si="221"/>
        <v>B</v>
      </c>
      <c r="G3379" s="114" t="str">
        <f t="shared" si="221"/>
        <v>B</v>
      </c>
      <c r="H3379" s="114" t="str">
        <f t="shared" si="219"/>
        <v>B</v>
      </c>
      <c r="I3379" s="99">
        <f t="shared" si="220"/>
        <v>1</v>
      </c>
      <c r="J3379" s="109">
        <f>IF(H3379="B",0,MATCH("B",H3380:$H$3985,0))</f>
        <v>0</v>
      </c>
      <c r="O3379" s="112">
        <v>48703</v>
      </c>
      <c r="P3379" s="97" cm="1">
        <f t="array" ref="P3379">INDEX($L$11:$L$2636,MATCH(B3379+J3379,$L$11:$L$2636,0)+30)</f>
        <v>48747</v>
      </c>
      <c r="Q3379" s="124" cm="1">
        <f t="array" ref="Q3379">INDEX($L$11:$L$2636,MATCH(B3379+J3379,$L$11:$L$2636,0)+12)-1</f>
        <v>48718</v>
      </c>
    </row>
    <row r="3380" spans="2:17" ht="15" customHeight="1" x14ac:dyDescent="0.25">
      <c r="B3380" s="112">
        <v>48704</v>
      </c>
      <c r="C3380" s="113" t="str">
        <f t="shared" si="218"/>
        <v>Thursday</v>
      </c>
      <c r="D3380" s="114" t="str">
        <f t="shared" si="221"/>
        <v>B</v>
      </c>
      <c r="E3380" s="114" t="str">
        <f t="shared" si="221"/>
        <v>B</v>
      </c>
      <c r="F3380" s="114" t="str">
        <f t="shared" si="221"/>
        <v>B</v>
      </c>
      <c r="G3380" s="114" t="str">
        <f t="shared" si="221"/>
        <v>B</v>
      </c>
      <c r="H3380" s="114" t="str">
        <f t="shared" si="219"/>
        <v>B</v>
      </c>
      <c r="I3380" s="99">
        <f t="shared" si="220"/>
        <v>1</v>
      </c>
      <c r="J3380" s="109">
        <f>IF(H3380="B",0,MATCH("B",H3381:$H$3985,0))</f>
        <v>0</v>
      </c>
      <c r="O3380" s="112">
        <v>48704</v>
      </c>
      <c r="P3380" s="97" cm="1">
        <f t="array" ref="P3380">INDEX($L$11:$L$2636,MATCH(B3380+J3380,$L$11:$L$2636,0)+30)</f>
        <v>48750</v>
      </c>
      <c r="Q3380" s="124" cm="1">
        <f t="array" ref="Q3380">INDEX($L$11:$L$2636,MATCH(B3380+J3380,$L$11:$L$2636,0)+12)-1</f>
        <v>48721</v>
      </c>
    </row>
    <row r="3381" spans="2:17" ht="15" customHeight="1" x14ac:dyDescent="0.25">
      <c r="B3381" s="112">
        <v>48705</v>
      </c>
      <c r="C3381" s="113" t="str">
        <f t="shared" si="218"/>
        <v>Friday</v>
      </c>
      <c r="D3381" s="114" t="str">
        <f t="shared" si="221"/>
        <v>B</v>
      </c>
      <c r="E3381" s="114" t="str">
        <f t="shared" si="221"/>
        <v>B</v>
      </c>
      <c r="F3381" s="114" t="str">
        <f t="shared" si="221"/>
        <v>B</v>
      </c>
      <c r="G3381" s="114" t="str">
        <f t="shared" si="221"/>
        <v>B</v>
      </c>
      <c r="H3381" s="114" t="str">
        <f t="shared" si="219"/>
        <v>B</v>
      </c>
      <c r="I3381" s="99">
        <f t="shared" si="220"/>
        <v>1</v>
      </c>
      <c r="J3381" s="109">
        <f>IF(H3381="B",0,MATCH("B",H3382:$H$3985,0))</f>
        <v>0</v>
      </c>
      <c r="O3381" s="112">
        <v>48705</v>
      </c>
      <c r="P3381" s="97" cm="1">
        <f t="array" ref="P3381">INDEX($L$11:$L$2636,MATCH(B3381+J3381,$L$11:$L$2636,0)+30)</f>
        <v>48751</v>
      </c>
      <c r="Q3381" s="124" cm="1">
        <f t="array" ref="Q3381">INDEX($L$11:$L$2636,MATCH(B3381+J3381,$L$11:$L$2636,0)+12)-1</f>
        <v>48722</v>
      </c>
    </row>
    <row r="3382" spans="2:17" ht="15" customHeight="1" x14ac:dyDescent="0.25">
      <c r="B3382" s="112">
        <v>48706</v>
      </c>
      <c r="C3382" s="113" t="str">
        <f t="shared" si="218"/>
        <v>Saturday</v>
      </c>
      <c r="D3382" s="114" t="str">
        <f t="shared" si="221"/>
        <v>W</v>
      </c>
      <c r="E3382" s="114" t="str">
        <f t="shared" si="221"/>
        <v>W</v>
      </c>
      <c r="F3382" s="114" t="str">
        <f t="shared" si="221"/>
        <v>W</v>
      </c>
      <c r="G3382" s="114" t="str">
        <f t="shared" si="221"/>
        <v>W</v>
      </c>
      <c r="H3382" s="114" t="str">
        <f t="shared" si="219"/>
        <v>W</v>
      </c>
      <c r="I3382" s="99">
        <f t="shared" si="220"/>
        <v>0</v>
      </c>
      <c r="J3382" s="109">
        <f>IF(H3382="B",0,MATCH("B",H3383:$H$3985,0))</f>
        <v>2</v>
      </c>
      <c r="O3382" s="112">
        <v>48706</v>
      </c>
      <c r="P3382" s="97" cm="1">
        <f t="array" ref="P3382">INDEX($L$11:$L$2636,MATCH(B3382+J3382,$L$11:$L$2636,0)+30)</f>
        <v>48752</v>
      </c>
      <c r="Q3382" s="124" cm="1">
        <f t="array" ref="Q3382">INDEX($L$11:$L$2636,MATCH(B3382+J3382,$L$11:$L$2636,0)+12)-1</f>
        <v>48723</v>
      </c>
    </row>
    <row r="3383" spans="2:17" ht="15" customHeight="1" x14ac:dyDescent="0.25">
      <c r="B3383" s="112">
        <v>48707</v>
      </c>
      <c r="C3383" s="113" t="str">
        <f t="shared" si="218"/>
        <v>Sunday</v>
      </c>
      <c r="D3383" s="114" t="str">
        <f t="shared" si="221"/>
        <v>W</v>
      </c>
      <c r="E3383" s="114" t="str">
        <f t="shared" si="221"/>
        <v>W</v>
      </c>
      <c r="F3383" s="114" t="str">
        <f t="shared" si="221"/>
        <v>W</v>
      </c>
      <c r="G3383" s="114" t="str">
        <f t="shared" si="221"/>
        <v>W</v>
      </c>
      <c r="H3383" s="114" t="str">
        <f t="shared" si="219"/>
        <v>W</v>
      </c>
      <c r="I3383" s="99">
        <f t="shared" si="220"/>
        <v>0</v>
      </c>
      <c r="J3383" s="109">
        <f>IF(H3383="B",0,MATCH("B",H3384:$H$3985,0))</f>
        <v>1</v>
      </c>
      <c r="O3383" s="112">
        <v>48707</v>
      </c>
      <c r="P3383" s="97" cm="1">
        <f t="array" ref="P3383">INDEX($L$11:$L$2636,MATCH(B3383+J3383,$L$11:$L$2636,0)+30)</f>
        <v>48752</v>
      </c>
      <c r="Q3383" s="124" cm="1">
        <f t="array" ref="Q3383">INDEX($L$11:$L$2636,MATCH(B3383+J3383,$L$11:$L$2636,0)+12)-1</f>
        <v>48723</v>
      </c>
    </row>
    <row r="3384" spans="2:17" ht="15" customHeight="1" x14ac:dyDescent="0.25">
      <c r="B3384" s="112">
        <v>48708</v>
      </c>
      <c r="C3384" s="113" t="str">
        <f t="shared" si="218"/>
        <v>Monday</v>
      </c>
      <c r="D3384" s="114" t="str">
        <f t="shared" si="221"/>
        <v>B</v>
      </c>
      <c r="E3384" s="114" t="str">
        <f t="shared" si="221"/>
        <v>B</v>
      </c>
      <c r="F3384" s="114" t="str">
        <f t="shared" si="221"/>
        <v>B</v>
      </c>
      <c r="G3384" s="114" t="str">
        <f t="shared" si="221"/>
        <v>B</v>
      </c>
      <c r="H3384" s="114" t="str">
        <f t="shared" si="219"/>
        <v>B</v>
      </c>
      <c r="I3384" s="99">
        <f t="shared" si="220"/>
        <v>1</v>
      </c>
      <c r="J3384" s="109">
        <f>IF(H3384="B",0,MATCH("B",H3385:$H$3985,0))</f>
        <v>0</v>
      </c>
      <c r="O3384" s="112">
        <v>48708</v>
      </c>
      <c r="P3384" s="97" cm="1">
        <f t="array" ref="P3384">INDEX($L$11:$L$2636,MATCH(B3384+J3384,$L$11:$L$2636,0)+30)</f>
        <v>48752</v>
      </c>
      <c r="Q3384" s="124" cm="1">
        <f t="array" ref="Q3384">INDEX($L$11:$L$2636,MATCH(B3384+J3384,$L$11:$L$2636,0)+12)-1</f>
        <v>48723</v>
      </c>
    </row>
    <row r="3385" spans="2:17" ht="15" customHeight="1" x14ac:dyDescent="0.25">
      <c r="B3385" s="112">
        <v>48709</v>
      </c>
      <c r="C3385" s="113" t="str">
        <f t="shared" si="218"/>
        <v>Tuesday</v>
      </c>
      <c r="D3385" s="114" t="str">
        <f t="shared" si="221"/>
        <v>B</v>
      </c>
      <c r="E3385" s="114" t="str">
        <f t="shared" si="221"/>
        <v>B</v>
      </c>
      <c r="F3385" s="114" t="str">
        <f t="shared" si="221"/>
        <v>B</v>
      </c>
      <c r="G3385" s="114" t="str">
        <f t="shared" si="221"/>
        <v>B</v>
      </c>
      <c r="H3385" s="114" t="str">
        <f t="shared" si="219"/>
        <v>B</v>
      </c>
      <c r="I3385" s="99">
        <f t="shared" si="220"/>
        <v>1</v>
      </c>
      <c r="J3385" s="109">
        <f>IF(H3385="B",0,MATCH("B",H3386:$H$3985,0))</f>
        <v>0</v>
      </c>
      <c r="O3385" s="112">
        <v>48709</v>
      </c>
      <c r="P3385" s="97" cm="1">
        <f t="array" ref="P3385">INDEX($L$11:$L$2636,MATCH(B3385+J3385,$L$11:$L$2636,0)+30)</f>
        <v>48753</v>
      </c>
      <c r="Q3385" s="124" cm="1">
        <f t="array" ref="Q3385">INDEX($L$11:$L$2636,MATCH(B3385+J3385,$L$11:$L$2636,0)+12)-1</f>
        <v>48724</v>
      </c>
    </row>
    <row r="3386" spans="2:17" ht="15" customHeight="1" x14ac:dyDescent="0.25">
      <c r="B3386" s="112">
        <v>48710</v>
      </c>
      <c r="C3386" s="113" t="str">
        <f t="shared" si="218"/>
        <v>Wednesday</v>
      </c>
      <c r="D3386" s="114" t="str">
        <f t="shared" si="221"/>
        <v>B</v>
      </c>
      <c r="E3386" s="114" t="str">
        <f t="shared" si="221"/>
        <v>B</v>
      </c>
      <c r="F3386" s="114" t="str">
        <f t="shared" si="221"/>
        <v>B</v>
      </c>
      <c r="G3386" s="114" t="str">
        <f t="shared" si="221"/>
        <v>B</v>
      </c>
      <c r="H3386" s="114" t="str">
        <f t="shared" si="219"/>
        <v>B</v>
      </c>
      <c r="I3386" s="99">
        <f t="shared" si="220"/>
        <v>1</v>
      </c>
      <c r="J3386" s="109">
        <f>IF(H3386="B",0,MATCH("B",H3387:$H$3985,0))</f>
        <v>0</v>
      </c>
      <c r="O3386" s="112">
        <v>48710</v>
      </c>
      <c r="P3386" s="97" cm="1">
        <f t="array" ref="P3386">INDEX($L$11:$L$2636,MATCH(B3386+J3386,$L$11:$L$2636,0)+30)</f>
        <v>48757</v>
      </c>
      <c r="Q3386" s="124" cm="1">
        <f t="array" ref="Q3386">INDEX($L$11:$L$2636,MATCH(B3386+J3386,$L$11:$L$2636,0)+12)-1</f>
        <v>48725</v>
      </c>
    </row>
    <row r="3387" spans="2:17" ht="15" customHeight="1" x14ac:dyDescent="0.25">
      <c r="B3387" s="112">
        <v>48711</v>
      </c>
      <c r="C3387" s="113" t="str">
        <f t="shared" si="218"/>
        <v>Thursday</v>
      </c>
      <c r="D3387" s="114" t="str">
        <f t="shared" si="221"/>
        <v>B</v>
      </c>
      <c r="E3387" s="114" t="str">
        <f t="shared" si="221"/>
        <v>B</v>
      </c>
      <c r="F3387" s="114" t="str">
        <f t="shared" si="221"/>
        <v>B</v>
      </c>
      <c r="G3387" s="114" t="str">
        <f t="shared" si="221"/>
        <v>B</v>
      </c>
      <c r="H3387" s="114" t="str">
        <f t="shared" si="219"/>
        <v>B</v>
      </c>
      <c r="I3387" s="99">
        <f t="shared" si="220"/>
        <v>1</v>
      </c>
      <c r="J3387" s="109">
        <f>IF(H3387="B",0,MATCH("B",H3388:$H$3985,0))</f>
        <v>0</v>
      </c>
      <c r="O3387" s="112">
        <v>48711</v>
      </c>
      <c r="P3387" s="97" cm="1">
        <f t="array" ref="P3387">INDEX($L$11:$L$2636,MATCH(B3387+J3387,$L$11:$L$2636,0)+30)</f>
        <v>48758</v>
      </c>
      <c r="Q3387" s="124" cm="1">
        <f t="array" ref="Q3387">INDEX($L$11:$L$2636,MATCH(B3387+J3387,$L$11:$L$2636,0)+12)-1</f>
        <v>48729</v>
      </c>
    </row>
    <row r="3388" spans="2:17" ht="15" customHeight="1" x14ac:dyDescent="0.25">
      <c r="B3388" s="112">
        <v>48712</v>
      </c>
      <c r="C3388" s="113" t="str">
        <f t="shared" si="218"/>
        <v>Friday</v>
      </c>
      <c r="D3388" s="114" t="str">
        <f t="shared" si="221"/>
        <v>B</v>
      </c>
      <c r="E3388" s="114" t="str">
        <f t="shared" si="221"/>
        <v>B</v>
      </c>
      <c r="F3388" s="114" t="str">
        <f t="shared" si="221"/>
        <v>B</v>
      </c>
      <c r="G3388" s="114" t="str">
        <f t="shared" si="221"/>
        <v>B</v>
      </c>
      <c r="H3388" s="114" t="str">
        <f t="shared" si="219"/>
        <v>B</v>
      </c>
      <c r="I3388" s="99">
        <f t="shared" si="220"/>
        <v>1</v>
      </c>
      <c r="J3388" s="109">
        <f>IF(H3388="B",0,MATCH("B",H3389:$H$3985,0))</f>
        <v>0</v>
      </c>
      <c r="O3388" s="112">
        <v>48712</v>
      </c>
      <c r="P3388" s="97" cm="1">
        <f t="array" ref="P3388">INDEX($L$11:$L$2636,MATCH(B3388+J3388,$L$11:$L$2636,0)+30)</f>
        <v>48759</v>
      </c>
      <c r="Q3388" s="124" cm="1">
        <f t="array" ref="Q3388">INDEX($L$11:$L$2636,MATCH(B3388+J3388,$L$11:$L$2636,0)+12)-1</f>
        <v>48730</v>
      </c>
    </row>
    <row r="3389" spans="2:17" ht="15" customHeight="1" x14ac:dyDescent="0.25">
      <c r="B3389" s="112">
        <v>48713</v>
      </c>
      <c r="C3389" s="113" t="str">
        <f t="shared" si="218"/>
        <v>Saturday</v>
      </c>
      <c r="D3389" s="114" t="str">
        <f t="shared" si="221"/>
        <v>W</v>
      </c>
      <c r="E3389" s="114" t="str">
        <f t="shared" si="221"/>
        <v>W</v>
      </c>
      <c r="F3389" s="114" t="str">
        <f t="shared" si="221"/>
        <v>W</v>
      </c>
      <c r="G3389" s="114" t="str">
        <f t="shared" si="221"/>
        <v>W</v>
      </c>
      <c r="H3389" s="114" t="str">
        <f t="shared" si="219"/>
        <v>W</v>
      </c>
      <c r="I3389" s="99">
        <f t="shared" si="220"/>
        <v>0</v>
      </c>
      <c r="J3389" s="109">
        <f>IF(H3389="B",0,MATCH("B",H3390:$H$3985,0))</f>
        <v>2</v>
      </c>
      <c r="O3389" s="112">
        <v>48713</v>
      </c>
      <c r="P3389" s="97" cm="1">
        <f t="array" ref="P3389">INDEX($L$11:$L$2636,MATCH(B3389+J3389,$L$11:$L$2636,0)+30)</f>
        <v>48760</v>
      </c>
      <c r="Q3389" s="124" cm="1">
        <f t="array" ref="Q3389">INDEX($L$11:$L$2636,MATCH(B3389+J3389,$L$11:$L$2636,0)+12)-1</f>
        <v>48731</v>
      </c>
    </row>
    <row r="3390" spans="2:17" ht="15" customHeight="1" x14ac:dyDescent="0.25">
      <c r="B3390" s="112">
        <v>48714</v>
      </c>
      <c r="C3390" s="113" t="str">
        <f t="shared" si="218"/>
        <v>Sunday</v>
      </c>
      <c r="D3390" s="114" t="str">
        <f t="shared" si="221"/>
        <v>W</v>
      </c>
      <c r="E3390" s="114" t="str">
        <f t="shared" si="221"/>
        <v>W</v>
      </c>
      <c r="F3390" s="114" t="s">
        <v>71</v>
      </c>
      <c r="G3390" s="114" t="str">
        <f t="shared" si="221"/>
        <v>W</v>
      </c>
      <c r="H3390" s="114" t="str">
        <f t="shared" si="219"/>
        <v>P</v>
      </c>
      <c r="I3390" s="99">
        <f t="shared" si="220"/>
        <v>0</v>
      </c>
      <c r="J3390" s="109">
        <f>IF(H3390="B",0,MATCH("B",H3391:$H$3985,0))</f>
        <v>1</v>
      </c>
      <c r="O3390" s="112">
        <v>48714</v>
      </c>
      <c r="P3390" s="97" cm="1">
        <f t="array" ref="P3390">INDEX($L$11:$L$2636,MATCH(B3390+J3390,$L$11:$L$2636,0)+30)</f>
        <v>48760</v>
      </c>
      <c r="Q3390" s="124" cm="1">
        <f t="array" ref="Q3390">INDEX($L$11:$L$2636,MATCH(B3390+J3390,$L$11:$L$2636,0)+12)-1</f>
        <v>48731</v>
      </c>
    </row>
    <row r="3391" spans="2:17" ht="15" customHeight="1" x14ac:dyDescent="0.25">
      <c r="B3391" s="112">
        <v>48715</v>
      </c>
      <c r="C3391" s="113" t="str">
        <f t="shared" si="218"/>
        <v>Monday</v>
      </c>
      <c r="D3391" s="114" t="str">
        <f t="shared" si="221"/>
        <v>B</v>
      </c>
      <c r="E3391" s="114" t="str">
        <f t="shared" si="221"/>
        <v>B</v>
      </c>
      <c r="F3391" s="114" t="str">
        <f t="shared" si="221"/>
        <v>B</v>
      </c>
      <c r="G3391" s="114" t="str">
        <f t="shared" si="221"/>
        <v>B</v>
      </c>
      <c r="H3391" s="114" t="str">
        <f t="shared" si="219"/>
        <v>B</v>
      </c>
      <c r="I3391" s="99">
        <f t="shared" si="220"/>
        <v>1</v>
      </c>
      <c r="J3391" s="109">
        <f>IF(H3391="B",0,MATCH("B",H3392:$H$3985,0))</f>
        <v>0</v>
      </c>
      <c r="O3391" s="112">
        <v>48715</v>
      </c>
      <c r="P3391" s="97" cm="1">
        <f t="array" ref="P3391">INDEX($L$11:$L$2636,MATCH(B3391+J3391,$L$11:$L$2636,0)+30)</f>
        <v>48760</v>
      </c>
      <c r="Q3391" s="124" cm="1">
        <f t="array" ref="Q3391">INDEX($L$11:$L$2636,MATCH(B3391+J3391,$L$11:$L$2636,0)+12)-1</f>
        <v>48731</v>
      </c>
    </row>
    <row r="3392" spans="2:17" ht="15" customHeight="1" x14ac:dyDescent="0.25">
      <c r="B3392" s="112">
        <v>48716</v>
      </c>
      <c r="C3392" s="113" t="str">
        <f t="shared" si="218"/>
        <v>Tuesday</v>
      </c>
      <c r="D3392" s="114" t="str">
        <f t="shared" si="221"/>
        <v>B</v>
      </c>
      <c r="E3392" s="114" t="str">
        <f t="shared" si="221"/>
        <v>B</v>
      </c>
      <c r="F3392" s="114" t="str">
        <f t="shared" si="221"/>
        <v>B</v>
      </c>
      <c r="G3392" s="114" t="str">
        <f t="shared" si="221"/>
        <v>B</v>
      </c>
      <c r="H3392" s="114" t="str">
        <f t="shared" si="219"/>
        <v>B</v>
      </c>
      <c r="I3392" s="99">
        <f t="shared" si="220"/>
        <v>1</v>
      </c>
      <c r="J3392" s="109">
        <f>IF(H3392="B",0,MATCH("B",H3393:$H$3985,0))</f>
        <v>0</v>
      </c>
      <c r="O3392" s="112">
        <v>48716</v>
      </c>
      <c r="P3392" s="97" cm="1">
        <f t="array" ref="P3392">INDEX($L$11:$L$2636,MATCH(B3392+J3392,$L$11:$L$2636,0)+30)</f>
        <v>48761</v>
      </c>
      <c r="Q3392" s="124" cm="1">
        <f t="array" ref="Q3392">INDEX($L$11:$L$2636,MATCH(B3392+J3392,$L$11:$L$2636,0)+12)-1</f>
        <v>48732</v>
      </c>
    </row>
    <row r="3393" spans="2:17" ht="15" customHeight="1" x14ac:dyDescent="0.25">
      <c r="B3393" s="112">
        <v>48717</v>
      </c>
      <c r="C3393" s="113" t="str">
        <f t="shared" si="218"/>
        <v>Wednesday</v>
      </c>
      <c r="D3393" s="114" t="str">
        <f t="shared" si="221"/>
        <v>B</v>
      </c>
      <c r="E3393" s="114" t="str">
        <f t="shared" si="221"/>
        <v>B</v>
      </c>
      <c r="F3393" s="114" t="str">
        <f t="shared" si="221"/>
        <v>B</v>
      </c>
      <c r="G3393" s="114" t="str">
        <f t="shared" si="221"/>
        <v>B</v>
      </c>
      <c r="H3393" s="114" t="str">
        <f t="shared" si="219"/>
        <v>B</v>
      </c>
      <c r="I3393" s="99">
        <f t="shared" si="220"/>
        <v>1</v>
      </c>
      <c r="J3393" s="109">
        <f>IF(H3393="B",0,MATCH("B",H3394:$H$3985,0))</f>
        <v>0</v>
      </c>
      <c r="O3393" s="112">
        <v>48717</v>
      </c>
      <c r="P3393" s="97" cm="1">
        <f t="array" ref="P3393">INDEX($L$11:$L$2636,MATCH(B3393+J3393,$L$11:$L$2636,0)+30)</f>
        <v>48764</v>
      </c>
      <c r="Q3393" s="124" cm="1">
        <f t="array" ref="Q3393">INDEX($L$11:$L$2636,MATCH(B3393+J3393,$L$11:$L$2636,0)+12)-1</f>
        <v>48736</v>
      </c>
    </row>
    <row r="3394" spans="2:17" ht="15" customHeight="1" x14ac:dyDescent="0.25">
      <c r="B3394" s="112">
        <v>48718</v>
      </c>
      <c r="C3394" s="113" t="str">
        <f t="shared" si="218"/>
        <v>Thursday</v>
      </c>
      <c r="D3394" s="114" t="str">
        <f t="shared" si="221"/>
        <v>B</v>
      </c>
      <c r="E3394" s="114" t="str">
        <f t="shared" si="221"/>
        <v>B</v>
      </c>
      <c r="F3394" s="114" t="str">
        <f t="shared" si="221"/>
        <v>B</v>
      </c>
      <c r="G3394" s="114" t="str">
        <f t="shared" si="221"/>
        <v>B</v>
      </c>
      <c r="H3394" s="114" t="str">
        <f t="shared" si="219"/>
        <v>B</v>
      </c>
      <c r="I3394" s="99">
        <f t="shared" si="220"/>
        <v>1</v>
      </c>
      <c r="J3394" s="109">
        <f>IF(H3394="B",0,MATCH("B",H3395:$H$3985,0))</f>
        <v>0</v>
      </c>
      <c r="O3394" s="112">
        <v>48718</v>
      </c>
      <c r="P3394" s="97" cm="1">
        <f t="array" ref="P3394">INDEX($L$11:$L$2636,MATCH(B3394+J3394,$L$11:$L$2636,0)+30)</f>
        <v>48765</v>
      </c>
      <c r="Q3394" s="124" cm="1">
        <f t="array" ref="Q3394">INDEX($L$11:$L$2636,MATCH(B3394+J3394,$L$11:$L$2636,0)+12)-1</f>
        <v>48737</v>
      </c>
    </row>
    <row r="3395" spans="2:17" ht="15" customHeight="1" x14ac:dyDescent="0.25">
      <c r="B3395" s="112">
        <v>48719</v>
      </c>
      <c r="C3395" s="113" t="str">
        <f t="shared" si="218"/>
        <v>Friday</v>
      </c>
      <c r="D3395" s="114" t="str">
        <f t="shared" si="221"/>
        <v>B</v>
      </c>
      <c r="E3395" s="114" t="str">
        <f t="shared" si="221"/>
        <v>B</v>
      </c>
      <c r="F3395" s="114" t="str">
        <f t="shared" si="221"/>
        <v>B</v>
      </c>
      <c r="G3395" s="114" t="str">
        <f t="shared" si="221"/>
        <v>B</v>
      </c>
      <c r="H3395" s="114" t="str">
        <f t="shared" si="219"/>
        <v>B</v>
      </c>
      <c r="I3395" s="99">
        <f t="shared" si="220"/>
        <v>1</v>
      </c>
      <c r="J3395" s="109">
        <f>IF(H3395="B",0,MATCH("B",H3396:$H$3985,0))</f>
        <v>0</v>
      </c>
      <c r="O3395" s="112">
        <v>48719</v>
      </c>
      <c r="P3395" s="97" cm="1">
        <f t="array" ref="P3395">INDEX($L$11:$L$2636,MATCH(B3395+J3395,$L$11:$L$2636,0)+30)</f>
        <v>48766</v>
      </c>
      <c r="Q3395" s="124" cm="1">
        <f t="array" ref="Q3395">INDEX($L$11:$L$2636,MATCH(B3395+J3395,$L$11:$L$2636,0)+12)-1</f>
        <v>48738</v>
      </c>
    </row>
    <row r="3396" spans="2:17" ht="15" customHeight="1" x14ac:dyDescent="0.25">
      <c r="B3396" s="112">
        <v>48720</v>
      </c>
      <c r="C3396" s="113" t="str">
        <f t="shared" si="218"/>
        <v>Saturday</v>
      </c>
      <c r="D3396" s="114" t="str">
        <f t="shared" si="221"/>
        <v>W</v>
      </c>
      <c r="E3396" s="114" t="str">
        <f t="shared" si="221"/>
        <v>W</v>
      </c>
      <c r="F3396" s="114" t="str">
        <f t="shared" si="221"/>
        <v>W</v>
      </c>
      <c r="G3396" s="114" t="str">
        <f t="shared" si="221"/>
        <v>W</v>
      </c>
      <c r="H3396" s="114" t="str">
        <f t="shared" si="219"/>
        <v>W</v>
      </c>
      <c r="I3396" s="99">
        <f t="shared" si="220"/>
        <v>0</v>
      </c>
      <c r="J3396" s="109">
        <f>IF(H3396="B",0,MATCH("B",H3397:$H$3985,0))</f>
        <v>2</v>
      </c>
      <c r="O3396" s="112">
        <v>48720</v>
      </c>
      <c r="P3396" s="97" cm="1">
        <f t="array" ref="P3396">INDEX($L$11:$L$2636,MATCH(B3396+J3396,$L$11:$L$2636,0)+30)</f>
        <v>48767</v>
      </c>
      <c r="Q3396" s="124" cm="1">
        <f t="array" ref="Q3396">INDEX($L$11:$L$2636,MATCH(B3396+J3396,$L$11:$L$2636,0)+12)-1</f>
        <v>48739</v>
      </c>
    </row>
    <row r="3397" spans="2:17" ht="15" customHeight="1" x14ac:dyDescent="0.25">
      <c r="B3397" s="112">
        <v>48721</v>
      </c>
      <c r="C3397" s="113" t="str">
        <f t="shared" si="218"/>
        <v>Sunday</v>
      </c>
      <c r="D3397" s="114" t="str">
        <f t="shared" si="221"/>
        <v>W</v>
      </c>
      <c r="E3397" s="114" t="str">
        <f t="shared" si="221"/>
        <v>W</v>
      </c>
      <c r="F3397" s="114" t="str">
        <f t="shared" si="221"/>
        <v>W</v>
      </c>
      <c r="G3397" s="114" t="str">
        <f t="shared" si="221"/>
        <v>W</v>
      </c>
      <c r="H3397" s="114" t="str">
        <f t="shared" si="219"/>
        <v>W</v>
      </c>
      <c r="I3397" s="99">
        <f t="shared" si="220"/>
        <v>0</v>
      </c>
      <c r="J3397" s="109">
        <f>IF(H3397="B",0,MATCH("B",H3398:$H$3985,0))</f>
        <v>1</v>
      </c>
      <c r="O3397" s="112">
        <v>48721</v>
      </c>
      <c r="P3397" s="97" cm="1">
        <f t="array" ref="P3397">INDEX($L$11:$L$2636,MATCH(B3397+J3397,$L$11:$L$2636,0)+30)</f>
        <v>48767</v>
      </c>
      <c r="Q3397" s="124" cm="1">
        <f t="array" ref="Q3397">INDEX($L$11:$L$2636,MATCH(B3397+J3397,$L$11:$L$2636,0)+12)-1</f>
        <v>48739</v>
      </c>
    </row>
    <row r="3398" spans="2:17" ht="15" customHeight="1" x14ac:dyDescent="0.25">
      <c r="B3398" s="112">
        <v>48722</v>
      </c>
      <c r="C3398" s="113" t="str">
        <f t="shared" si="218"/>
        <v>Monday</v>
      </c>
      <c r="D3398" s="114" t="str">
        <f t="shared" si="221"/>
        <v>B</v>
      </c>
      <c r="E3398" s="114" t="str">
        <f t="shared" si="221"/>
        <v>B</v>
      </c>
      <c r="F3398" s="114" t="str">
        <f t="shared" si="221"/>
        <v>B</v>
      </c>
      <c r="G3398" s="114" t="str">
        <f t="shared" si="221"/>
        <v>B</v>
      </c>
      <c r="H3398" s="114" t="str">
        <f t="shared" si="219"/>
        <v>B</v>
      </c>
      <c r="I3398" s="99">
        <f t="shared" si="220"/>
        <v>1</v>
      </c>
      <c r="J3398" s="109">
        <f>IF(H3398="B",0,MATCH("B",H3399:$H$3985,0))</f>
        <v>0</v>
      </c>
      <c r="O3398" s="112">
        <v>48722</v>
      </c>
      <c r="P3398" s="97" cm="1">
        <f t="array" ref="P3398">INDEX($L$11:$L$2636,MATCH(B3398+J3398,$L$11:$L$2636,0)+30)</f>
        <v>48767</v>
      </c>
      <c r="Q3398" s="124" cm="1">
        <f t="array" ref="Q3398">INDEX($L$11:$L$2636,MATCH(B3398+J3398,$L$11:$L$2636,0)+12)-1</f>
        <v>48739</v>
      </c>
    </row>
    <row r="3399" spans="2:17" ht="15" customHeight="1" x14ac:dyDescent="0.25">
      <c r="B3399" s="112">
        <v>48723</v>
      </c>
      <c r="C3399" s="113" t="str">
        <f t="shared" si="218"/>
        <v>Tuesday</v>
      </c>
      <c r="D3399" s="114" t="str">
        <f t="shared" si="221"/>
        <v>B</v>
      </c>
      <c r="E3399" s="114" t="str">
        <f t="shared" si="221"/>
        <v>B</v>
      </c>
      <c r="F3399" s="114" t="str">
        <f t="shared" si="221"/>
        <v>B</v>
      </c>
      <c r="G3399" s="114" t="str">
        <f t="shared" si="221"/>
        <v>B</v>
      </c>
      <c r="H3399" s="114" t="str">
        <f t="shared" si="219"/>
        <v>B</v>
      </c>
      <c r="I3399" s="99">
        <f t="shared" si="220"/>
        <v>1</v>
      </c>
      <c r="J3399" s="109">
        <f>IF(H3399="B",0,MATCH("B",H3400:$H$3985,0))</f>
        <v>0</v>
      </c>
      <c r="O3399" s="112">
        <v>48723</v>
      </c>
      <c r="P3399" s="97" cm="1">
        <f t="array" ref="P3399">INDEX($L$11:$L$2636,MATCH(B3399+J3399,$L$11:$L$2636,0)+30)</f>
        <v>48768</v>
      </c>
      <c r="Q3399" s="124" cm="1">
        <f t="array" ref="Q3399">INDEX($L$11:$L$2636,MATCH(B3399+J3399,$L$11:$L$2636,0)+12)-1</f>
        <v>48742</v>
      </c>
    </row>
    <row r="3400" spans="2:17" ht="15" customHeight="1" x14ac:dyDescent="0.25">
      <c r="B3400" s="112">
        <v>48724</v>
      </c>
      <c r="C3400" s="113" t="str">
        <f t="shared" si="218"/>
        <v>Wednesday</v>
      </c>
      <c r="D3400" s="114" t="str">
        <f t="shared" si="221"/>
        <v>B</v>
      </c>
      <c r="E3400" s="114" t="str">
        <f t="shared" si="221"/>
        <v>B</v>
      </c>
      <c r="F3400" s="114" t="str">
        <f t="shared" si="221"/>
        <v>B</v>
      </c>
      <c r="G3400" s="114" t="str">
        <f t="shared" si="221"/>
        <v>B</v>
      </c>
      <c r="H3400" s="114" t="str">
        <f t="shared" si="219"/>
        <v>B</v>
      </c>
      <c r="I3400" s="99">
        <f t="shared" si="220"/>
        <v>1</v>
      </c>
      <c r="J3400" s="109">
        <f>IF(H3400="B",0,MATCH("B",H3401:$H$3985,0))</f>
        <v>0</v>
      </c>
      <c r="O3400" s="112">
        <v>48724</v>
      </c>
      <c r="P3400" s="97" cm="1">
        <f t="array" ref="P3400">INDEX($L$11:$L$2636,MATCH(B3400+J3400,$L$11:$L$2636,0)+30)</f>
        <v>48771</v>
      </c>
      <c r="Q3400" s="124" cm="1">
        <f t="array" ref="Q3400">INDEX($L$11:$L$2636,MATCH(B3400+J3400,$L$11:$L$2636,0)+12)-1</f>
        <v>48743</v>
      </c>
    </row>
    <row r="3401" spans="2:17" ht="15" customHeight="1" x14ac:dyDescent="0.25">
      <c r="B3401" s="112">
        <v>48725</v>
      </c>
      <c r="C3401" s="113" t="str">
        <f t="shared" si="218"/>
        <v>Thursday</v>
      </c>
      <c r="D3401" s="114" t="str">
        <f t="shared" si="221"/>
        <v>B</v>
      </c>
      <c r="E3401" s="114" t="str">
        <f t="shared" si="221"/>
        <v>B</v>
      </c>
      <c r="F3401" s="114" t="str">
        <f t="shared" si="221"/>
        <v>B</v>
      </c>
      <c r="G3401" s="114" t="str">
        <f t="shared" si="221"/>
        <v>B</v>
      </c>
      <c r="H3401" s="114" t="str">
        <f t="shared" si="219"/>
        <v>B</v>
      </c>
      <c r="I3401" s="99">
        <f t="shared" si="220"/>
        <v>1</v>
      </c>
      <c r="J3401" s="109">
        <f>IF(H3401="B",0,MATCH("B",H3402:$H$3985,0))</f>
        <v>0</v>
      </c>
      <c r="O3401" s="112">
        <v>48725</v>
      </c>
      <c r="P3401" s="97" cm="1">
        <f t="array" ref="P3401">INDEX($L$11:$L$2636,MATCH(B3401+J3401,$L$11:$L$2636,0)+30)</f>
        <v>48772</v>
      </c>
      <c r="Q3401" s="124" cm="1">
        <f t="array" ref="Q3401">INDEX($L$11:$L$2636,MATCH(B3401+J3401,$L$11:$L$2636,0)+12)-1</f>
        <v>48744</v>
      </c>
    </row>
    <row r="3402" spans="2:17" ht="15" customHeight="1" x14ac:dyDescent="0.25">
      <c r="B3402" s="112">
        <v>48726</v>
      </c>
      <c r="C3402" s="113" t="str">
        <f t="shared" si="218"/>
        <v>Friday</v>
      </c>
      <c r="D3402" s="114" t="str">
        <f t="shared" si="221"/>
        <v>B</v>
      </c>
      <c r="E3402" s="114" t="str">
        <f t="shared" si="221"/>
        <v>B</v>
      </c>
      <c r="F3402" s="114" t="str">
        <f t="shared" si="221"/>
        <v>B</v>
      </c>
      <c r="G3402" s="114" t="str">
        <f t="shared" si="221"/>
        <v>B</v>
      </c>
      <c r="H3402" s="114" t="str">
        <f t="shared" si="219"/>
        <v>B</v>
      </c>
      <c r="I3402" s="99">
        <f t="shared" si="220"/>
        <v>1</v>
      </c>
      <c r="J3402" s="109">
        <f>IF(H3402="B",0,MATCH("B",H3403:$H$3985,0))</f>
        <v>0</v>
      </c>
      <c r="O3402" s="112">
        <v>48726</v>
      </c>
      <c r="P3402" s="97" cm="1">
        <f t="array" ref="P3402">INDEX($L$11:$L$2636,MATCH(B3402+J3402,$L$11:$L$2636,0)+30)</f>
        <v>48773</v>
      </c>
      <c r="Q3402" s="124" cm="1">
        <f t="array" ref="Q3402">INDEX($L$11:$L$2636,MATCH(B3402+J3402,$L$11:$L$2636,0)+12)-1</f>
        <v>48745</v>
      </c>
    </row>
    <row r="3403" spans="2:17" ht="15" customHeight="1" x14ac:dyDescent="0.25">
      <c r="B3403" s="112">
        <v>48727</v>
      </c>
      <c r="C3403" s="113" t="str">
        <f t="shared" si="218"/>
        <v>Saturday</v>
      </c>
      <c r="D3403" s="114" t="str">
        <f t="shared" si="221"/>
        <v>W</v>
      </c>
      <c r="E3403" s="114" t="str">
        <f t="shared" si="221"/>
        <v>W</v>
      </c>
      <c r="F3403" s="114" t="str">
        <f t="shared" si="221"/>
        <v>W</v>
      </c>
      <c r="G3403" s="114" t="str">
        <f t="shared" si="221"/>
        <v>W</v>
      </c>
      <c r="H3403" s="114" t="str">
        <f t="shared" si="219"/>
        <v>W</v>
      </c>
      <c r="I3403" s="99">
        <f t="shared" si="220"/>
        <v>0</v>
      </c>
      <c r="J3403" s="109">
        <f>IF(H3403="B",0,MATCH("B",H3404:$H$3985,0))</f>
        <v>3</v>
      </c>
      <c r="O3403" s="112">
        <v>48727</v>
      </c>
      <c r="P3403" s="97" cm="1">
        <f t="array" ref="P3403">INDEX($L$11:$L$2636,MATCH(B3403+J3403,$L$11:$L$2636,0)+30)</f>
        <v>48774</v>
      </c>
      <c r="Q3403" s="124" cm="1">
        <f t="array" ref="Q3403">INDEX($L$11:$L$2636,MATCH(B3403+J3403,$L$11:$L$2636,0)+12)-1</f>
        <v>48746</v>
      </c>
    </row>
    <row r="3404" spans="2:17" ht="15" customHeight="1" x14ac:dyDescent="0.25">
      <c r="B3404" s="112">
        <v>48728</v>
      </c>
      <c r="C3404" s="113" t="str">
        <f t="shared" ref="C3404:C3467" si="222">TEXT(WEEKDAY(B3404),"dddd")</f>
        <v>Sunday</v>
      </c>
      <c r="D3404" s="114" t="str">
        <f t="shared" si="221"/>
        <v>W</v>
      </c>
      <c r="E3404" s="114" t="str">
        <f t="shared" si="221"/>
        <v>W</v>
      </c>
      <c r="F3404" s="114" t="str">
        <f t="shared" si="221"/>
        <v>W</v>
      </c>
      <c r="G3404" s="114" t="str">
        <f t="shared" si="221"/>
        <v>W</v>
      </c>
      <c r="H3404" s="114" t="str">
        <f t="shared" ref="H3404:H3467" si="223">IF(OR(D3404="P",E3404="P",F3404="P",G3404="P"),"P",D3404)</f>
        <v>W</v>
      </c>
      <c r="I3404" s="99">
        <f t="shared" ref="I3404:I3467" si="224">IF(H3404="B",1,0)</f>
        <v>0</v>
      </c>
      <c r="J3404" s="109">
        <f>IF(H3404="B",0,MATCH("B",H3405:$H$3985,0))</f>
        <v>2</v>
      </c>
      <c r="O3404" s="112">
        <v>48728</v>
      </c>
      <c r="P3404" s="97" cm="1">
        <f t="array" ref="P3404">INDEX($L$11:$L$2636,MATCH(B3404+J3404,$L$11:$L$2636,0)+30)</f>
        <v>48774</v>
      </c>
      <c r="Q3404" s="124" cm="1">
        <f t="array" ref="Q3404">INDEX($L$11:$L$2636,MATCH(B3404+J3404,$L$11:$L$2636,0)+12)-1</f>
        <v>48746</v>
      </c>
    </row>
    <row r="3405" spans="2:17" ht="15" customHeight="1" x14ac:dyDescent="0.25">
      <c r="B3405" s="112">
        <v>48729</v>
      </c>
      <c r="C3405" s="113" t="str">
        <f t="shared" si="222"/>
        <v>Monday</v>
      </c>
      <c r="D3405" s="114" t="s">
        <v>71</v>
      </c>
      <c r="E3405" s="114" t="str">
        <f t="shared" si="221"/>
        <v>B</v>
      </c>
      <c r="F3405" s="114" t="str">
        <f t="shared" si="221"/>
        <v>B</v>
      </c>
      <c r="G3405" s="114" t="str">
        <f t="shared" si="221"/>
        <v>B</v>
      </c>
      <c r="H3405" s="114" t="str">
        <f t="shared" si="223"/>
        <v>P</v>
      </c>
      <c r="I3405" s="99">
        <f t="shared" si="224"/>
        <v>0</v>
      </c>
      <c r="J3405" s="109">
        <f>IF(H3405="B",0,MATCH("B",H3406:$H$3985,0))</f>
        <v>1</v>
      </c>
      <c r="O3405" s="112">
        <v>48729</v>
      </c>
      <c r="P3405" s="97" cm="1">
        <f t="array" ref="P3405">INDEX($L$11:$L$2636,MATCH(B3405+J3405,$L$11:$L$2636,0)+30)</f>
        <v>48774</v>
      </c>
      <c r="Q3405" s="124" cm="1">
        <f t="array" ref="Q3405">INDEX($L$11:$L$2636,MATCH(B3405+J3405,$L$11:$L$2636,0)+12)-1</f>
        <v>48746</v>
      </c>
    </row>
    <row r="3406" spans="2:17" ht="15" customHeight="1" x14ac:dyDescent="0.25">
      <c r="B3406" s="112">
        <v>48730</v>
      </c>
      <c r="C3406" s="113" t="str">
        <f t="shared" si="222"/>
        <v>Tuesday</v>
      </c>
      <c r="D3406" s="114" t="str">
        <f t="shared" si="221"/>
        <v>B</v>
      </c>
      <c r="E3406" s="114" t="str">
        <f t="shared" si="221"/>
        <v>B</v>
      </c>
      <c r="F3406" s="114" t="str">
        <f t="shared" si="221"/>
        <v>B</v>
      </c>
      <c r="G3406" s="114" t="str">
        <f t="shared" si="221"/>
        <v>B</v>
      </c>
      <c r="H3406" s="114" t="str">
        <f t="shared" si="223"/>
        <v>B</v>
      </c>
      <c r="I3406" s="99">
        <f t="shared" si="224"/>
        <v>1</v>
      </c>
      <c r="J3406" s="109">
        <f>IF(H3406="B",0,MATCH("B",H3407:$H$3985,0))</f>
        <v>0</v>
      </c>
      <c r="O3406" s="112">
        <v>48730</v>
      </c>
      <c r="P3406" s="97" cm="1">
        <f t="array" ref="P3406">INDEX($L$11:$L$2636,MATCH(B3406+J3406,$L$11:$L$2636,0)+30)</f>
        <v>48774</v>
      </c>
      <c r="Q3406" s="124" cm="1">
        <f t="array" ref="Q3406">INDEX($L$11:$L$2636,MATCH(B3406+J3406,$L$11:$L$2636,0)+12)-1</f>
        <v>48746</v>
      </c>
    </row>
    <row r="3407" spans="2:17" ht="15" customHeight="1" x14ac:dyDescent="0.25">
      <c r="B3407" s="112">
        <v>48731</v>
      </c>
      <c r="C3407" s="113" t="str">
        <f t="shared" si="222"/>
        <v>Wednesday</v>
      </c>
      <c r="D3407" s="114" t="str">
        <f t="shared" si="221"/>
        <v>B</v>
      </c>
      <c r="E3407" s="114" t="str">
        <f t="shared" si="221"/>
        <v>B</v>
      </c>
      <c r="F3407" s="114" t="str">
        <f t="shared" si="221"/>
        <v>B</v>
      </c>
      <c r="G3407" s="114" t="str">
        <f t="shared" si="221"/>
        <v>B</v>
      </c>
      <c r="H3407" s="114" t="str">
        <f t="shared" si="223"/>
        <v>B</v>
      </c>
      <c r="I3407" s="99">
        <f t="shared" si="224"/>
        <v>1</v>
      </c>
      <c r="J3407" s="109">
        <f>IF(H3407="B",0,MATCH("B",H3408:$H$3985,0))</f>
        <v>0</v>
      </c>
      <c r="O3407" s="112">
        <v>48731</v>
      </c>
      <c r="P3407" s="97" cm="1">
        <f t="array" ref="P3407">INDEX($L$11:$L$2636,MATCH(B3407+J3407,$L$11:$L$2636,0)+30)</f>
        <v>48775</v>
      </c>
      <c r="Q3407" s="124" cm="1">
        <f t="array" ref="Q3407">INDEX($L$11:$L$2636,MATCH(B3407+J3407,$L$11:$L$2636,0)+12)-1</f>
        <v>48749</v>
      </c>
    </row>
    <row r="3408" spans="2:17" ht="15" customHeight="1" x14ac:dyDescent="0.25">
      <c r="B3408" s="112">
        <v>48732</v>
      </c>
      <c r="C3408" s="113" t="str">
        <f t="shared" si="222"/>
        <v>Thursday</v>
      </c>
      <c r="D3408" s="114" t="str">
        <f t="shared" si="221"/>
        <v>B</v>
      </c>
      <c r="E3408" s="114" t="str">
        <f t="shared" si="221"/>
        <v>B</v>
      </c>
      <c r="F3408" s="114" t="str">
        <f t="shared" si="221"/>
        <v>B</v>
      </c>
      <c r="G3408" s="114" t="str">
        <f t="shared" si="221"/>
        <v>B</v>
      </c>
      <c r="H3408" s="114" t="str">
        <f t="shared" si="223"/>
        <v>B</v>
      </c>
      <c r="I3408" s="99">
        <f t="shared" si="224"/>
        <v>1</v>
      </c>
      <c r="J3408" s="109">
        <f>IF(H3408="B",0,MATCH("B",H3409:$H$3985,0))</f>
        <v>0</v>
      </c>
      <c r="O3408" s="112">
        <v>48732</v>
      </c>
      <c r="P3408" s="97" cm="1">
        <f t="array" ref="P3408">INDEX($L$11:$L$2636,MATCH(B3408+J3408,$L$11:$L$2636,0)+30)</f>
        <v>48778</v>
      </c>
      <c r="Q3408" s="124" cm="1">
        <f t="array" ref="Q3408">INDEX($L$11:$L$2636,MATCH(B3408+J3408,$L$11:$L$2636,0)+12)-1</f>
        <v>48750</v>
      </c>
    </row>
    <row r="3409" spans="2:17" ht="15" customHeight="1" x14ac:dyDescent="0.25">
      <c r="B3409" s="112">
        <v>48733</v>
      </c>
      <c r="C3409" s="113" t="str">
        <f t="shared" si="222"/>
        <v>Friday</v>
      </c>
      <c r="D3409" s="114" t="str">
        <f t="shared" si="221"/>
        <v>B</v>
      </c>
      <c r="E3409" s="114" t="str">
        <f t="shared" si="221"/>
        <v>B</v>
      </c>
      <c r="F3409" s="114" t="str">
        <f t="shared" si="221"/>
        <v>B</v>
      </c>
      <c r="G3409" s="114" t="str">
        <f t="shared" si="221"/>
        <v>B</v>
      </c>
      <c r="H3409" s="114" t="str">
        <f t="shared" si="223"/>
        <v>B</v>
      </c>
      <c r="I3409" s="99">
        <f t="shared" si="224"/>
        <v>1</v>
      </c>
      <c r="J3409" s="109">
        <f>IF(H3409="B",0,MATCH("B",H3410:$H$3985,0))</f>
        <v>0</v>
      </c>
      <c r="O3409" s="112">
        <v>48733</v>
      </c>
      <c r="P3409" s="97" cm="1">
        <f t="array" ref="P3409">INDEX($L$11:$L$2636,MATCH(B3409+J3409,$L$11:$L$2636,0)+30)</f>
        <v>48779</v>
      </c>
      <c r="Q3409" s="124" cm="1">
        <f t="array" ref="Q3409">INDEX($L$11:$L$2636,MATCH(B3409+J3409,$L$11:$L$2636,0)+12)-1</f>
        <v>48751</v>
      </c>
    </row>
    <row r="3410" spans="2:17" ht="15" customHeight="1" x14ac:dyDescent="0.25">
      <c r="B3410" s="112">
        <v>48734</v>
      </c>
      <c r="C3410" s="113" t="str">
        <f t="shared" si="222"/>
        <v>Saturday</v>
      </c>
      <c r="D3410" s="114" t="str">
        <f t="shared" si="221"/>
        <v>W</v>
      </c>
      <c r="E3410" s="114" t="str">
        <f t="shared" si="221"/>
        <v>W</v>
      </c>
      <c r="F3410" s="114" t="str">
        <f t="shared" si="221"/>
        <v>W</v>
      </c>
      <c r="G3410" s="114" t="str">
        <f t="shared" si="221"/>
        <v>W</v>
      </c>
      <c r="H3410" s="114" t="str">
        <f t="shared" si="223"/>
        <v>W</v>
      </c>
      <c r="I3410" s="99">
        <f t="shared" si="224"/>
        <v>0</v>
      </c>
      <c r="J3410" s="109">
        <f>IF(H3410="B",0,MATCH("B",H3411:$H$3985,0))</f>
        <v>3</v>
      </c>
      <c r="O3410" s="112">
        <v>48734</v>
      </c>
      <c r="P3410" s="97" cm="1">
        <f t="array" ref="P3410">INDEX($L$11:$L$2636,MATCH(B3410+J3410,$L$11:$L$2636,0)+30)</f>
        <v>48780</v>
      </c>
      <c r="Q3410" s="124" cm="1">
        <f t="array" ref="Q3410">INDEX($L$11:$L$2636,MATCH(B3410+J3410,$L$11:$L$2636,0)+12)-1</f>
        <v>48752</v>
      </c>
    </row>
    <row r="3411" spans="2:17" ht="15" customHeight="1" x14ac:dyDescent="0.25">
      <c r="B3411" s="112">
        <v>48735</v>
      </c>
      <c r="C3411" s="113" t="str">
        <f t="shared" si="222"/>
        <v>Sunday</v>
      </c>
      <c r="D3411" s="114" t="str">
        <f t="shared" si="221"/>
        <v>W</v>
      </c>
      <c r="E3411" s="114" t="str">
        <f t="shared" si="221"/>
        <v>W</v>
      </c>
      <c r="F3411" s="114" t="str">
        <f t="shared" si="221"/>
        <v>W</v>
      </c>
      <c r="G3411" s="114" t="str">
        <f t="shared" si="221"/>
        <v>W</v>
      </c>
      <c r="H3411" s="114" t="str">
        <f t="shared" si="223"/>
        <v>W</v>
      </c>
      <c r="I3411" s="99">
        <f t="shared" si="224"/>
        <v>0</v>
      </c>
      <c r="J3411" s="109">
        <f>IF(H3411="B",0,MATCH("B",H3412:$H$3985,0))</f>
        <v>2</v>
      </c>
      <c r="O3411" s="112">
        <v>48735</v>
      </c>
      <c r="P3411" s="97" cm="1">
        <f t="array" ref="P3411">INDEX($L$11:$L$2636,MATCH(B3411+J3411,$L$11:$L$2636,0)+30)</f>
        <v>48780</v>
      </c>
      <c r="Q3411" s="124" cm="1">
        <f t="array" ref="Q3411">INDEX($L$11:$L$2636,MATCH(B3411+J3411,$L$11:$L$2636,0)+12)-1</f>
        <v>48752</v>
      </c>
    </row>
    <row r="3412" spans="2:17" ht="15" customHeight="1" x14ac:dyDescent="0.25">
      <c r="B3412" s="112">
        <v>48736</v>
      </c>
      <c r="C3412" s="113" t="str">
        <f t="shared" si="222"/>
        <v>Monday</v>
      </c>
      <c r="D3412" s="114" t="str">
        <f t="shared" si="221"/>
        <v>B</v>
      </c>
      <c r="E3412" s="114" t="s">
        <v>71</v>
      </c>
      <c r="F3412" s="114" t="str">
        <f t="shared" si="221"/>
        <v>B</v>
      </c>
      <c r="G3412" s="114" t="str">
        <f t="shared" si="221"/>
        <v>B</v>
      </c>
      <c r="H3412" s="114" t="str">
        <f t="shared" si="223"/>
        <v>P</v>
      </c>
      <c r="I3412" s="99">
        <f t="shared" si="224"/>
        <v>0</v>
      </c>
      <c r="J3412" s="109">
        <f>IF(H3412="B",0,MATCH("B",H3413:$H$3985,0))</f>
        <v>1</v>
      </c>
      <c r="O3412" s="112">
        <v>48736</v>
      </c>
      <c r="P3412" s="97" cm="1">
        <f t="array" ref="P3412">INDEX($L$11:$L$2636,MATCH(B3412+J3412,$L$11:$L$2636,0)+30)</f>
        <v>48780</v>
      </c>
      <c r="Q3412" s="124" cm="1">
        <f t="array" ref="Q3412">INDEX($L$11:$L$2636,MATCH(B3412+J3412,$L$11:$L$2636,0)+12)-1</f>
        <v>48752</v>
      </c>
    </row>
    <row r="3413" spans="2:17" ht="15" customHeight="1" x14ac:dyDescent="0.25">
      <c r="B3413" s="112">
        <v>48737</v>
      </c>
      <c r="C3413" s="113" t="str">
        <f t="shared" si="222"/>
        <v>Tuesday</v>
      </c>
      <c r="D3413" s="114" t="str">
        <f t="shared" si="221"/>
        <v>B</v>
      </c>
      <c r="E3413" s="114" t="str">
        <f t="shared" si="221"/>
        <v>B</v>
      </c>
      <c r="F3413" s="114" t="str">
        <f t="shared" si="221"/>
        <v>B</v>
      </c>
      <c r="G3413" s="114" t="str">
        <f t="shared" si="221"/>
        <v>B</v>
      </c>
      <c r="H3413" s="114" t="str">
        <f t="shared" si="223"/>
        <v>B</v>
      </c>
      <c r="I3413" s="99">
        <f t="shared" si="224"/>
        <v>1</v>
      </c>
      <c r="J3413" s="109">
        <f>IF(H3413="B",0,MATCH("B",H3414:$H$3985,0))</f>
        <v>0</v>
      </c>
      <c r="O3413" s="112">
        <v>48737</v>
      </c>
      <c r="P3413" s="97" cm="1">
        <f t="array" ref="P3413">INDEX($L$11:$L$2636,MATCH(B3413+J3413,$L$11:$L$2636,0)+30)</f>
        <v>48780</v>
      </c>
      <c r="Q3413" s="124" cm="1">
        <f t="array" ref="Q3413">INDEX($L$11:$L$2636,MATCH(B3413+J3413,$L$11:$L$2636,0)+12)-1</f>
        <v>48752</v>
      </c>
    </row>
    <row r="3414" spans="2:17" ht="15" customHeight="1" x14ac:dyDescent="0.25">
      <c r="B3414" s="112">
        <v>48738</v>
      </c>
      <c r="C3414" s="113" t="str">
        <f t="shared" si="222"/>
        <v>Wednesday</v>
      </c>
      <c r="D3414" s="114" t="str">
        <f t="shared" si="221"/>
        <v>B</v>
      </c>
      <c r="E3414" s="114" t="str">
        <f t="shared" si="221"/>
        <v>B</v>
      </c>
      <c r="F3414" s="114" t="str">
        <f t="shared" si="221"/>
        <v>B</v>
      </c>
      <c r="G3414" s="114" t="str">
        <f t="shared" si="221"/>
        <v>B</v>
      </c>
      <c r="H3414" s="114" t="str">
        <f t="shared" si="223"/>
        <v>B</v>
      </c>
      <c r="I3414" s="99">
        <f t="shared" si="224"/>
        <v>1</v>
      </c>
      <c r="J3414" s="109">
        <f>IF(H3414="B",0,MATCH("B",H3415:$H$3985,0))</f>
        <v>0</v>
      </c>
      <c r="O3414" s="112">
        <v>48738</v>
      </c>
      <c r="P3414" s="97" cm="1">
        <f t="array" ref="P3414">INDEX($L$11:$L$2636,MATCH(B3414+J3414,$L$11:$L$2636,0)+30)</f>
        <v>48781</v>
      </c>
      <c r="Q3414" s="124" cm="1">
        <f t="array" ref="Q3414">INDEX($L$11:$L$2636,MATCH(B3414+J3414,$L$11:$L$2636,0)+12)-1</f>
        <v>48756</v>
      </c>
    </row>
    <row r="3415" spans="2:17" ht="15" customHeight="1" x14ac:dyDescent="0.25">
      <c r="B3415" s="112">
        <v>48739</v>
      </c>
      <c r="C3415" s="113" t="str">
        <f t="shared" si="222"/>
        <v>Thursday</v>
      </c>
      <c r="D3415" s="114" t="str">
        <f t="shared" si="221"/>
        <v>B</v>
      </c>
      <c r="E3415" s="114" t="str">
        <f t="shared" si="221"/>
        <v>B</v>
      </c>
      <c r="F3415" s="114" t="str">
        <f t="shared" si="221"/>
        <v>B</v>
      </c>
      <c r="G3415" s="114" t="str">
        <f t="shared" si="221"/>
        <v>B</v>
      </c>
      <c r="H3415" s="114" t="str">
        <f t="shared" si="223"/>
        <v>B</v>
      </c>
      <c r="I3415" s="99">
        <f t="shared" si="224"/>
        <v>1</v>
      </c>
      <c r="J3415" s="109">
        <f>IF(H3415="B",0,MATCH("B",H3416:$H$3985,0))</f>
        <v>0</v>
      </c>
      <c r="O3415" s="112">
        <v>48739</v>
      </c>
      <c r="P3415" s="97" cm="1">
        <f t="array" ref="P3415">INDEX($L$11:$L$2636,MATCH(B3415+J3415,$L$11:$L$2636,0)+30)</f>
        <v>48782</v>
      </c>
      <c r="Q3415" s="124" cm="1">
        <f t="array" ref="Q3415">INDEX($L$11:$L$2636,MATCH(B3415+J3415,$L$11:$L$2636,0)+12)-1</f>
        <v>48757</v>
      </c>
    </row>
    <row r="3416" spans="2:17" ht="15" customHeight="1" x14ac:dyDescent="0.25">
      <c r="B3416" s="112">
        <v>48740</v>
      </c>
      <c r="C3416" s="113" t="str">
        <f t="shared" si="222"/>
        <v>Friday</v>
      </c>
      <c r="D3416" s="114" t="str">
        <f t="shared" si="221"/>
        <v>B</v>
      </c>
      <c r="E3416" s="114" t="str">
        <f t="shared" si="221"/>
        <v>B</v>
      </c>
      <c r="F3416" s="114" t="str">
        <f t="shared" si="221"/>
        <v>B</v>
      </c>
      <c r="G3416" s="114" t="str">
        <f t="shared" si="221"/>
        <v>B</v>
      </c>
      <c r="H3416" s="114" t="str">
        <f t="shared" si="223"/>
        <v>B</v>
      </c>
      <c r="I3416" s="99">
        <f t="shared" si="224"/>
        <v>1</v>
      </c>
      <c r="J3416" s="109">
        <f>IF(H3416="B",0,MATCH("B",H3417:$H$3985,0))</f>
        <v>0</v>
      </c>
      <c r="O3416" s="112">
        <v>48740</v>
      </c>
      <c r="P3416" s="97" cm="1">
        <f t="array" ref="P3416">INDEX($L$11:$L$2636,MATCH(B3416+J3416,$L$11:$L$2636,0)+30)</f>
        <v>48786</v>
      </c>
      <c r="Q3416" s="124" cm="1">
        <f t="array" ref="Q3416">INDEX($L$11:$L$2636,MATCH(B3416+J3416,$L$11:$L$2636,0)+12)-1</f>
        <v>48758</v>
      </c>
    </row>
    <row r="3417" spans="2:17" ht="15" customHeight="1" x14ac:dyDescent="0.25">
      <c r="B3417" s="112">
        <v>48741</v>
      </c>
      <c r="C3417" s="113" t="str">
        <f t="shared" si="222"/>
        <v>Saturday</v>
      </c>
      <c r="D3417" s="114" t="str">
        <f t="shared" si="221"/>
        <v>W</v>
      </c>
      <c r="E3417" s="114" t="str">
        <f t="shared" si="221"/>
        <v>W</v>
      </c>
      <c r="F3417" s="114" t="str">
        <f t="shared" si="221"/>
        <v>W</v>
      </c>
      <c r="G3417" s="114" t="str">
        <f t="shared" si="221"/>
        <v>W</v>
      </c>
      <c r="H3417" s="114" t="str">
        <f t="shared" si="223"/>
        <v>W</v>
      </c>
      <c r="I3417" s="99">
        <f t="shared" si="224"/>
        <v>0</v>
      </c>
      <c r="J3417" s="109">
        <f>IF(H3417="B",0,MATCH("B",H3418:$H$3985,0))</f>
        <v>2</v>
      </c>
      <c r="O3417" s="112">
        <v>48741</v>
      </c>
      <c r="P3417" s="97" cm="1">
        <f t="array" ref="P3417">INDEX($L$11:$L$2636,MATCH(B3417+J3417,$L$11:$L$2636,0)+30)</f>
        <v>48787</v>
      </c>
      <c r="Q3417" s="124" cm="1">
        <f t="array" ref="Q3417">INDEX($L$11:$L$2636,MATCH(B3417+J3417,$L$11:$L$2636,0)+12)-1</f>
        <v>48759</v>
      </c>
    </row>
    <row r="3418" spans="2:17" ht="15" customHeight="1" x14ac:dyDescent="0.25">
      <c r="B3418" s="112">
        <v>48742</v>
      </c>
      <c r="C3418" s="113" t="str">
        <f t="shared" si="222"/>
        <v>Sunday</v>
      </c>
      <c r="D3418" s="114" t="str">
        <f t="shared" si="221"/>
        <v>W</v>
      </c>
      <c r="E3418" s="114" t="str">
        <f t="shared" si="221"/>
        <v>W</v>
      </c>
      <c r="F3418" s="114" t="str">
        <f t="shared" si="221"/>
        <v>W</v>
      </c>
      <c r="G3418" s="114" t="str">
        <f t="shared" si="221"/>
        <v>W</v>
      </c>
      <c r="H3418" s="114" t="str">
        <f t="shared" si="223"/>
        <v>W</v>
      </c>
      <c r="I3418" s="99">
        <f t="shared" si="224"/>
        <v>0</v>
      </c>
      <c r="J3418" s="109">
        <f>IF(H3418="B",0,MATCH("B",H3419:$H$3985,0))</f>
        <v>1</v>
      </c>
      <c r="O3418" s="112">
        <v>48742</v>
      </c>
      <c r="P3418" s="97" cm="1">
        <f t="array" ref="P3418">INDEX($L$11:$L$2636,MATCH(B3418+J3418,$L$11:$L$2636,0)+30)</f>
        <v>48787</v>
      </c>
      <c r="Q3418" s="124" cm="1">
        <f t="array" ref="Q3418">INDEX($L$11:$L$2636,MATCH(B3418+J3418,$L$11:$L$2636,0)+12)-1</f>
        <v>48759</v>
      </c>
    </row>
    <row r="3419" spans="2:17" ht="15" customHeight="1" x14ac:dyDescent="0.25">
      <c r="B3419" s="112">
        <v>48743</v>
      </c>
      <c r="C3419" s="113" t="str">
        <f t="shared" si="222"/>
        <v>Monday</v>
      </c>
      <c r="D3419" s="114" t="str">
        <f t="shared" si="221"/>
        <v>B</v>
      </c>
      <c r="E3419" s="114" t="str">
        <f t="shared" si="221"/>
        <v>B</v>
      </c>
      <c r="F3419" s="114" t="str">
        <f t="shared" si="221"/>
        <v>B</v>
      </c>
      <c r="G3419" s="114" t="str">
        <f t="shared" si="221"/>
        <v>B</v>
      </c>
      <c r="H3419" s="114" t="str">
        <f t="shared" si="223"/>
        <v>B</v>
      </c>
      <c r="I3419" s="99">
        <f t="shared" si="224"/>
        <v>1</v>
      </c>
      <c r="J3419" s="109">
        <f>IF(H3419="B",0,MATCH("B",H3420:$H$3985,0))</f>
        <v>0</v>
      </c>
      <c r="O3419" s="112">
        <v>48743</v>
      </c>
      <c r="P3419" s="97" cm="1">
        <f t="array" ref="P3419">INDEX($L$11:$L$2636,MATCH(B3419+J3419,$L$11:$L$2636,0)+30)</f>
        <v>48787</v>
      </c>
      <c r="Q3419" s="124" cm="1">
        <f t="array" ref="Q3419">INDEX($L$11:$L$2636,MATCH(B3419+J3419,$L$11:$L$2636,0)+12)-1</f>
        <v>48759</v>
      </c>
    </row>
    <row r="3420" spans="2:17" ht="15" customHeight="1" x14ac:dyDescent="0.25">
      <c r="B3420" s="112">
        <v>48744</v>
      </c>
      <c r="C3420" s="113" t="str">
        <f t="shared" si="222"/>
        <v>Tuesday</v>
      </c>
      <c r="D3420" s="114" t="str">
        <f t="shared" ref="D3420:G3483" si="225">IF(WEEKDAY($B3420,2)&lt;6,"B","W")</f>
        <v>B</v>
      </c>
      <c r="E3420" s="114" t="str">
        <f t="shared" si="225"/>
        <v>B</v>
      </c>
      <c r="F3420" s="114" t="str">
        <f t="shared" si="225"/>
        <v>B</v>
      </c>
      <c r="G3420" s="114" t="str">
        <f t="shared" si="225"/>
        <v>B</v>
      </c>
      <c r="H3420" s="114" t="str">
        <f t="shared" si="223"/>
        <v>B</v>
      </c>
      <c r="I3420" s="99">
        <f t="shared" si="224"/>
        <v>1</v>
      </c>
      <c r="J3420" s="109">
        <f>IF(H3420="B",0,MATCH("B",H3421:$H$3985,0))</f>
        <v>0</v>
      </c>
      <c r="O3420" s="112">
        <v>48744</v>
      </c>
      <c r="P3420" s="97" cm="1">
        <f t="array" ref="P3420">INDEX($L$11:$L$2636,MATCH(B3420+J3420,$L$11:$L$2636,0)+30)</f>
        <v>48788</v>
      </c>
      <c r="Q3420" s="124" cm="1">
        <f t="array" ref="Q3420">INDEX($L$11:$L$2636,MATCH(B3420+J3420,$L$11:$L$2636,0)+12)-1</f>
        <v>48760</v>
      </c>
    </row>
    <row r="3421" spans="2:17" ht="15" customHeight="1" x14ac:dyDescent="0.25">
      <c r="B3421" s="112">
        <v>48745</v>
      </c>
      <c r="C3421" s="113" t="str">
        <f t="shared" si="222"/>
        <v>Wednesday</v>
      </c>
      <c r="D3421" s="114" t="str">
        <f t="shared" si="225"/>
        <v>B</v>
      </c>
      <c r="E3421" s="114" t="str">
        <f t="shared" si="225"/>
        <v>B</v>
      </c>
      <c r="F3421" s="114" t="str">
        <f t="shared" si="225"/>
        <v>B</v>
      </c>
      <c r="G3421" s="114" t="str">
        <f t="shared" si="225"/>
        <v>B</v>
      </c>
      <c r="H3421" s="114" t="str">
        <f t="shared" si="223"/>
        <v>B</v>
      </c>
      <c r="I3421" s="99">
        <f t="shared" si="224"/>
        <v>1</v>
      </c>
      <c r="J3421" s="109">
        <f>IF(H3421="B",0,MATCH("B",H3422:$H$3985,0))</f>
        <v>0</v>
      </c>
      <c r="O3421" s="112">
        <v>48745</v>
      </c>
      <c r="P3421" s="97" cm="1">
        <f t="array" ref="P3421">INDEX($L$11:$L$2636,MATCH(B3421+J3421,$L$11:$L$2636,0)+30)</f>
        <v>48789</v>
      </c>
      <c r="Q3421" s="124" cm="1">
        <f t="array" ref="Q3421">INDEX($L$11:$L$2636,MATCH(B3421+J3421,$L$11:$L$2636,0)+12)-1</f>
        <v>48763</v>
      </c>
    </row>
    <row r="3422" spans="2:17" ht="15" customHeight="1" x14ac:dyDescent="0.25">
      <c r="B3422" s="112">
        <v>48746</v>
      </c>
      <c r="C3422" s="113" t="str">
        <f t="shared" si="222"/>
        <v>Thursday</v>
      </c>
      <c r="D3422" s="114" t="str">
        <f t="shared" si="225"/>
        <v>B</v>
      </c>
      <c r="E3422" s="114" t="str">
        <f t="shared" si="225"/>
        <v>B</v>
      </c>
      <c r="F3422" s="114" t="str">
        <f t="shared" si="225"/>
        <v>B</v>
      </c>
      <c r="G3422" s="114" t="str">
        <f t="shared" si="225"/>
        <v>B</v>
      </c>
      <c r="H3422" s="114" t="str">
        <f t="shared" si="223"/>
        <v>B</v>
      </c>
      <c r="I3422" s="99">
        <f t="shared" si="224"/>
        <v>1</v>
      </c>
      <c r="J3422" s="109">
        <f>IF(H3422="B",0,MATCH("B",H3423:$H$3985,0))</f>
        <v>0</v>
      </c>
      <c r="O3422" s="112">
        <v>48746</v>
      </c>
      <c r="P3422" s="97" cm="1">
        <f t="array" ref="P3422">INDEX($L$11:$L$2636,MATCH(B3422+J3422,$L$11:$L$2636,0)+30)</f>
        <v>48792</v>
      </c>
      <c r="Q3422" s="124" cm="1">
        <f t="array" ref="Q3422">INDEX($L$11:$L$2636,MATCH(B3422+J3422,$L$11:$L$2636,0)+12)-1</f>
        <v>48764</v>
      </c>
    </row>
    <row r="3423" spans="2:17" ht="15" customHeight="1" x14ac:dyDescent="0.25">
      <c r="B3423" s="112">
        <v>48747</v>
      </c>
      <c r="C3423" s="113" t="str">
        <f t="shared" si="222"/>
        <v>Friday</v>
      </c>
      <c r="D3423" s="114" t="str">
        <f t="shared" si="225"/>
        <v>B</v>
      </c>
      <c r="E3423" s="114" t="str">
        <f t="shared" si="225"/>
        <v>B</v>
      </c>
      <c r="F3423" s="114" t="str">
        <f t="shared" si="225"/>
        <v>B</v>
      </c>
      <c r="G3423" s="114" t="str">
        <f t="shared" si="225"/>
        <v>B</v>
      </c>
      <c r="H3423" s="114" t="str">
        <f t="shared" si="223"/>
        <v>B</v>
      </c>
      <c r="I3423" s="99">
        <f t="shared" si="224"/>
        <v>1</v>
      </c>
      <c r="J3423" s="109">
        <f>IF(H3423="B",0,MATCH("B",H3424:$H$3985,0))</f>
        <v>0</v>
      </c>
      <c r="O3423" s="112">
        <v>48747</v>
      </c>
      <c r="P3423" s="97" cm="1">
        <f t="array" ref="P3423">INDEX($L$11:$L$2636,MATCH(B3423+J3423,$L$11:$L$2636,0)+30)</f>
        <v>48793</v>
      </c>
      <c r="Q3423" s="124" cm="1">
        <f t="array" ref="Q3423">INDEX($L$11:$L$2636,MATCH(B3423+J3423,$L$11:$L$2636,0)+12)-1</f>
        <v>48765</v>
      </c>
    </row>
    <row r="3424" spans="2:17" ht="15" customHeight="1" x14ac:dyDescent="0.25">
      <c r="B3424" s="112">
        <v>48748</v>
      </c>
      <c r="C3424" s="113" t="str">
        <f t="shared" si="222"/>
        <v>Saturday</v>
      </c>
      <c r="D3424" s="114" t="str">
        <f t="shared" si="225"/>
        <v>W</v>
      </c>
      <c r="E3424" s="114" t="str">
        <f t="shared" si="225"/>
        <v>W</v>
      </c>
      <c r="F3424" s="114" t="str">
        <f t="shared" si="225"/>
        <v>W</v>
      </c>
      <c r="G3424" s="114" t="str">
        <f t="shared" si="225"/>
        <v>W</v>
      </c>
      <c r="H3424" s="114" t="str">
        <f t="shared" si="223"/>
        <v>W</v>
      </c>
      <c r="I3424" s="99">
        <f t="shared" si="224"/>
        <v>0</v>
      </c>
      <c r="J3424" s="109">
        <f>IF(H3424="B",0,MATCH("B",H3425:$H$3985,0))</f>
        <v>2</v>
      </c>
      <c r="O3424" s="112">
        <v>48748</v>
      </c>
      <c r="P3424" s="97" cm="1">
        <f t="array" ref="P3424">INDEX($L$11:$L$2636,MATCH(B3424+J3424,$L$11:$L$2636,0)+30)</f>
        <v>48794</v>
      </c>
      <c r="Q3424" s="124" cm="1">
        <f t="array" ref="Q3424">INDEX($L$11:$L$2636,MATCH(B3424+J3424,$L$11:$L$2636,0)+12)-1</f>
        <v>48766</v>
      </c>
    </row>
    <row r="3425" spans="2:17" ht="15" customHeight="1" x14ac:dyDescent="0.25">
      <c r="B3425" s="112">
        <v>48749</v>
      </c>
      <c r="C3425" s="113" t="str">
        <f t="shared" si="222"/>
        <v>Sunday</v>
      </c>
      <c r="D3425" s="114" t="str">
        <f t="shared" si="225"/>
        <v>W</v>
      </c>
      <c r="E3425" s="114" t="str">
        <f t="shared" si="225"/>
        <v>W</v>
      </c>
      <c r="F3425" s="114" t="str">
        <f t="shared" si="225"/>
        <v>W</v>
      </c>
      <c r="G3425" s="114" t="str">
        <f t="shared" si="225"/>
        <v>W</v>
      </c>
      <c r="H3425" s="114" t="str">
        <f t="shared" si="223"/>
        <v>W</v>
      </c>
      <c r="I3425" s="99">
        <f t="shared" si="224"/>
        <v>0</v>
      </c>
      <c r="J3425" s="109">
        <f>IF(H3425="B",0,MATCH("B",H3426:$H$3985,0))</f>
        <v>1</v>
      </c>
      <c r="O3425" s="112">
        <v>48749</v>
      </c>
      <c r="P3425" s="97" cm="1">
        <f t="array" ref="P3425">INDEX($L$11:$L$2636,MATCH(B3425+J3425,$L$11:$L$2636,0)+30)</f>
        <v>48794</v>
      </c>
      <c r="Q3425" s="124" cm="1">
        <f t="array" ref="Q3425">INDEX($L$11:$L$2636,MATCH(B3425+J3425,$L$11:$L$2636,0)+12)-1</f>
        <v>48766</v>
      </c>
    </row>
    <row r="3426" spans="2:17" ht="15" customHeight="1" x14ac:dyDescent="0.25">
      <c r="B3426" s="112">
        <v>48750</v>
      </c>
      <c r="C3426" s="113" t="str">
        <f t="shared" si="222"/>
        <v>Monday</v>
      </c>
      <c r="D3426" s="114" t="str">
        <f t="shared" si="225"/>
        <v>B</v>
      </c>
      <c r="E3426" s="114" t="str">
        <f t="shared" si="225"/>
        <v>B</v>
      </c>
      <c r="F3426" s="114" t="str">
        <f t="shared" si="225"/>
        <v>B</v>
      </c>
      <c r="G3426" s="114" t="str">
        <f t="shared" si="225"/>
        <v>B</v>
      </c>
      <c r="H3426" s="114" t="str">
        <f t="shared" si="223"/>
        <v>B</v>
      </c>
      <c r="I3426" s="99">
        <f t="shared" si="224"/>
        <v>1</v>
      </c>
      <c r="J3426" s="109">
        <f>IF(H3426="B",0,MATCH("B",H3427:$H$3985,0))</f>
        <v>0</v>
      </c>
      <c r="O3426" s="112">
        <v>48750</v>
      </c>
      <c r="P3426" s="97" cm="1">
        <f t="array" ref="P3426">INDEX($L$11:$L$2636,MATCH(B3426+J3426,$L$11:$L$2636,0)+30)</f>
        <v>48794</v>
      </c>
      <c r="Q3426" s="124" cm="1">
        <f t="array" ref="Q3426">INDEX($L$11:$L$2636,MATCH(B3426+J3426,$L$11:$L$2636,0)+12)-1</f>
        <v>48766</v>
      </c>
    </row>
    <row r="3427" spans="2:17" ht="15" customHeight="1" x14ac:dyDescent="0.25">
      <c r="B3427" s="112">
        <v>48751</v>
      </c>
      <c r="C3427" s="113" t="str">
        <f t="shared" si="222"/>
        <v>Tuesday</v>
      </c>
      <c r="D3427" s="114" t="str">
        <f t="shared" si="225"/>
        <v>B</v>
      </c>
      <c r="E3427" s="114" t="str">
        <f t="shared" si="225"/>
        <v>B</v>
      </c>
      <c r="F3427" s="114" t="str">
        <f t="shared" si="225"/>
        <v>B</v>
      </c>
      <c r="G3427" s="114" t="str">
        <f t="shared" si="225"/>
        <v>B</v>
      </c>
      <c r="H3427" s="114" t="str">
        <f t="shared" si="223"/>
        <v>B</v>
      </c>
      <c r="I3427" s="99">
        <f t="shared" si="224"/>
        <v>1</v>
      </c>
      <c r="J3427" s="109">
        <f>IF(H3427="B",0,MATCH("B",H3428:$H$3985,0))</f>
        <v>0</v>
      </c>
      <c r="O3427" s="112">
        <v>48751</v>
      </c>
      <c r="P3427" s="97" cm="1">
        <f t="array" ref="P3427">INDEX($L$11:$L$2636,MATCH(B3427+J3427,$L$11:$L$2636,0)+30)</f>
        <v>48795</v>
      </c>
      <c r="Q3427" s="124" cm="1">
        <f t="array" ref="Q3427">INDEX($L$11:$L$2636,MATCH(B3427+J3427,$L$11:$L$2636,0)+12)-1</f>
        <v>48767</v>
      </c>
    </row>
    <row r="3428" spans="2:17" ht="15" customHeight="1" x14ac:dyDescent="0.25">
      <c r="B3428" s="112">
        <v>48752</v>
      </c>
      <c r="C3428" s="113" t="str">
        <f t="shared" si="222"/>
        <v>Wednesday</v>
      </c>
      <c r="D3428" s="114" t="str">
        <f t="shared" si="225"/>
        <v>B</v>
      </c>
      <c r="E3428" s="114" t="str">
        <f t="shared" si="225"/>
        <v>B</v>
      </c>
      <c r="F3428" s="114" t="str">
        <f t="shared" si="225"/>
        <v>B</v>
      </c>
      <c r="G3428" s="114" t="str">
        <f t="shared" si="225"/>
        <v>B</v>
      </c>
      <c r="H3428" s="114" t="str">
        <f t="shared" si="223"/>
        <v>B</v>
      </c>
      <c r="I3428" s="99">
        <f t="shared" si="224"/>
        <v>1</v>
      </c>
      <c r="J3428" s="109">
        <f>IF(H3428="B",0,MATCH("B",H3429:$H$3985,0))</f>
        <v>0</v>
      </c>
      <c r="O3428" s="112">
        <v>48752</v>
      </c>
      <c r="P3428" s="97" cm="1">
        <f t="array" ref="P3428">INDEX($L$11:$L$2636,MATCH(B3428+J3428,$L$11:$L$2636,0)+30)</f>
        <v>48796</v>
      </c>
      <c r="Q3428" s="124" cm="1">
        <f t="array" ref="Q3428">INDEX($L$11:$L$2636,MATCH(B3428+J3428,$L$11:$L$2636,0)+12)-1</f>
        <v>48770</v>
      </c>
    </row>
    <row r="3429" spans="2:17" ht="15" customHeight="1" x14ac:dyDescent="0.25">
      <c r="B3429" s="112">
        <v>48753</v>
      </c>
      <c r="C3429" s="113" t="str">
        <f t="shared" si="222"/>
        <v>Thursday</v>
      </c>
      <c r="D3429" s="114" t="str">
        <f t="shared" si="225"/>
        <v>B</v>
      </c>
      <c r="E3429" s="114" t="str">
        <f t="shared" si="225"/>
        <v>B</v>
      </c>
      <c r="F3429" s="114" t="str">
        <f t="shared" si="225"/>
        <v>B</v>
      </c>
      <c r="G3429" s="114" t="str">
        <f t="shared" si="225"/>
        <v>B</v>
      </c>
      <c r="H3429" s="114" t="str">
        <f t="shared" si="223"/>
        <v>B</v>
      </c>
      <c r="I3429" s="99">
        <f t="shared" si="224"/>
        <v>1</v>
      </c>
      <c r="J3429" s="109">
        <f>IF(H3429="B",0,MATCH("B",H3430:$H$3985,0))</f>
        <v>0</v>
      </c>
      <c r="O3429" s="112">
        <v>48753</v>
      </c>
      <c r="P3429" s="97" cm="1">
        <f t="array" ref="P3429">INDEX($L$11:$L$2636,MATCH(B3429+J3429,$L$11:$L$2636,0)+30)</f>
        <v>48799</v>
      </c>
      <c r="Q3429" s="124" cm="1">
        <f t="array" ref="Q3429">INDEX($L$11:$L$2636,MATCH(B3429+J3429,$L$11:$L$2636,0)+12)-1</f>
        <v>48771</v>
      </c>
    </row>
    <row r="3430" spans="2:17" ht="15" customHeight="1" x14ac:dyDescent="0.25">
      <c r="B3430" s="112">
        <v>48754</v>
      </c>
      <c r="C3430" s="113" t="str">
        <f t="shared" si="222"/>
        <v>Friday</v>
      </c>
      <c r="D3430" s="114" t="str">
        <f t="shared" si="225"/>
        <v>B</v>
      </c>
      <c r="E3430" s="114" t="s">
        <v>71</v>
      </c>
      <c r="F3430" s="114" t="str">
        <f t="shared" si="225"/>
        <v>B</v>
      </c>
      <c r="G3430" s="114" t="str">
        <f t="shared" si="225"/>
        <v>B</v>
      </c>
      <c r="H3430" s="114" t="str">
        <f t="shared" si="223"/>
        <v>P</v>
      </c>
      <c r="I3430" s="99">
        <f t="shared" si="224"/>
        <v>0</v>
      </c>
      <c r="J3430" s="109">
        <f>IF(H3430="B",0,MATCH("B",H3431:$H$3985,0))</f>
        <v>3</v>
      </c>
      <c r="O3430" s="112">
        <v>48754</v>
      </c>
      <c r="P3430" s="97" cm="1">
        <f t="array" ref="P3430">INDEX($L$11:$L$2636,MATCH(B3430+J3430,$L$11:$L$2636,0)+30)</f>
        <v>48800</v>
      </c>
      <c r="Q3430" s="124" cm="1">
        <f t="array" ref="Q3430">INDEX($L$11:$L$2636,MATCH(B3430+J3430,$L$11:$L$2636,0)+12)-1</f>
        <v>48772</v>
      </c>
    </row>
    <row r="3431" spans="2:17" ht="15" customHeight="1" x14ac:dyDescent="0.25">
      <c r="B3431" s="112">
        <v>48755</v>
      </c>
      <c r="C3431" s="113" t="str">
        <f t="shared" si="222"/>
        <v>Saturday</v>
      </c>
      <c r="D3431" s="114" t="str">
        <f t="shared" si="225"/>
        <v>W</v>
      </c>
      <c r="E3431" s="114" t="str">
        <f t="shared" si="225"/>
        <v>W</v>
      </c>
      <c r="F3431" s="114" t="str">
        <f t="shared" si="225"/>
        <v>W</v>
      </c>
      <c r="G3431" s="114" t="str">
        <f t="shared" si="225"/>
        <v>W</v>
      </c>
      <c r="H3431" s="114" t="str">
        <f t="shared" si="223"/>
        <v>W</v>
      </c>
      <c r="I3431" s="99">
        <f t="shared" si="224"/>
        <v>0</v>
      </c>
      <c r="J3431" s="109">
        <f>IF(H3431="B",0,MATCH("B",H3432:$H$3985,0))</f>
        <v>2</v>
      </c>
      <c r="O3431" s="112">
        <v>48755</v>
      </c>
      <c r="P3431" s="97" cm="1">
        <f t="array" ref="P3431">INDEX($L$11:$L$2636,MATCH(B3431+J3431,$L$11:$L$2636,0)+30)</f>
        <v>48800</v>
      </c>
      <c r="Q3431" s="124" cm="1">
        <f t="array" ref="Q3431">INDEX($L$11:$L$2636,MATCH(B3431+J3431,$L$11:$L$2636,0)+12)-1</f>
        <v>48772</v>
      </c>
    </row>
    <row r="3432" spans="2:17" ht="15" customHeight="1" x14ac:dyDescent="0.25">
      <c r="B3432" s="112">
        <v>48756</v>
      </c>
      <c r="C3432" s="113" t="str">
        <f t="shared" si="222"/>
        <v>Sunday</v>
      </c>
      <c r="D3432" s="114" t="str">
        <f t="shared" si="225"/>
        <v>W</v>
      </c>
      <c r="E3432" s="114" t="str">
        <f t="shared" si="225"/>
        <v>W</v>
      </c>
      <c r="F3432" s="114" t="str">
        <f t="shared" si="225"/>
        <v>W</v>
      </c>
      <c r="G3432" s="114" t="str">
        <f t="shared" si="225"/>
        <v>W</v>
      </c>
      <c r="H3432" s="114" t="str">
        <f t="shared" si="223"/>
        <v>W</v>
      </c>
      <c r="I3432" s="99">
        <f t="shared" si="224"/>
        <v>0</v>
      </c>
      <c r="J3432" s="109">
        <f>IF(H3432="B",0,MATCH("B",H3433:$H$3985,0))</f>
        <v>1</v>
      </c>
      <c r="O3432" s="112">
        <v>48756</v>
      </c>
      <c r="P3432" s="97" cm="1">
        <f t="array" ref="P3432">INDEX($L$11:$L$2636,MATCH(B3432+J3432,$L$11:$L$2636,0)+30)</f>
        <v>48800</v>
      </c>
      <c r="Q3432" s="124" cm="1">
        <f t="array" ref="Q3432">INDEX($L$11:$L$2636,MATCH(B3432+J3432,$L$11:$L$2636,0)+12)-1</f>
        <v>48772</v>
      </c>
    </row>
    <row r="3433" spans="2:17" ht="15" customHeight="1" x14ac:dyDescent="0.25">
      <c r="B3433" s="112">
        <v>48757</v>
      </c>
      <c r="C3433" s="113" t="str">
        <f t="shared" si="222"/>
        <v>Monday</v>
      </c>
      <c r="D3433" s="114" t="str">
        <f t="shared" si="225"/>
        <v>B</v>
      </c>
      <c r="E3433" s="114" t="str">
        <f t="shared" si="225"/>
        <v>B</v>
      </c>
      <c r="F3433" s="114" t="str">
        <f t="shared" si="225"/>
        <v>B</v>
      </c>
      <c r="G3433" s="114" t="str">
        <f t="shared" si="225"/>
        <v>B</v>
      </c>
      <c r="H3433" s="114" t="str">
        <f t="shared" si="223"/>
        <v>B</v>
      </c>
      <c r="I3433" s="99">
        <f t="shared" si="224"/>
        <v>1</v>
      </c>
      <c r="J3433" s="109">
        <f>IF(H3433="B",0,MATCH("B",H3434:$H$3985,0))</f>
        <v>0</v>
      </c>
      <c r="O3433" s="112">
        <v>48757</v>
      </c>
      <c r="P3433" s="97" cm="1">
        <f t="array" ref="P3433">INDEX($L$11:$L$2636,MATCH(B3433+J3433,$L$11:$L$2636,0)+30)</f>
        <v>48800</v>
      </c>
      <c r="Q3433" s="124" cm="1">
        <f t="array" ref="Q3433">INDEX($L$11:$L$2636,MATCH(B3433+J3433,$L$11:$L$2636,0)+12)-1</f>
        <v>48772</v>
      </c>
    </row>
    <row r="3434" spans="2:17" ht="15" customHeight="1" x14ac:dyDescent="0.25">
      <c r="B3434" s="112">
        <v>48758</v>
      </c>
      <c r="C3434" s="113" t="str">
        <f t="shared" si="222"/>
        <v>Tuesday</v>
      </c>
      <c r="D3434" s="114" t="str">
        <f t="shared" si="225"/>
        <v>B</v>
      </c>
      <c r="E3434" s="114" t="str">
        <f t="shared" si="225"/>
        <v>B</v>
      </c>
      <c r="F3434" s="114" t="str">
        <f t="shared" si="225"/>
        <v>B</v>
      </c>
      <c r="G3434" s="114" t="str">
        <f t="shared" si="225"/>
        <v>B</v>
      </c>
      <c r="H3434" s="114" t="str">
        <f t="shared" si="223"/>
        <v>B</v>
      </c>
      <c r="I3434" s="99">
        <f t="shared" si="224"/>
        <v>1</v>
      </c>
      <c r="J3434" s="109">
        <f>IF(H3434="B",0,MATCH("B",H3435:$H$3985,0))</f>
        <v>0</v>
      </c>
      <c r="O3434" s="112">
        <v>48758</v>
      </c>
      <c r="P3434" s="97" cm="1">
        <f t="array" ref="P3434">INDEX($L$11:$L$2636,MATCH(B3434+J3434,$L$11:$L$2636,0)+30)</f>
        <v>48801</v>
      </c>
      <c r="Q3434" s="124" cm="1">
        <f t="array" ref="Q3434">INDEX($L$11:$L$2636,MATCH(B3434+J3434,$L$11:$L$2636,0)+12)-1</f>
        <v>48773</v>
      </c>
    </row>
    <row r="3435" spans="2:17" ht="15" customHeight="1" x14ac:dyDescent="0.25">
      <c r="B3435" s="112">
        <v>48759</v>
      </c>
      <c r="C3435" s="113" t="str">
        <f t="shared" si="222"/>
        <v>Wednesday</v>
      </c>
      <c r="D3435" s="114" t="str">
        <f t="shared" si="225"/>
        <v>B</v>
      </c>
      <c r="E3435" s="114" t="str">
        <f t="shared" si="225"/>
        <v>B</v>
      </c>
      <c r="F3435" s="114" t="str">
        <f t="shared" si="225"/>
        <v>B</v>
      </c>
      <c r="G3435" s="114" t="str">
        <f t="shared" si="225"/>
        <v>B</v>
      </c>
      <c r="H3435" s="114" t="str">
        <f t="shared" si="223"/>
        <v>B</v>
      </c>
      <c r="I3435" s="99">
        <f t="shared" si="224"/>
        <v>1</v>
      </c>
      <c r="J3435" s="109">
        <f>IF(H3435="B",0,MATCH("B",H3436:$H$3985,0))</f>
        <v>0</v>
      </c>
      <c r="O3435" s="112">
        <v>48759</v>
      </c>
      <c r="P3435" s="97" cm="1">
        <f t="array" ref="P3435">INDEX($L$11:$L$2636,MATCH(B3435+J3435,$L$11:$L$2636,0)+30)</f>
        <v>48802</v>
      </c>
      <c r="Q3435" s="124" cm="1">
        <f t="array" ref="Q3435">INDEX($L$11:$L$2636,MATCH(B3435+J3435,$L$11:$L$2636,0)+12)-1</f>
        <v>48774</v>
      </c>
    </row>
    <row r="3436" spans="2:17" ht="15" customHeight="1" x14ac:dyDescent="0.25">
      <c r="B3436" s="112">
        <v>48760</v>
      </c>
      <c r="C3436" s="113" t="str">
        <f t="shared" si="222"/>
        <v>Thursday</v>
      </c>
      <c r="D3436" s="114" t="str">
        <f t="shared" si="225"/>
        <v>B</v>
      </c>
      <c r="E3436" s="114" t="str">
        <f t="shared" si="225"/>
        <v>B</v>
      </c>
      <c r="F3436" s="114" t="str">
        <f t="shared" si="225"/>
        <v>B</v>
      </c>
      <c r="G3436" s="114" t="str">
        <f t="shared" si="225"/>
        <v>B</v>
      </c>
      <c r="H3436" s="114" t="str">
        <f t="shared" si="223"/>
        <v>B</v>
      </c>
      <c r="I3436" s="99">
        <f t="shared" si="224"/>
        <v>1</v>
      </c>
      <c r="J3436" s="109">
        <f>IF(H3436="B",0,MATCH("B",H3437:$H$3985,0))</f>
        <v>0</v>
      </c>
      <c r="O3436" s="112">
        <v>48760</v>
      </c>
      <c r="P3436" s="97" cm="1">
        <f t="array" ref="P3436">INDEX($L$11:$L$2636,MATCH(B3436+J3436,$L$11:$L$2636,0)+30)</f>
        <v>48803</v>
      </c>
      <c r="Q3436" s="124" cm="1">
        <f t="array" ref="Q3436">INDEX($L$11:$L$2636,MATCH(B3436+J3436,$L$11:$L$2636,0)+12)-1</f>
        <v>48777</v>
      </c>
    </row>
    <row r="3437" spans="2:17" ht="15" customHeight="1" x14ac:dyDescent="0.25">
      <c r="B3437" s="112">
        <v>48761</v>
      </c>
      <c r="C3437" s="113" t="str">
        <f t="shared" si="222"/>
        <v>Friday</v>
      </c>
      <c r="D3437" s="114" t="str">
        <f t="shared" si="225"/>
        <v>B</v>
      </c>
      <c r="E3437" s="114" t="str">
        <f t="shared" si="225"/>
        <v>B</v>
      </c>
      <c r="F3437" s="114" t="str">
        <f t="shared" si="225"/>
        <v>B</v>
      </c>
      <c r="G3437" s="114" t="str">
        <f t="shared" si="225"/>
        <v>B</v>
      </c>
      <c r="H3437" s="114" t="str">
        <f t="shared" si="223"/>
        <v>B</v>
      </c>
      <c r="I3437" s="99">
        <f t="shared" si="224"/>
        <v>1</v>
      </c>
      <c r="J3437" s="109">
        <f>IF(H3437="B",0,MATCH("B",H3438:$H$3985,0))</f>
        <v>0</v>
      </c>
      <c r="O3437" s="112">
        <v>48761</v>
      </c>
      <c r="P3437" s="97" cm="1">
        <f t="array" ref="P3437">INDEX($L$11:$L$2636,MATCH(B3437+J3437,$L$11:$L$2636,0)+30)</f>
        <v>48807</v>
      </c>
      <c r="Q3437" s="124" cm="1">
        <f t="array" ref="Q3437">INDEX($L$11:$L$2636,MATCH(B3437+J3437,$L$11:$L$2636,0)+12)-1</f>
        <v>48778</v>
      </c>
    </row>
    <row r="3438" spans="2:17" ht="15" customHeight="1" x14ac:dyDescent="0.25">
      <c r="B3438" s="112">
        <v>48762</v>
      </c>
      <c r="C3438" s="113" t="str">
        <f t="shared" si="222"/>
        <v>Saturday</v>
      </c>
      <c r="D3438" s="114" t="str">
        <f t="shared" si="225"/>
        <v>W</v>
      </c>
      <c r="E3438" s="114" t="str">
        <f t="shared" si="225"/>
        <v>W</v>
      </c>
      <c r="F3438" s="114" t="str">
        <f t="shared" si="225"/>
        <v>W</v>
      </c>
      <c r="G3438" s="114" t="str">
        <f t="shared" si="225"/>
        <v>W</v>
      </c>
      <c r="H3438" s="114" t="str">
        <f t="shared" si="223"/>
        <v>W</v>
      </c>
      <c r="I3438" s="99">
        <f t="shared" si="224"/>
        <v>0</v>
      </c>
      <c r="J3438" s="109">
        <f>IF(H3438="B",0,MATCH("B",H3439:$H$3985,0))</f>
        <v>2</v>
      </c>
      <c r="O3438" s="112">
        <v>48762</v>
      </c>
      <c r="P3438" s="97" cm="1">
        <f t="array" ref="P3438">INDEX($L$11:$L$2636,MATCH(B3438+J3438,$L$11:$L$2636,0)+30)</f>
        <v>48808</v>
      </c>
      <c r="Q3438" s="124" cm="1">
        <f t="array" ref="Q3438">INDEX($L$11:$L$2636,MATCH(B3438+J3438,$L$11:$L$2636,0)+12)-1</f>
        <v>48779</v>
      </c>
    </row>
    <row r="3439" spans="2:17" ht="15" customHeight="1" x14ac:dyDescent="0.25">
      <c r="B3439" s="112">
        <v>48763</v>
      </c>
      <c r="C3439" s="113" t="str">
        <f t="shared" si="222"/>
        <v>Sunday</v>
      </c>
      <c r="D3439" s="114" t="str">
        <f t="shared" si="225"/>
        <v>W</v>
      </c>
      <c r="E3439" s="114" t="str">
        <f t="shared" si="225"/>
        <v>W</v>
      </c>
      <c r="F3439" s="114" t="str">
        <f t="shared" si="225"/>
        <v>W</v>
      </c>
      <c r="G3439" s="114" t="str">
        <f t="shared" si="225"/>
        <v>W</v>
      </c>
      <c r="H3439" s="114" t="str">
        <f t="shared" si="223"/>
        <v>W</v>
      </c>
      <c r="I3439" s="99">
        <f t="shared" si="224"/>
        <v>0</v>
      </c>
      <c r="J3439" s="109">
        <f>IF(H3439="B",0,MATCH("B",H3440:$H$3985,0))</f>
        <v>1</v>
      </c>
      <c r="O3439" s="112">
        <v>48763</v>
      </c>
      <c r="P3439" s="97" cm="1">
        <f t="array" ref="P3439">INDEX($L$11:$L$2636,MATCH(B3439+J3439,$L$11:$L$2636,0)+30)</f>
        <v>48808</v>
      </c>
      <c r="Q3439" s="124" cm="1">
        <f t="array" ref="Q3439">INDEX($L$11:$L$2636,MATCH(B3439+J3439,$L$11:$L$2636,0)+12)-1</f>
        <v>48779</v>
      </c>
    </row>
    <row r="3440" spans="2:17" ht="15" customHeight="1" x14ac:dyDescent="0.25">
      <c r="B3440" s="112">
        <v>48764</v>
      </c>
      <c r="C3440" s="113" t="str">
        <f t="shared" si="222"/>
        <v>Monday</v>
      </c>
      <c r="D3440" s="114" t="str">
        <f t="shared" si="225"/>
        <v>B</v>
      </c>
      <c r="E3440" s="114" t="str">
        <f t="shared" si="225"/>
        <v>B</v>
      </c>
      <c r="F3440" s="114" t="str">
        <f t="shared" si="225"/>
        <v>B</v>
      </c>
      <c r="G3440" s="114" t="str">
        <f t="shared" si="225"/>
        <v>B</v>
      </c>
      <c r="H3440" s="114" t="str">
        <f t="shared" si="223"/>
        <v>B</v>
      </c>
      <c r="I3440" s="99">
        <f t="shared" si="224"/>
        <v>1</v>
      </c>
      <c r="J3440" s="109">
        <f>IF(H3440="B",0,MATCH("B",H3441:$H$3985,0))</f>
        <v>0</v>
      </c>
      <c r="O3440" s="112">
        <v>48764</v>
      </c>
      <c r="P3440" s="97" cm="1">
        <f t="array" ref="P3440">INDEX($L$11:$L$2636,MATCH(B3440+J3440,$L$11:$L$2636,0)+30)</f>
        <v>48808</v>
      </c>
      <c r="Q3440" s="124" cm="1">
        <f t="array" ref="Q3440">INDEX($L$11:$L$2636,MATCH(B3440+J3440,$L$11:$L$2636,0)+12)-1</f>
        <v>48779</v>
      </c>
    </row>
    <row r="3441" spans="2:17" ht="15" customHeight="1" x14ac:dyDescent="0.25">
      <c r="B3441" s="112">
        <v>48765</v>
      </c>
      <c r="C3441" s="113" t="str">
        <f t="shared" si="222"/>
        <v>Tuesday</v>
      </c>
      <c r="D3441" s="114" t="str">
        <f t="shared" si="225"/>
        <v>B</v>
      </c>
      <c r="E3441" s="114" t="str">
        <f t="shared" si="225"/>
        <v>B</v>
      </c>
      <c r="F3441" s="114" t="str">
        <f t="shared" si="225"/>
        <v>B</v>
      </c>
      <c r="G3441" s="114" t="str">
        <f t="shared" si="225"/>
        <v>B</v>
      </c>
      <c r="H3441" s="114" t="str">
        <f t="shared" si="223"/>
        <v>B</v>
      </c>
      <c r="I3441" s="99">
        <f t="shared" si="224"/>
        <v>1</v>
      </c>
      <c r="J3441" s="109">
        <f>IF(H3441="B",0,MATCH("B",H3442:$H$3985,0))</f>
        <v>0</v>
      </c>
      <c r="O3441" s="112">
        <v>48765</v>
      </c>
      <c r="P3441" s="97" cm="1">
        <f t="array" ref="P3441">INDEX($L$11:$L$2636,MATCH(B3441+J3441,$L$11:$L$2636,0)+30)</f>
        <v>48809</v>
      </c>
      <c r="Q3441" s="124" cm="1">
        <f t="array" ref="Q3441">INDEX($L$11:$L$2636,MATCH(B3441+J3441,$L$11:$L$2636,0)+12)-1</f>
        <v>48780</v>
      </c>
    </row>
    <row r="3442" spans="2:17" ht="15" customHeight="1" x14ac:dyDescent="0.25">
      <c r="B3442" s="112">
        <v>48766</v>
      </c>
      <c r="C3442" s="113" t="str">
        <f t="shared" si="222"/>
        <v>Wednesday</v>
      </c>
      <c r="D3442" s="114" t="str">
        <f t="shared" si="225"/>
        <v>B</v>
      </c>
      <c r="E3442" s="114" t="str">
        <f t="shared" si="225"/>
        <v>B</v>
      </c>
      <c r="F3442" s="114" t="str">
        <f t="shared" si="225"/>
        <v>B</v>
      </c>
      <c r="G3442" s="114" t="str">
        <f t="shared" si="225"/>
        <v>B</v>
      </c>
      <c r="H3442" s="114" t="str">
        <f t="shared" si="223"/>
        <v>B</v>
      </c>
      <c r="I3442" s="99">
        <f t="shared" si="224"/>
        <v>1</v>
      </c>
      <c r="J3442" s="109">
        <f>IF(H3442="B",0,MATCH("B",H3443:$H$3985,0))</f>
        <v>0</v>
      </c>
      <c r="O3442" s="112">
        <v>48766</v>
      </c>
      <c r="P3442" s="97" cm="1">
        <f t="array" ref="P3442">INDEX($L$11:$L$2636,MATCH(B3442+J3442,$L$11:$L$2636,0)+30)</f>
        <v>48810</v>
      </c>
      <c r="Q3442" s="124" cm="1">
        <f t="array" ref="Q3442">INDEX($L$11:$L$2636,MATCH(B3442+J3442,$L$11:$L$2636,0)+12)-1</f>
        <v>48781</v>
      </c>
    </row>
    <row r="3443" spans="2:17" ht="15" customHeight="1" x14ac:dyDescent="0.25">
      <c r="B3443" s="112">
        <v>48767</v>
      </c>
      <c r="C3443" s="113" t="str">
        <f t="shared" si="222"/>
        <v>Thursday</v>
      </c>
      <c r="D3443" s="114" t="str">
        <f t="shared" si="225"/>
        <v>B</v>
      </c>
      <c r="E3443" s="114" t="str">
        <f t="shared" si="225"/>
        <v>B</v>
      </c>
      <c r="F3443" s="114" t="str">
        <f t="shared" si="225"/>
        <v>B</v>
      </c>
      <c r="G3443" s="114" t="str">
        <f t="shared" si="225"/>
        <v>B</v>
      </c>
      <c r="H3443" s="114" t="str">
        <f t="shared" si="223"/>
        <v>B</v>
      </c>
      <c r="I3443" s="99">
        <f t="shared" si="224"/>
        <v>1</v>
      </c>
      <c r="J3443" s="109">
        <f>IF(H3443="B",0,MATCH("B",H3444:$H$3985,0))</f>
        <v>0</v>
      </c>
      <c r="O3443" s="112">
        <v>48767</v>
      </c>
      <c r="P3443" s="97" cm="1">
        <f t="array" ref="P3443">INDEX($L$11:$L$2636,MATCH(B3443+J3443,$L$11:$L$2636,0)+30)</f>
        <v>48813</v>
      </c>
      <c r="Q3443" s="124" cm="1">
        <f t="array" ref="Q3443">INDEX($L$11:$L$2636,MATCH(B3443+J3443,$L$11:$L$2636,0)+12)-1</f>
        <v>48785</v>
      </c>
    </row>
    <row r="3444" spans="2:17" ht="15" customHeight="1" x14ac:dyDescent="0.25">
      <c r="B3444" s="112">
        <v>48768</v>
      </c>
      <c r="C3444" s="113" t="str">
        <f t="shared" si="222"/>
        <v>Friday</v>
      </c>
      <c r="D3444" s="114" t="str">
        <f t="shared" si="225"/>
        <v>B</v>
      </c>
      <c r="E3444" s="114" t="str">
        <f t="shared" si="225"/>
        <v>B</v>
      </c>
      <c r="F3444" s="114" t="str">
        <f t="shared" si="225"/>
        <v>B</v>
      </c>
      <c r="G3444" s="114" t="str">
        <f t="shared" si="225"/>
        <v>B</v>
      </c>
      <c r="H3444" s="114" t="str">
        <f t="shared" si="223"/>
        <v>B</v>
      </c>
      <c r="I3444" s="99">
        <f t="shared" si="224"/>
        <v>1</v>
      </c>
      <c r="J3444" s="109">
        <f>IF(H3444="B",0,MATCH("B",H3445:$H$3985,0))</f>
        <v>0</v>
      </c>
      <c r="O3444" s="112">
        <v>48768</v>
      </c>
      <c r="P3444" s="97" cm="1">
        <f t="array" ref="P3444">INDEX($L$11:$L$2636,MATCH(B3444+J3444,$L$11:$L$2636,0)+30)</f>
        <v>48814</v>
      </c>
      <c r="Q3444" s="124" cm="1">
        <f t="array" ref="Q3444">INDEX($L$11:$L$2636,MATCH(B3444+J3444,$L$11:$L$2636,0)+12)-1</f>
        <v>48786</v>
      </c>
    </row>
    <row r="3445" spans="2:17" ht="15" customHeight="1" x14ac:dyDescent="0.25">
      <c r="B3445" s="112">
        <v>48769</v>
      </c>
      <c r="C3445" s="113" t="str">
        <f t="shared" si="222"/>
        <v>Saturday</v>
      </c>
      <c r="D3445" s="114" t="str">
        <f t="shared" si="225"/>
        <v>W</v>
      </c>
      <c r="E3445" s="114" t="str">
        <f t="shared" si="225"/>
        <v>W</v>
      </c>
      <c r="F3445" s="114" t="str">
        <f t="shared" si="225"/>
        <v>W</v>
      </c>
      <c r="G3445" s="114" t="str">
        <f t="shared" si="225"/>
        <v>W</v>
      </c>
      <c r="H3445" s="114" t="str">
        <f t="shared" si="223"/>
        <v>W</v>
      </c>
      <c r="I3445" s="99">
        <f t="shared" si="224"/>
        <v>0</v>
      </c>
      <c r="J3445" s="109">
        <f>IF(H3445="B",0,MATCH("B",H3446:$H$3985,0))</f>
        <v>2</v>
      </c>
      <c r="O3445" s="112">
        <v>48769</v>
      </c>
      <c r="P3445" s="97" cm="1">
        <f t="array" ref="P3445">INDEX($L$11:$L$2636,MATCH(B3445+J3445,$L$11:$L$2636,0)+30)</f>
        <v>48815</v>
      </c>
      <c r="Q3445" s="124" cm="1">
        <f t="array" ref="Q3445">INDEX($L$11:$L$2636,MATCH(B3445+J3445,$L$11:$L$2636,0)+12)-1</f>
        <v>48787</v>
      </c>
    </row>
    <row r="3446" spans="2:17" ht="15" customHeight="1" x14ac:dyDescent="0.25">
      <c r="B3446" s="112">
        <v>48770</v>
      </c>
      <c r="C3446" s="113" t="str">
        <f t="shared" si="222"/>
        <v>Sunday</v>
      </c>
      <c r="D3446" s="114" t="str">
        <f t="shared" si="225"/>
        <v>W</v>
      </c>
      <c r="E3446" s="114" t="str">
        <f t="shared" si="225"/>
        <v>W</v>
      </c>
      <c r="F3446" s="114" t="str">
        <f t="shared" si="225"/>
        <v>W</v>
      </c>
      <c r="G3446" s="114" t="str">
        <f t="shared" si="225"/>
        <v>W</v>
      </c>
      <c r="H3446" s="114" t="str">
        <f t="shared" si="223"/>
        <v>W</v>
      </c>
      <c r="I3446" s="99">
        <f t="shared" si="224"/>
        <v>0</v>
      </c>
      <c r="J3446" s="109">
        <f>IF(H3446="B",0,MATCH("B",H3447:$H$3985,0))</f>
        <v>1</v>
      </c>
      <c r="O3446" s="112">
        <v>48770</v>
      </c>
      <c r="P3446" s="97" cm="1">
        <f t="array" ref="P3446">INDEX($L$11:$L$2636,MATCH(B3446+J3446,$L$11:$L$2636,0)+30)</f>
        <v>48815</v>
      </c>
      <c r="Q3446" s="124" cm="1">
        <f t="array" ref="Q3446">INDEX($L$11:$L$2636,MATCH(B3446+J3446,$L$11:$L$2636,0)+12)-1</f>
        <v>48787</v>
      </c>
    </row>
    <row r="3447" spans="2:17" ht="15" customHeight="1" x14ac:dyDescent="0.25">
      <c r="B3447" s="112">
        <v>48771</v>
      </c>
      <c r="C3447" s="113" t="str">
        <f t="shared" si="222"/>
        <v>Monday</v>
      </c>
      <c r="D3447" s="114" t="str">
        <f t="shared" si="225"/>
        <v>B</v>
      </c>
      <c r="E3447" s="114" t="str">
        <f t="shared" si="225"/>
        <v>B</v>
      </c>
      <c r="F3447" s="114" t="str">
        <f t="shared" si="225"/>
        <v>B</v>
      </c>
      <c r="G3447" s="114" t="str">
        <f t="shared" si="225"/>
        <v>B</v>
      </c>
      <c r="H3447" s="114" t="str">
        <f t="shared" si="223"/>
        <v>B</v>
      </c>
      <c r="I3447" s="99">
        <f t="shared" si="224"/>
        <v>1</v>
      </c>
      <c r="J3447" s="109">
        <f>IF(H3447="B",0,MATCH("B",H3448:$H$3985,0))</f>
        <v>0</v>
      </c>
      <c r="O3447" s="112">
        <v>48771</v>
      </c>
      <c r="P3447" s="97" cm="1">
        <f t="array" ref="P3447">INDEX($L$11:$L$2636,MATCH(B3447+J3447,$L$11:$L$2636,0)+30)</f>
        <v>48815</v>
      </c>
      <c r="Q3447" s="124" cm="1">
        <f t="array" ref="Q3447">INDEX($L$11:$L$2636,MATCH(B3447+J3447,$L$11:$L$2636,0)+12)-1</f>
        <v>48787</v>
      </c>
    </row>
    <row r="3448" spans="2:17" ht="15" customHeight="1" x14ac:dyDescent="0.25">
      <c r="B3448" s="112">
        <v>48772</v>
      </c>
      <c r="C3448" s="113" t="str">
        <f t="shared" si="222"/>
        <v>Tuesday</v>
      </c>
      <c r="D3448" s="114" t="str">
        <f t="shared" si="225"/>
        <v>B</v>
      </c>
      <c r="E3448" s="114" t="str">
        <f t="shared" si="225"/>
        <v>B</v>
      </c>
      <c r="F3448" s="114" t="str">
        <f t="shared" si="225"/>
        <v>B</v>
      </c>
      <c r="G3448" s="114" t="str">
        <f t="shared" si="225"/>
        <v>B</v>
      </c>
      <c r="H3448" s="114" t="str">
        <f t="shared" si="223"/>
        <v>B</v>
      </c>
      <c r="I3448" s="99">
        <f t="shared" si="224"/>
        <v>1</v>
      </c>
      <c r="J3448" s="109">
        <f>IF(H3448="B",0,MATCH("B",H3449:$H$3985,0))</f>
        <v>0</v>
      </c>
      <c r="O3448" s="112">
        <v>48772</v>
      </c>
      <c r="P3448" s="97" cm="1">
        <f t="array" ref="P3448">INDEX($L$11:$L$2636,MATCH(B3448+J3448,$L$11:$L$2636,0)+30)</f>
        <v>48816</v>
      </c>
      <c r="Q3448" s="124" cm="1">
        <f t="array" ref="Q3448">INDEX($L$11:$L$2636,MATCH(B3448+J3448,$L$11:$L$2636,0)+12)-1</f>
        <v>48788</v>
      </c>
    </row>
    <row r="3449" spans="2:17" ht="15" customHeight="1" x14ac:dyDescent="0.25">
      <c r="B3449" s="112">
        <v>48773</v>
      </c>
      <c r="C3449" s="113" t="str">
        <f t="shared" si="222"/>
        <v>Wednesday</v>
      </c>
      <c r="D3449" s="114" t="str">
        <f t="shared" si="225"/>
        <v>B</v>
      </c>
      <c r="E3449" s="114" t="str">
        <f t="shared" si="225"/>
        <v>B</v>
      </c>
      <c r="F3449" s="114" t="str">
        <f t="shared" si="225"/>
        <v>B</v>
      </c>
      <c r="G3449" s="114" t="str">
        <f t="shared" si="225"/>
        <v>B</v>
      </c>
      <c r="H3449" s="114" t="str">
        <f t="shared" si="223"/>
        <v>B</v>
      </c>
      <c r="I3449" s="99">
        <f t="shared" si="224"/>
        <v>1</v>
      </c>
      <c r="J3449" s="109">
        <f>IF(H3449="B",0,MATCH("B",H3450:$H$3985,0))</f>
        <v>0</v>
      </c>
      <c r="O3449" s="112">
        <v>48773</v>
      </c>
      <c r="P3449" s="97" cm="1">
        <f t="array" ref="P3449">INDEX($L$11:$L$2636,MATCH(B3449+J3449,$L$11:$L$2636,0)+30)</f>
        <v>48817</v>
      </c>
      <c r="Q3449" s="124" cm="1">
        <f t="array" ref="Q3449">INDEX($L$11:$L$2636,MATCH(B3449+J3449,$L$11:$L$2636,0)+12)-1</f>
        <v>48791</v>
      </c>
    </row>
    <row r="3450" spans="2:17" ht="15" customHeight="1" x14ac:dyDescent="0.25">
      <c r="B3450" s="112">
        <v>48774</v>
      </c>
      <c r="C3450" s="113" t="str">
        <f t="shared" si="222"/>
        <v>Thursday</v>
      </c>
      <c r="D3450" s="114" t="str">
        <f t="shared" si="225"/>
        <v>B</v>
      </c>
      <c r="E3450" s="114" t="str">
        <f t="shared" si="225"/>
        <v>B</v>
      </c>
      <c r="F3450" s="114" t="str">
        <f t="shared" si="225"/>
        <v>B</v>
      </c>
      <c r="G3450" s="114" t="str">
        <f t="shared" si="225"/>
        <v>B</v>
      </c>
      <c r="H3450" s="114" t="str">
        <f t="shared" si="223"/>
        <v>B</v>
      </c>
      <c r="I3450" s="99">
        <f t="shared" si="224"/>
        <v>1</v>
      </c>
      <c r="J3450" s="109">
        <f>IF(H3450="B",0,MATCH("B",H3451:$H$3985,0))</f>
        <v>0</v>
      </c>
      <c r="O3450" s="112">
        <v>48774</v>
      </c>
      <c r="P3450" s="97" cm="1">
        <f t="array" ref="P3450">INDEX($L$11:$L$2636,MATCH(B3450+J3450,$L$11:$L$2636,0)+30)</f>
        <v>48821</v>
      </c>
      <c r="Q3450" s="124" cm="1">
        <f t="array" ref="Q3450">INDEX($L$11:$L$2636,MATCH(B3450+J3450,$L$11:$L$2636,0)+12)-1</f>
        <v>48792</v>
      </c>
    </row>
    <row r="3451" spans="2:17" ht="15" customHeight="1" x14ac:dyDescent="0.25">
      <c r="B3451" s="112">
        <v>48775</v>
      </c>
      <c r="C3451" s="113" t="str">
        <f t="shared" si="222"/>
        <v>Friday</v>
      </c>
      <c r="D3451" s="114" t="str">
        <f t="shared" si="225"/>
        <v>B</v>
      </c>
      <c r="E3451" s="114" t="str">
        <f t="shared" si="225"/>
        <v>B</v>
      </c>
      <c r="F3451" s="114" t="str">
        <f t="shared" si="225"/>
        <v>B</v>
      </c>
      <c r="G3451" s="114" t="str">
        <f t="shared" si="225"/>
        <v>B</v>
      </c>
      <c r="H3451" s="114" t="str">
        <f t="shared" si="223"/>
        <v>B</v>
      </c>
      <c r="I3451" s="99">
        <f t="shared" si="224"/>
        <v>1</v>
      </c>
      <c r="J3451" s="109">
        <f>IF(H3451="B",0,MATCH("B",H3452:$H$3985,0))</f>
        <v>0</v>
      </c>
      <c r="O3451" s="112">
        <v>48775</v>
      </c>
      <c r="P3451" s="97" cm="1">
        <f t="array" ref="P3451">INDEX($L$11:$L$2636,MATCH(B3451+J3451,$L$11:$L$2636,0)+30)</f>
        <v>48822</v>
      </c>
      <c r="Q3451" s="124" cm="1">
        <f t="array" ref="Q3451">INDEX($L$11:$L$2636,MATCH(B3451+J3451,$L$11:$L$2636,0)+12)-1</f>
        <v>48793</v>
      </c>
    </row>
    <row r="3452" spans="2:17" ht="15" customHeight="1" x14ac:dyDescent="0.25">
      <c r="B3452" s="112">
        <v>48776</v>
      </c>
      <c r="C3452" s="113" t="str">
        <f t="shared" si="222"/>
        <v>Saturday</v>
      </c>
      <c r="D3452" s="114" t="str">
        <f t="shared" si="225"/>
        <v>W</v>
      </c>
      <c r="E3452" s="114" t="str">
        <f t="shared" si="225"/>
        <v>W</v>
      </c>
      <c r="F3452" s="114" t="str">
        <f t="shared" si="225"/>
        <v>W</v>
      </c>
      <c r="G3452" s="114" t="str">
        <f t="shared" si="225"/>
        <v>W</v>
      </c>
      <c r="H3452" s="114" t="str">
        <f t="shared" si="223"/>
        <v>W</v>
      </c>
      <c r="I3452" s="99">
        <f t="shared" si="224"/>
        <v>0</v>
      </c>
      <c r="J3452" s="109">
        <f>IF(H3452="B",0,MATCH("B",H3453:$H$3985,0))</f>
        <v>2</v>
      </c>
      <c r="O3452" s="112">
        <v>48776</v>
      </c>
      <c r="P3452" s="97" cm="1">
        <f t="array" ref="P3452">INDEX($L$11:$L$2636,MATCH(B3452+J3452,$L$11:$L$2636,0)+30)</f>
        <v>48823</v>
      </c>
      <c r="Q3452" s="124" cm="1">
        <f t="array" ref="Q3452">INDEX($L$11:$L$2636,MATCH(B3452+J3452,$L$11:$L$2636,0)+12)-1</f>
        <v>48794</v>
      </c>
    </row>
    <row r="3453" spans="2:17" ht="15" customHeight="1" x14ac:dyDescent="0.25">
      <c r="B3453" s="112">
        <v>48777</v>
      </c>
      <c r="C3453" s="113" t="str">
        <f t="shared" si="222"/>
        <v>Sunday</v>
      </c>
      <c r="D3453" s="114" t="str">
        <f t="shared" si="225"/>
        <v>W</v>
      </c>
      <c r="E3453" s="114" t="str">
        <f t="shared" si="225"/>
        <v>W</v>
      </c>
      <c r="F3453" s="114" t="str">
        <f t="shared" si="225"/>
        <v>W</v>
      </c>
      <c r="G3453" s="114" t="str">
        <f t="shared" si="225"/>
        <v>W</v>
      </c>
      <c r="H3453" s="114" t="str">
        <f t="shared" si="223"/>
        <v>W</v>
      </c>
      <c r="I3453" s="99">
        <f t="shared" si="224"/>
        <v>0</v>
      </c>
      <c r="J3453" s="109">
        <f>IF(H3453="B",0,MATCH("B",H3454:$H$3985,0))</f>
        <v>1</v>
      </c>
      <c r="O3453" s="112">
        <v>48777</v>
      </c>
      <c r="P3453" s="97" cm="1">
        <f t="array" ref="P3453">INDEX($L$11:$L$2636,MATCH(B3453+J3453,$L$11:$L$2636,0)+30)</f>
        <v>48823</v>
      </c>
      <c r="Q3453" s="124" cm="1">
        <f t="array" ref="Q3453">INDEX($L$11:$L$2636,MATCH(B3453+J3453,$L$11:$L$2636,0)+12)-1</f>
        <v>48794</v>
      </c>
    </row>
    <row r="3454" spans="2:17" ht="15" customHeight="1" x14ac:dyDescent="0.25">
      <c r="B3454" s="112">
        <v>48778</v>
      </c>
      <c r="C3454" s="113" t="str">
        <f t="shared" si="222"/>
        <v>Monday</v>
      </c>
      <c r="D3454" s="114" t="str">
        <f t="shared" si="225"/>
        <v>B</v>
      </c>
      <c r="E3454" s="114" t="str">
        <f t="shared" si="225"/>
        <v>B</v>
      </c>
      <c r="F3454" s="114" t="str">
        <f t="shared" si="225"/>
        <v>B</v>
      </c>
      <c r="G3454" s="114" t="str">
        <f t="shared" si="225"/>
        <v>B</v>
      </c>
      <c r="H3454" s="114" t="str">
        <f t="shared" si="223"/>
        <v>B</v>
      </c>
      <c r="I3454" s="99">
        <f t="shared" si="224"/>
        <v>1</v>
      </c>
      <c r="J3454" s="109">
        <f>IF(H3454="B",0,MATCH("B",H3455:$H$3985,0))</f>
        <v>0</v>
      </c>
      <c r="O3454" s="112">
        <v>48778</v>
      </c>
      <c r="P3454" s="97" cm="1">
        <f t="array" ref="P3454">INDEX($L$11:$L$2636,MATCH(B3454+J3454,$L$11:$L$2636,0)+30)</f>
        <v>48823</v>
      </c>
      <c r="Q3454" s="124" cm="1">
        <f t="array" ref="Q3454">INDEX($L$11:$L$2636,MATCH(B3454+J3454,$L$11:$L$2636,0)+12)-1</f>
        <v>48794</v>
      </c>
    </row>
    <row r="3455" spans="2:17" ht="15" customHeight="1" x14ac:dyDescent="0.25">
      <c r="B3455" s="112">
        <v>48779</v>
      </c>
      <c r="C3455" s="113" t="str">
        <f t="shared" si="222"/>
        <v>Tuesday</v>
      </c>
      <c r="D3455" s="114" t="str">
        <f t="shared" si="225"/>
        <v>B</v>
      </c>
      <c r="E3455" s="114" t="str">
        <f t="shared" si="225"/>
        <v>B</v>
      </c>
      <c r="F3455" s="114" t="str">
        <f t="shared" si="225"/>
        <v>B</v>
      </c>
      <c r="G3455" s="114" t="str">
        <f t="shared" si="225"/>
        <v>B</v>
      </c>
      <c r="H3455" s="114" t="str">
        <f t="shared" si="223"/>
        <v>B</v>
      </c>
      <c r="I3455" s="99">
        <f t="shared" si="224"/>
        <v>1</v>
      </c>
      <c r="J3455" s="109">
        <f>IF(H3455="B",0,MATCH("B",H3456:$H$3985,0))</f>
        <v>0</v>
      </c>
      <c r="O3455" s="112">
        <v>48779</v>
      </c>
      <c r="P3455" s="97" cm="1">
        <f t="array" ref="P3455">INDEX($L$11:$L$2636,MATCH(B3455+J3455,$L$11:$L$2636,0)+30)</f>
        <v>48824</v>
      </c>
      <c r="Q3455" s="124" cm="1">
        <f t="array" ref="Q3455">INDEX($L$11:$L$2636,MATCH(B3455+J3455,$L$11:$L$2636,0)+12)-1</f>
        <v>48795</v>
      </c>
    </row>
    <row r="3456" spans="2:17" ht="15" customHeight="1" x14ac:dyDescent="0.25">
      <c r="B3456" s="112">
        <v>48780</v>
      </c>
      <c r="C3456" s="113" t="str">
        <f t="shared" si="222"/>
        <v>Wednesday</v>
      </c>
      <c r="D3456" s="114" t="str">
        <f t="shared" si="225"/>
        <v>B</v>
      </c>
      <c r="E3456" s="114" t="str">
        <f t="shared" si="225"/>
        <v>B</v>
      </c>
      <c r="F3456" s="114" t="str">
        <f t="shared" si="225"/>
        <v>B</v>
      </c>
      <c r="G3456" s="114" t="str">
        <f t="shared" si="225"/>
        <v>B</v>
      </c>
      <c r="H3456" s="114" t="str">
        <f t="shared" si="223"/>
        <v>B</v>
      </c>
      <c r="I3456" s="99">
        <f t="shared" si="224"/>
        <v>1</v>
      </c>
      <c r="J3456" s="109">
        <f>IF(H3456="B",0,MATCH("B",H3457:$H$3985,0))</f>
        <v>0</v>
      </c>
      <c r="O3456" s="112">
        <v>48780</v>
      </c>
      <c r="P3456" s="97" cm="1">
        <f t="array" ref="P3456">INDEX($L$11:$L$2636,MATCH(B3456+J3456,$L$11:$L$2636,0)+30)</f>
        <v>48827</v>
      </c>
      <c r="Q3456" s="124" cm="1">
        <f t="array" ref="Q3456">INDEX($L$11:$L$2636,MATCH(B3456+J3456,$L$11:$L$2636,0)+12)-1</f>
        <v>48798</v>
      </c>
    </row>
    <row r="3457" spans="2:17" ht="15" customHeight="1" x14ac:dyDescent="0.25">
      <c r="B3457" s="112">
        <v>48781</v>
      </c>
      <c r="C3457" s="113" t="str">
        <f t="shared" si="222"/>
        <v>Thursday</v>
      </c>
      <c r="D3457" s="114" t="str">
        <f t="shared" si="225"/>
        <v>B</v>
      </c>
      <c r="E3457" s="114" t="str">
        <f t="shared" si="225"/>
        <v>B</v>
      </c>
      <c r="F3457" s="114" t="str">
        <f t="shared" si="225"/>
        <v>B</v>
      </c>
      <c r="G3457" s="114" t="str">
        <f t="shared" si="225"/>
        <v>B</v>
      </c>
      <c r="H3457" s="114" t="str">
        <f t="shared" si="223"/>
        <v>B</v>
      </c>
      <c r="I3457" s="99">
        <f t="shared" si="224"/>
        <v>1</v>
      </c>
      <c r="J3457" s="109">
        <f>IF(H3457="B",0,MATCH("B",H3458:$H$3985,0))</f>
        <v>0</v>
      </c>
      <c r="O3457" s="112">
        <v>48781</v>
      </c>
      <c r="P3457" s="97" cm="1">
        <f t="array" ref="P3457">INDEX($L$11:$L$2636,MATCH(B3457+J3457,$L$11:$L$2636,0)+30)</f>
        <v>48828</v>
      </c>
      <c r="Q3457" s="124" cm="1">
        <f t="array" ref="Q3457">INDEX($L$11:$L$2636,MATCH(B3457+J3457,$L$11:$L$2636,0)+12)-1</f>
        <v>48799</v>
      </c>
    </row>
    <row r="3458" spans="2:17" ht="15" customHeight="1" x14ac:dyDescent="0.25">
      <c r="B3458" s="112">
        <v>48782</v>
      </c>
      <c r="C3458" s="113" t="str">
        <f t="shared" si="222"/>
        <v>Friday</v>
      </c>
      <c r="D3458" s="114" t="str">
        <f t="shared" si="225"/>
        <v>B</v>
      </c>
      <c r="E3458" s="114" t="str">
        <f t="shared" si="225"/>
        <v>B</v>
      </c>
      <c r="F3458" s="114" t="str">
        <f t="shared" si="225"/>
        <v>B</v>
      </c>
      <c r="G3458" s="114" t="str">
        <f t="shared" si="225"/>
        <v>B</v>
      </c>
      <c r="H3458" s="114" t="str">
        <f t="shared" si="223"/>
        <v>B</v>
      </c>
      <c r="I3458" s="99">
        <f t="shared" si="224"/>
        <v>1</v>
      </c>
      <c r="J3458" s="109">
        <f>IF(H3458="B",0,MATCH("B",H3459:$H$3985,0))</f>
        <v>0</v>
      </c>
      <c r="O3458" s="112">
        <v>48782</v>
      </c>
      <c r="P3458" s="97" cm="1">
        <f t="array" ref="P3458">INDEX($L$11:$L$2636,MATCH(B3458+J3458,$L$11:$L$2636,0)+30)</f>
        <v>48829</v>
      </c>
      <c r="Q3458" s="124" cm="1">
        <f t="array" ref="Q3458">INDEX($L$11:$L$2636,MATCH(B3458+J3458,$L$11:$L$2636,0)+12)-1</f>
        <v>48800</v>
      </c>
    </row>
    <row r="3459" spans="2:17" ht="15" customHeight="1" x14ac:dyDescent="0.25">
      <c r="B3459" s="112">
        <v>48783</v>
      </c>
      <c r="C3459" s="113" t="str">
        <f t="shared" si="222"/>
        <v>Saturday</v>
      </c>
      <c r="D3459" s="114" t="str">
        <f t="shared" si="225"/>
        <v>W</v>
      </c>
      <c r="E3459" s="114" t="str">
        <f t="shared" si="225"/>
        <v>W</v>
      </c>
      <c r="F3459" s="114" t="str">
        <f t="shared" si="225"/>
        <v>W</v>
      </c>
      <c r="G3459" s="114" t="str">
        <f t="shared" si="225"/>
        <v>W</v>
      </c>
      <c r="H3459" s="114" t="str">
        <f t="shared" si="223"/>
        <v>W</v>
      </c>
      <c r="I3459" s="99">
        <f t="shared" si="224"/>
        <v>0</v>
      </c>
      <c r="J3459" s="109">
        <f>IF(H3459="B",0,MATCH("B",H3460:$H$3985,0))</f>
        <v>3</v>
      </c>
      <c r="O3459" s="112">
        <v>48783</v>
      </c>
      <c r="P3459" s="97" cm="1">
        <f t="array" ref="P3459">INDEX($L$11:$L$2636,MATCH(B3459+J3459,$L$11:$L$2636,0)+30)</f>
        <v>48830</v>
      </c>
      <c r="Q3459" s="124" cm="1">
        <f t="array" ref="Q3459">INDEX($L$11:$L$2636,MATCH(B3459+J3459,$L$11:$L$2636,0)+12)-1</f>
        <v>48801</v>
      </c>
    </row>
    <row r="3460" spans="2:17" ht="15" customHeight="1" x14ac:dyDescent="0.25">
      <c r="B3460" s="112">
        <v>48784</v>
      </c>
      <c r="C3460" s="113" t="str">
        <f t="shared" si="222"/>
        <v>Sunday</v>
      </c>
      <c r="D3460" s="114" t="str">
        <f t="shared" si="225"/>
        <v>W</v>
      </c>
      <c r="E3460" s="114" t="str">
        <f t="shared" si="225"/>
        <v>W</v>
      </c>
      <c r="F3460" s="114" t="str">
        <f t="shared" si="225"/>
        <v>W</v>
      </c>
      <c r="G3460" s="114" t="str">
        <f t="shared" si="225"/>
        <v>W</v>
      </c>
      <c r="H3460" s="114" t="str">
        <f t="shared" si="223"/>
        <v>W</v>
      </c>
      <c r="I3460" s="99">
        <f t="shared" si="224"/>
        <v>0</v>
      </c>
      <c r="J3460" s="109">
        <f>IF(H3460="B",0,MATCH("B",H3461:$H$3985,0))</f>
        <v>2</v>
      </c>
      <c r="O3460" s="112">
        <v>48784</v>
      </c>
      <c r="P3460" s="97" cm="1">
        <f t="array" ref="P3460">INDEX($L$11:$L$2636,MATCH(B3460+J3460,$L$11:$L$2636,0)+30)</f>
        <v>48830</v>
      </c>
      <c r="Q3460" s="124" cm="1">
        <f t="array" ref="Q3460">INDEX($L$11:$L$2636,MATCH(B3460+J3460,$L$11:$L$2636,0)+12)-1</f>
        <v>48801</v>
      </c>
    </row>
    <row r="3461" spans="2:17" ht="15" customHeight="1" x14ac:dyDescent="0.25">
      <c r="B3461" s="112">
        <v>48785</v>
      </c>
      <c r="C3461" s="113" t="str">
        <f t="shared" si="222"/>
        <v>Monday</v>
      </c>
      <c r="D3461" s="114" t="str">
        <f t="shared" si="225"/>
        <v>B</v>
      </c>
      <c r="E3461" s="114" t="str">
        <f t="shared" si="225"/>
        <v>B</v>
      </c>
      <c r="F3461" s="114" t="s">
        <v>71</v>
      </c>
      <c r="G3461" s="114" t="str">
        <f t="shared" si="225"/>
        <v>B</v>
      </c>
      <c r="H3461" s="114" t="str">
        <f t="shared" si="223"/>
        <v>P</v>
      </c>
      <c r="I3461" s="99">
        <f t="shared" si="224"/>
        <v>0</v>
      </c>
      <c r="J3461" s="109">
        <f>IF(H3461="B",0,MATCH("B",H3462:$H$3985,0))</f>
        <v>1</v>
      </c>
      <c r="O3461" s="112">
        <v>48785</v>
      </c>
      <c r="P3461" s="97" cm="1">
        <f t="array" ref="P3461">INDEX($L$11:$L$2636,MATCH(B3461+J3461,$L$11:$L$2636,0)+30)</f>
        <v>48830</v>
      </c>
      <c r="Q3461" s="124" cm="1">
        <f t="array" ref="Q3461">INDEX($L$11:$L$2636,MATCH(B3461+J3461,$L$11:$L$2636,0)+12)-1</f>
        <v>48801</v>
      </c>
    </row>
    <row r="3462" spans="2:17" ht="15" customHeight="1" x14ac:dyDescent="0.25">
      <c r="B3462" s="112">
        <v>48786</v>
      </c>
      <c r="C3462" s="113" t="str">
        <f t="shared" si="222"/>
        <v>Tuesday</v>
      </c>
      <c r="D3462" s="114" t="str">
        <f t="shared" si="225"/>
        <v>B</v>
      </c>
      <c r="E3462" s="114" t="str">
        <f t="shared" si="225"/>
        <v>B</v>
      </c>
      <c r="F3462" s="114" t="str">
        <f t="shared" si="225"/>
        <v>B</v>
      </c>
      <c r="G3462" s="114" t="str">
        <f t="shared" si="225"/>
        <v>B</v>
      </c>
      <c r="H3462" s="114" t="str">
        <f t="shared" si="223"/>
        <v>B</v>
      </c>
      <c r="I3462" s="99">
        <f t="shared" si="224"/>
        <v>1</v>
      </c>
      <c r="J3462" s="109">
        <f>IF(H3462="B",0,MATCH("B",H3463:$H$3985,0))</f>
        <v>0</v>
      </c>
      <c r="O3462" s="112">
        <v>48786</v>
      </c>
      <c r="P3462" s="97" cm="1">
        <f t="array" ref="P3462">INDEX($L$11:$L$2636,MATCH(B3462+J3462,$L$11:$L$2636,0)+30)</f>
        <v>48830</v>
      </c>
      <c r="Q3462" s="124" cm="1">
        <f t="array" ref="Q3462">INDEX($L$11:$L$2636,MATCH(B3462+J3462,$L$11:$L$2636,0)+12)-1</f>
        <v>48801</v>
      </c>
    </row>
    <row r="3463" spans="2:17" ht="15" customHeight="1" x14ac:dyDescent="0.25">
      <c r="B3463" s="112">
        <v>48787</v>
      </c>
      <c r="C3463" s="113" t="str">
        <f t="shared" si="222"/>
        <v>Wednesday</v>
      </c>
      <c r="D3463" s="114" t="str">
        <f t="shared" si="225"/>
        <v>B</v>
      </c>
      <c r="E3463" s="114" t="str">
        <f t="shared" si="225"/>
        <v>B</v>
      </c>
      <c r="F3463" s="114" t="str">
        <f t="shared" si="225"/>
        <v>B</v>
      </c>
      <c r="G3463" s="114" t="str">
        <f t="shared" si="225"/>
        <v>B</v>
      </c>
      <c r="H3463" s="114" t="str">
        <f t="shared" si="223"/>
        <v>B</v>
      </c>
      <c r="I3463" s="99">
        <f t="shared" si="224"/>
        <v>1</v>
      </c>
      <c r="J3463" s="109">
        <f>IF(H3463="B",0,MATCH("B",H3464:$H$3985,0))</f>
        <v>0</v>
      </c>
      <c r="O3463" s="112">
        <v>48787</v>
      </c>
      <c r="P3463" s="97" cm="1">
        <f t="array" ref="P3463">INDEX($L$11:$L$2636,MATCH(B3463+J3463,$L$11:$L$2636,0)+30)</f>
        <v>48831</v>
      </c>
      <c r="Q3463" s="124" cm="1">
        <f t="array" ref="Q3463">INDEX($L$11:$L$2636,MATCH(B3463+J3463,$L$11:$L$2636,0)+12)-1</f>
        <v>48802</v>
      </c>
    </row>
    <row r="3464" spans="2:17" ht="15" customHeight="1" x14ac:dyDescent="0.25">
      <c r="B3464" s="112">
        <v>48788</v>
      </c>
      <c r="C3464" s="113" t="str">
        <f t="shared" si="222"/>
        <v>Thursday</v>
      </c>
      <c r="D3464" s="114" t="str">
        <f t="shared" si="225"/>
        <v>B</v>
      </c>
      <c r="E3464" s="114" t="str">
        <f t="shared" si="225"/>
        <v>B</v>
      </c>
      <c r="F3464" s="114" t="str">
        <f t="shared" si="225"/>
        <v>B</v>
      </c>
      <c r="G3464" s="114" t="str">
        <f t="shared" si="225"/>
        <v>B</v>
      </c>
      <c r="H3464" s="114" t="str">
        <f t="shared" si="223"/>
        <v>B</v>
      </c>
      <c r="I3464" s="99">
        <f t="shared" si="224"/>
        <v>1</v>
      </c>
      <c r="J3464" s="109">
        <f>IF(H3464="B",0,MATCH("B",H3465:$H$3985,0))</f>
        <v>0</v>
      </c>
      <c r="O3464" s="112">
        <v>48788</v>
      </c>
      <c r="P3464" s="97" cm="1">
        <f t="array" ref="P3464">INDEX($L$11:$L$2636,MATCH(B3464+J3464,$L$11:$L$2636,0)+30)</f>
        <v>48834</v>
      </c>
      <c r="Q3464" s="124" cm="1">
        <f t="array" ref="Q3464">INDEX($L$11:$L$2636,MATCH(B3464+J3464,$L$11:$L$2636,0)+12)-1</f>
        <v>48806</v>
      </c>
    </row>
    <row r="3465" spans="2:17" ht="15" customHeight="1" x14ac:dyDescent="0.25">
      <c r="B3465" s="112">
        <v>48789</v>
      </c>
      <c r="C3465" s="113" t="str">
        <f t="shared" si="222"/>
        <v>Friday</v>
      </c>
      <c r="D3465" s="114" t="str">
        <f t="shared" si="225"/>
        <v>B</v>
      </c>
      <c r="E3465" s="114" t="str">
        <f t="shared" si="225"/>
        <v>B</v>
      </c>
      <c r="F3465" s="114" t="str">
        <f t="shared" si="225"/>
        <v>B</v>
      </c>
      <c r="G3465" s="114" t="str">
        <f t="shared" si="225"/>
        <v>B</v>
      </c>
      <c r="H3465" s="114" t="str">
        <f t="shared" si="223"/>
        <v>B</v>
      </c>
      <c r="I3465" s="99">
        <f t="shared" si="224"/>
        <v>1</v>
      </c>
      <c r="J3465" s="109">
        <f>IF(H3465="B",0,MATCH("B",H3466:$H$3985,0))</f>
        <v>0</v>
      </c>
      <c r="O3465" s="112">
        <v>48789</v>
      </c>
      <c r="P3465" s="97" cm="1">
        <f t="array" ref="P3465">INDEX($L$11:$L$2636,MATCH(B3465+J3465,$L$11:$L$2636,0)+30)</f>
        <v>48835</v>
      </c>
      <c r="Q3465" s="124" cm="1">
        <f t="array" ref="Q3465">INDEX($L$11:$L$2636,MATCH(B3465+J3465,$L$11:$L$2636,0)+12)-1</f>
        <v>48807</v>
      </c>
    </row>
    <row r="3466" spans="2:17" ht="15" customHeight="1" x14ac:dyDescent="0.25">
      <c r="B3466" s="112">
        <v>48790</v>
      </c>
      <c r="C3466" s="113" t="str">
        <f t="shared" si="222"/>
        <v>Saturday</v>
      </c>
      <c r="D3466" s="114" t="str">
        <f t="shared" si="225"/>
        <v>W</v>
      </c>
      <c r="E3466" s="114" t="str">
        <f t="shared" si="225"/>
        <v>W</v>
      </c>
      <c r="F3466" s="114" t="str">
        <f t="shared" si="225"/>
        <v>W</v>
      </c>
      <c r="G3466" s="114" t="str">
        <f t="shared" si="225"/>
        <v>W</v>
      </c>
      <c r="H3466" s="114" t="str">
        <f t="shared" si="223"/>
        <v>W</v>
      </c>
      <c r="I3466" s="99">
        <f t="shared" si="224"/>
        <v>0</v>
      </c>
      <c r="J3466" s="109">
        <f>IF(H3466="B",0,MATCH("B",H3467:$H$3985,0))</f>
        <v>2</v>
      </c>
      <c r="O3466" s="112">
        <v>48790</v>
      </c>
      <c r="P3466" s="97" cm="1">
        <f t="array" ref="P3466">INDEX($L$11:$L$2636,MATCH(B3466+J3466,$L$11:$L$2636,0)+30)</f>
        <v>48836</v>
      </c>
      <c r="Q3466" s="124" cm="1">
        <f t="array" ref="Q3466">INDEX($L$11:$L$2636,MATCH(B3466+J3466,$L$11:$L$2636,0)+12)-1</f>
        <v>48808</v>
      </c>
    </row>
    <row r="3467" spans="2:17" ht="15" customHeight="1" x14ac:dyDescent="0.25">
      <c r="B3467" s="112">
        <v>48791</v>
      </c>
      <c r="C3467" s="113" t="str">
        <f t="shared" si="222"/>
        <v>Sunday</v>
      </c>
      <c r="D3467" s="114" t="str">
        <f t="shared" si="225"/>
        <v>W</v>
      </c>
      <c r="E3467" s="114" t="str">
        <f t="shared" si="225"/>
        <v>W</v>
      </c>
      <c r="F3467" s="114" t="str">
        <f t="shared" si="225"/>
        <v>W</v>
      </c>
      <c r="G3467" s="114" t="str">
        <f t="shared" si="225"/>
        <v>W</v>
      </c>
      <c r="H3467" s="114" t="str">
        <f t="shared" si="223"/>
        <v>W</v>
      </c>
      <c r="I3467" s="99">
        <f t="shared" si="224"/>
        <v>0</v>
      </c>
      <c r="J3467" s="109">
        <f>IF(H3467="B",0,MATCH("B",H3468:$H$3985,0))</f>
        <v>1</v>
      </c>
      <c r="O3467" s="112">
        <v>48791</v>
      </c>
      <c r="P3467" s="97" cm="1">
        <f t="array" ref="P3467">INDEX($L$11:$L$2636,MATCH(B3467+J3467,$L$11:$L$2636,0)+30)</f>
        <v>48836</v>
      </c>
      <c r="Q3467" s="124" cm="1">
        <f t="array" ref="Q3467">INDEX($L$11:$L$2636,MATCH(B3467+J3467,$L$11:$L$2636,0)+12)-1</f>
        <v>48808</v>
      </c>
    </row>
    <row r="3468" spans="2:17" ht="15" customHeight="1" x14ac:dyDescent="0.25">
      <c r="B3468" s="112">
        <v>48792</v>
      </c>
      <c r="C3468" s="113" t="str">
        <f t="shared" ref="C3468:C3531" si="226">TEXT(WEEKDAY(B3468),"dddd")</f>
        <v>Monday</v>
      </c>
      <c r="D3468" s="114" t="str">
        <f t="shared" si="225"/>
        <v>B</v>
      </c>
      <c r="E3468" s="114" t="str">
        <f t="shared" si="225"/>
        <v>B</v>
      </c>
      <c r="F3468" s="114" t="str">
        <f t="shared" si="225"/>
        <v>B</v>
      </c>
      <c r="G3468" s="114" t="str">
        <f t="shared" si="225"/>
        <v>B</v>
      </c>
      <c r="H3468" s="114" t="str">
        <f t="shared" ref="H3468:H3531" si="227">IF(OR(D3468="P",E3468="P",F3468="P",G3468="P"),"P",D3468)</f>
        <v>B</v>
      </c>
      <c r="I3468" s="99">
        <f t="shared" ref="I3468:I3531" si="228">IF(H3468="B",1,0)</f>
        <v>1</v>
      </c>
      <c r="J3468" s="109">
        <f>IF(H3468="B",0,MATCH("B",H3469:$H$3985,0))</f>
        <v>0</v>
      </c>
      <c r="O3468" s="112">
        <v>48792</v>
      </c>
      <c r="P3468" s="97" cm="1">
        <f t="array" ref="P3468">INDEX($L$11:$L$2636,MATCH(B3468+J3468,$L$11:$L$2636,0)+30)</f>
        <v>48836</v>
      </c>
      <c r="Q3468" s="124" cm="1">
        <f t="array" ref="Q3468">INDEX($L$11:$L$2636,MATCH(B3468+J3468,$L$11:$L$2636,0)+12)-1</f>
        <v>48808</v>
      </c>
    </row>
    <row r="3469" spans="2:17" ht="15" customHeight="1" x14ac:dyDescent="0.25">
      <c r="B3469" s="112">
        <v>48793</v>
      </c>
      <c r="C3469" s="113" t="str">
        <f t="shared" si="226"/>
        <v>Tuesday</v>
      </c>
      <c r="D3469" s="114" t="str">
        <f t="shared" si="225"/>
        <v>B</v>
      </c>
      <c r="E3469" s="114" t="str">
        <f t="shared" si="225"/>
        <v>B</v>
      </c>
      <c r="F3469" s="114" t="str">
        <f t="shared" si="225"/>
        <v>B</v>
      </c>
      <c r="G3469" s="114" t="str">
        <f t="shared" si="225"/>
        <v>B</v>
      </c>
      <c r="H3469" s="114" t="str">
        <f t="shared" si="227"/>
        <v>B</v>
      </c>
      <c r="I3469" s="99">
        <f t="shared" si="228"/>
        <v>1</v>
      </c>
      <c r="J3469" s="109">
        <f>IF(H3469="B",0,MATCH("B",H3470:$H$3985,0))</f>
        <v>0</v>
      </c>
      <c r="O3469" s="112">
        <v>48793</v>
      </c>
      <c r="P3469" s="97" cm="1">
        <f t="array" ref="P3469">INDEX($L$11:$L$2636,MATCH(B3469+J3469,$L$11:$L$2636,0)+30)</f>
        <v>48837</v>
      </c>
      <c r="Q3469" s="124" cm="1">
        <f t="array" ref="Q3469">INDEX($L$11:$L$2636,MATCH(B3469+J3469,$L$11:$L$2636,0)+12)-1</f>
        <v>48809</v>
      </c>
    </row>
    <row r="3470" spans="2:17" ht="15" customHeight="1" x14ac:dyDescent="0.25">
      <c r="B3470" s="112">
        <v>48794</v>
      </c>
      <c r="C3470" s="113" t="str">
        <f t="shared" si="226"/>
        <v>Wednesday</v>
      </c>
      <c r="D3470" s="114" t="str">
        <f t="shared" si="225"/>
        <v>B</v>
      </c>
      <c r="E3470" s="114" t="str">
        <f t="shared" si="225"/>
        <v>B</v>
      </c>
      <c r="F3470" s="114" t="str">
        <f t="shared" si="225"/>
        <v>B</v>
      </c>
      <c r="G3470" s="114" t="str">
        <f t="shared" si="225"/>
        <v>B</v>
      </c>
      <c r="H3470" s="114" t="str">
        <f t="shared" si="227"/>
        <v>B</v>
      </c>
      <c r="I3470" s="99">
        <f t="shared" si="228"/>
        <v>1</v>
      </c>
      <c r="J3470" s="109">
        <f>IF(H3470="B",0,MATCH("B",H3471:$H$3985,0))</f>
        <v>0</v>
      </c>
      <c r="O3470" s="112">
        <v>48794</v>
      </c>
      <c r="P3470" s="97" cm="1">
        <f t="array" ref="P3470">INDEX($L$11:$L$2636,MATCH(B3470+J3470,$L$11:$L$2636,0)+30)</f>
        <v>48838</v>
      </c>
      <c r="Q3470" s="124" cm="1">
        <f t="array" ref="Q3470">INDEX($L$11:$L$2636,MATCH(B3470+J3470,$L$11:$L$2636,0)+12)-1</f>
        <v>48812</v>
      </c>
    </row>
    <row r="3471" spans="2:17" ht="15" customHeight="1" x14ac:dyDescent="0.25">
      <c r="B3471" s="112">
        <v>48795</v>
      </c>
      <c r="C3471" s="113" t="str">
        <f t="shared" si="226"/>
        <v>Thursday</v>
      </c>
      <c r="D3471" s="114" t="str">
        <f t="shared" si="225"/>
        <v>B</v>
      </c>
      <c r="E3471" s="114" t="str">
        <f t="shared" si="225"/>
        <v>B</v>
      </c>
      <c r="F3471" s="114" t="str">
        <f t="shared" si="225"/>
        <v>B</v>
      </c>
      <c r="G3471" s="114" t="str">
        <f t="shared" si="225"/>
        <v>B</v>
      </c>
      <c r="H3471" s="114" t="str">
        <f t="shared" si="227"/>
        <v>B</v>
      </c>
      <c r="I3471" s="99">
        <f t="shared" si="228"/>
        <v>1</v>
      </c>
      <c r="J3471" s="109">
        <f>IF(H3471="B",0,MATCH("B",H3472:$H$3985,0))</f>
        <v>0</v>
      </c>
      <c r="O3471" s="112">
        <v>48795</v>
      </c>
      <c r="P3471" s="97" cm="1">
        <f t="array" ref="P3471">INDEX($L$11:$L$2636,MATCH(B3471+J3471,$L$11:$L$2636,0)+30)</f>
        <v>48841</v>
      </c>
      <c r="Q3471" s="124" cm="1">
        <f t="array" ref="Q3471">INDEX($L$11:$L$2636,MATCH(B3471+J3471,$L$11:$L$2636,0)+12)-1</f>
        <v>48813</v>
      </c>
    </row>
    <row r="3472" spans="2:17" ht="15" customHeight="1" x14ac:dyDescent="0.25">
      <c r="B3472" s="112">
        <v>48796</v>
      </c>
      <c r="C3472" s="113" t="str">
        <f t="shared" si="226"/>
        <v>Friday</v>
      </c>
      <c r="D3472" s="114" t="str">
        <f t="shared" si="225"/>
        <v>B</v>
      </c>
      <c r="E3472" s="114" t="str">
        <f t="shared" si="225"/>
        <v>B</v>
      </c>
      <c r="F3472" s="114" t="str">
        <f t="shared" si="225"/>
        <v>B</v>
      </c>
      <c r="G3472" s="114" t="str">
        <f t="shared" si="225"/>
        <v>B</v>
      </c>
      <c r="H3472" s="114" t="str">
        <f t="shared" si="227"/>
        <v>B</v>
      </c>
      <c r="I3472" s="99">
        <f t="shared" si="228"/>
        <v>1</v>
      </c>
      <c r="J3472" s="109">
        <f>IF(H3472="B",0,MATCH("B",H3473:$H$3985,0))</f>
        <v>0</v>
      </c>
      <c r="O3472" s="112">
        <v>48796</v>
      </c>
      <c r="P3472" s="97" cm="1">
        <f t="array" ref="P3472">INDEX($L$11:$L$2636,MATCH(B3472+J3472,$L$11:$L$2636,0)+30)</f>
        <v>48842</v>
      </c>
      <c r="Q3472" s="124" cm="1">
        <f t="array" ref="Q3472">INDEX($L$11:$L$2636,MATCH(B3472+J3472,$L$11:$L$2636,0)+12)-1</f>
        <v>48814</v>
      </c>
    </row>
    <row r="3473" spans="2:17" ht="15" customHeight="1" x14ac:dyDescent="0.25">
      <c r="B3473" s="112">
        <v>48797</v>
      </c>
      <c r="C3473" s="113" t="str">
        <f t="shared" si="226"/>
        <v>Saturday</v>
      </c>
      <c r="D3473" s="114" t="str">
        <f t="shared" si="225"/>
        <v>W</v>
      </c>
      <c r="E3473" s="114" t="str">
        <f t="shared" si="225"/>
        <v>W</v>
      </c>
      <c r="F3473" s="114" t="str">
        <f t="shared" si="225"/>
        <v>W</v>
      </c>
      <c r="G3473" s="114" t="str">
        <f t="shared" si="225"/>
        <v>W</v>
      </c>
      <c r="H3473" s="114" t="str">
        <f t="shared" si="227"/>
        <v>W</v>
      </c>
      <c r="I3473" s="99">
        <f t="shared" si="228"/>
        <v>0</v>
      </c>
      <c r="J3473" s="109">
        <f>IF(H3473="B",0,MATCH("B",H3474:$H$3985,0))</f>
        <v>2</v>
      </c>
      <c r="O3473" s="112">
        <v>48797</v>
      </c>
      <c r="P3473" s="97" cm="1">
        <f t="array" ref="P3473">INDEX($L$11:$L$2636,MATCH(B3473+J3473,$L$11:$L$2636,0)+30)</f>
        <v>48843</v>
      </c>
      <c r="Q3473" s="124" cm="1">
        <f t="array" ref="Q3473">INDEX($L$11:$L$2636,MATCH(B3473+J3473,$L$11:$L$2636,0)+12)-1</f>
        <v>48815</v>
      </c>
    </row>
    <row r="3474" spans="2:17" ht="15" customHeight="1" x14ac:dyDescent="0.25">
      <c r="B3474" s="112">
        <v>48798</v>
      </c>
      <c r="C3474" s="113" t="str">
        <f t="shared" si="226"/>
        <v>Sunday</v>
      </c>
      <c r="D3474" s="114" t="str">
        <f t="shared" si="225"/>
        <v>W</v>
      </c>
      <c r="E3474" s="114" t="str">
        <f t="shared" si="225"/>
        <v>W</v>
      </c>
      <c r="F3474" s="114" t="str">
        <f t="shared" si="225"/>
        <v>W</v>
      </c>
      <c r="G3474" s="114" t="str">
        <f t="shared" si="225"/>
        <v>W</v>
      </c>
      <c r="H3474" s="114" t="str">
        <f t="shared" si="227"/>
        <v>W</v>
      </c>
      <c r="I3474" s="99">
        <f t="shared" si="228"/>
        <v>0</v>
      </c>
      <c r="J3474" s="109">
        <f>IF(H3474="B",0,MATCH("B",H3475:$H$3985,0))</f>
        <v>1</v>
      </c>
      <c r="O3474" s="112">
        <v>48798</v>
      </c>
      <c r="P3474" s="97" cm="1">
        <f t="array" ref="P3474">INDEX($L$11:$L$2636,MATCH(B3474+J3474,$L$11:$L$2636,0)+30)</f>
        <v>48843</v>
      </c>
      <c r="Q3474" s="124" cm="1">
        <f t="array" ref="Q3474">INDEX($L$11:$L$2636,MATCH(B3474+J3474,$L$11:$L$2636,0)+12)-1</f>
        <v>48815</v>
      </c>
    </row>
    <row r="3475" spans="2:17" ht="15" customHeight="1" x14ac:dyDescent="0.25">
      <c r="B3475" s="112">
        <v>48799</v>
      </c>
      <c r="C3475" s="113" t="str">
        <f t="shared" si="226"/>
        <v>Monday</v>
      </c>
      <c r="D3475" s="114" t="str">
        <f t="shared" si="225"/>
        <v>B</v>
      </c>
      <c r="E3475" s="114" t="str">
        <f t="shared" si="225"/>
        <v>B</v>
      </c>
      <c r="F3475" s="114" t="str">
        <f t="shared" si="225"/>
        <v>B</v>
      </c>
      <c r="G3475" s="114" t="str">
        <f t="shared" si="225"/>
        <v>B</v>
      </c>
      <c r="H3475" s="114" t="str">
        <f t="shared" si="227"/>
        <v>B</v>
      </c>
      <c r="I3475" s="99">
        <f t="shared" si="228"/>
        <v>1</v>
      </c>
      <c r="J3475" s="109">
        <f>IF(H3475="B",0,MATCH("B",H3476:$H$3985,0))</f>
        <v>0</v>
      </c>
      <c r="O3475" s="112">
        <v>48799</v>
      </c>
      <c r="P3475" s="97" cm="1">
        <f t="array" ref="P3475">INDEX($L$11:$L$2636,MATCH(B3475+J3475,$L$11:$L$2636,0)+30)</f>
        <v>48843</v>
      </c>
      <c r="Q3475" s="124" cm="1">
        <f t="array" ref="Q3475">INDEX($L$11:$L$2636,MATCH(B3475+J3475,$L$11:$L$2636,0)+12)-1</f>
        <v>48815</v>
      </c>
    </row>
    <row r="3476" spans="2:17" ht="15" customHeight="1" x14ac:dyDescent="0.25">
      <c r="B3476" s="112">
        <v>48800</v>
      </c>
      <c r="C3476" s="113" t="str">
        <f t="shared" si="226"/>
        <v>Tuesday</v>
      </c>
      <c r="D3476" s="114" t="str">
        <f t="shared" si="225"/>
        <v>B</v>
      </c>
      <c r="E3476" s="114" t="str">
        <f t="shared" si="225"/>
        <v>B</v>
      </c>
      <c r="F3476" s="114" t="str">
        <f t="shared" si="225"/>
        <v>B</v>
      </c>
      <c r="G3476" s="114" t="str">
        <f t="shared" si="225"/>
        <v>B</v>
      </c>
      <c r="H3476" s="114" t="str">
        <f t="shared" si="227"/>
        <v>B</v>
      </c>
      <c r="I3476" s="99">
        <f t="shared" si="228"/>
        <v>1</v>
      </c>
      <c r="J3476" s="109">
        <f>IF(H3476="B",0,MATCH("B",H3477:$H$3985,0))</f>
        <v>0</v>
      </c>
      <c r="O3476" s="112">
        <v>48800</v>
      </c>
      <c r="P3476" s="97" cm="1">
        <f t="array" ref="P3476">INDEX($L$11:$L$2636,MATCH(B3476+J3476,$L$11:$L$2636,0)+30)</f>
        <v>48844</v>
      </c>
      <c r="Q3476" s="124" cm="1">
        <f t="array" ref="Q3476">INDEX($L$11:$L$2636,MATCH(B3476+J3476,$L$11:$L$2636,0)+12)-1</f>
        <v>48816</v>
      </c>
    </row>
    <row r="3477" spans="2:17" ht="15" customHeight="1" x14ac:dyDescent="0.25">
      <c r="B3477" s="112">
        <v>48801</v>
      </c>
      <c r="C3477" s="113" t="str">
        <f t="shared" si="226"/>
        <v>Wednesday</v>
      </c>
      <c r="D3477" s="114" t="str">
        <f t="shared" si="225"/>
        <v>B</v>
      </c>
      <c r="E3477" s="114" t="str">
        <f t="shared" si="225"/>
        <v>B</v>
      </c>
      <c r="F3477" s="114" t="str">
        <f t="shared" si="225"/>
        <v>B</v>
      </c>
      <c r="G3477" s="114" t="str">
        <f t="shared" si="225"/>
        <v>B</v>
      </c>
      <c r="H3477" s="114" t="str">
        <f t="shared" si="227"/>
        <v>B</v>
      </c>
      <c r="I3477" s="99">
        <f t="shared" si="228"/>
        <v>1</v>
      </c>
      <c r="J3477" s="109">
        <f>IF(H3477="B",0,MATCH("B",H3478:$H$3985,0))</f>
        <v>0</v>
      </c>
      <c r="O3477" s="112">
        <v>48801</v>
      </c>
      <c r="P3477" s="97" cm="1">
        <f t="array" ref="P3477">INDEX($L$11:$L$2636,MATCH(B3477+J3477,$L$11:$L$2636,0)+30)</f>
        <v>48845</v>
      </c>
      <c r="Q3477" s="124" cm="1">
        <f t="array" ref="Q3477">INDEX($L$11:$L$2636,MATCH(B3477+J3477,$L$11:$L$2636,0)+12)-1</f>
        <v>48820</v>
      </c>
    </row>
    <row r="3478" spans="2:17" ht="15" customHeight="1" x14ac:dyDescent="0.25">
      <c r="B3478" s="112">
        <v>48802</v>
      </c>
      <c r="C3478" s="113" t="str">
        <f t="shared" si="226"/>
        <v>Thursday</v>
      </c>
      <c r="D3478" s="114" t="str">
        <f t="shared" si="225"/>
        <v>B</v>
      </c>
      <c r="E3478" s="114" t="str">
        <f t="shared" si="225"/>
        <v>B</v>
      </c>
      <c r="F3478" s="114" t="str">
        <f t="shared" si="225"/>
        <v>B</v>
      </c>
      <c r="G3478" s="114" t="str">
        <f t="shared" si="225"/>
        <v>B</v>
      </c>
      <c r="H3478" s="114" t="str">
        <f t="shared" si="227"/>
        <v>B</v>
      </c>
      <c r="I3478" s="99">
        <f t="shared" si="228"/>
        <v>1</v>
      </c>
      <c r="J3478" s="109">
        <f>IF(H3478="B",0,MATCH("B",H3479:$H$3985,0))</f>
        <v>0</v>
      </c>
      <c r="O3478" s="112">
        <v>48802</v>
      </c>
      <c r="P3478" s="97" cm="1">
        <f t="array" ref="P3478">INDEX($L$11:$L$2636,MATCH(B3478+J3478,$L$11:$L$2636,0)+30)</f>
        <v>48848</v>
      </c>
      <c r="Q3478" s="124" cm="1">
        <f t="array" ref="Q3478">INDEX($L$11:$L$2636,MATCH(B3478+J3478,$L$11:$L$2636,0)+12)-1</f>
        <v>48821</v>
      </c>
    </row>
    <row r="3479" spans="2:17" ht="15" customHeight="1" x14ac:dyDescent="0.25">
      <c r="B3479" s="112">
        <v>48803</v>
      </c>
      <c r="C3479" s="113" t="str">
        <f t="shared" si="226"/>
        <v>Friday</v>
      </c>
      <c r="D3479" s="114" t="str">
        <f t="shared" si="225"/>
        <v>B</v>
      </c>
      <c r="E3479" s="114" t="str">
        <f t="shared" si="225"/>
        <v>B</v>
      </c>
      <c r="F3479" s="114" t="str">
        <f t="shared" si="225"/>
        <v>B</v>
      </c>
      <c r="G3479" s="114" t="str">
        <f t="shared" si="225"/>
        <v>B</v>
      </c>
      <c r="H3479" s="114" t="str">
        <f t="shared" si="227"/>
        <v>B</v>
      </c>
      <c r="I3479" s="99">
        <f t="shared" si="228"/>
        <v>1</v>
      </c>
      <c r="J3479" s="109">
        <f>IF(H3479="B",0,MATCH("B",H3480:$H$3985,0))</f>
        <v>0</v>
      </c>
      <c r="O3479" s="112">
        <v>48803</v>
      </c>
      <c r="P3479" s="97" cm="1">
        <f t="array" ref="P3479">INDEX($L$11:$L$2636,MATCH(B3479+J3479,$L$11:$L$2636,0)+30)</f>
        <v>48849</v>
      </c>
      <c r="Q3479" s="124" cm="1">
        <f t="array" ref="Q3479">INDEX($L$11:$L$2636,MATCH(B3479+J3479,$L$11:$L$2636,0)+12)-1</f>
        <v>48822</v>
      </c>
    </row>
    <row r="3480" spans="2:17" ht="15" customHeight="1" x14ac:dyDescent="0.25">
      <c r="B3480" s="112">
        <v>48804</v>
      </c>
      <c r="C3480" s="113" t="str">
        <f t="shared" si="226"/>
        <v>Saturday</v>
      </c>
      <c r="D3480" s="114" t="str">
        <f t="shared" si="225"/>
        <v>W</v>
      </c>
      <c r="E3480" s="114" t="str">
        <f t="shared" si="225"/>
        <v>W</v>
      </c>
      <c r="F3480" s="114" t="str">
        <f t="shared" si="225"/>
        <v>W</v>
      </c>
      <c r="G3480" s="114" t="str">
        <f t="shared" si="225"/>
        <v>W</v>
      </c>
      <c r="H3480" s="114" t="str">
        <f t="shared" si="227"/>
        <v>W</v>
      </c>
      <c r="I3480" s="99">
        <f t="shared" si="228"/>
        <v>0</v>
      </c>
      <c r="J3480" s="109">
        <f>IF(H3480="B",0,MATCH("B",H3481:$H$3985,0))</f>
        <v>3</v>
      </c>
      <c r="O3480" s="112">
        <v>48804</v>
      </c>
      <c r="P3480" s="97" cm="1">
        <f t="array" ref="P3480">INDEX($L$11:$L$2636,MATCH(B3480+J3480,$L$11:$L$2636,0)+30)</f>
        <v>48850</v>
      </c>
      <c r="Q3480" s="124" cm="1">
        <f t="array" ref="Q3480">INDEX($L$11:$L$2636,MATCH(B3480+J3480,$L$11:$L$2636,0)+12)-1</f>
        <v>48823</v>
      </c>
    </row>
    <row r="3481" spans="2:17" ht="15" customHeight="1" x14ac:dyDescent="0.25">
      <c r="B3481" s="112">
        <v>48805</v>
      </c>
      <c r="C3481" s="113" t="str">
        <f t="shared" si="226"/>
        <v>Sunday</v>
      </c>
      <c r="D3481" s="114" t="str">
        <f t="shared" si="225"/>
        <v>W</v>
      </c>
      <c r="E3481" s="114" t="str">
        <f t="shared" si="225"/>
        <v>W</v>
      </c>
      <c r="F3481" s="114" t="str">
        <f t="shared" si="225"/>
        <v>W</v>
      </c>
      <c r="G3481" s="114" t="str">
        <f t="shared" si="225"/>
        <v>W</v>
      </c>
      <c r="H3481" s="114" t="str">
        <f t="shared" si="227"/>
        <v>W</v>
      </c>
      <c r="I3481" s="99">
        <f t="shared" si="228"/>
        <v>0</v>
      </c>
      <c r="J3481" s="109">
        <f>IF(H3481="B",0,MATCH("B",H3482:$H$3985,0))</f>
        <v>2</v>
      </c>
      <c r="O3481" s="112">
        <v>48805</v>
      </c>
      <c r="P3481" s="97" cm="1">
        <f t="array" ref="P3481">INDEX($L$11:$L$2636,MATCH(B3481+J3481,$L$11:$L$2636,0)+30)</f>
        <v>48850</v>
      </c>
      <c r="Q3481" s="124" cm="1">
        <f t="array" ref="Q3481">INDEX($L$11:$L$2636,MATCH(B3481+J3481,$L$11:$L$2636,0)+12)-1</f>
        <v>48823</v>
      </c>
    </row>
    <row r="3482" spans="2:17" ht="15" customHeight="1" x14ac:dyDescent="0.25">
      <c r="B3482" s="112">
        <v>48806</v>
      </c>
      <c r="C3482" s="113" t="str">
        <f t="shared" si="226"/>
        <v>Monday</v>
      </c>
      <c r="D3482" s="114" t="str">
        <f t="shared" si="225"/>
        <v>B</v>
      </c>
      <c r="E3482" s="114" t="s">
        <v>71</v>
      </c>
      <c r="F3482" s="114" t="s">
        <v>71</v>
      </c>
      <c r="G3482" s="114" t="str">
        <f t="shared" si="225"/>
        <v>B</v>
      </c>
      <c r="H3482" s="114" t="str">
        <f t="shared" si="227"/>
        <v>P</v>
      </c>
      <c r="I3482" s="99">
        <f t="shared" si="228"/>
        <v>0</v>
      </c>
      <c r="J3482" s="109">
        <f>IF(H3482="B",0,MATCH("B",H3483:$H$3985,0))</f>
        <v>1</v>
      </c>
      <c r="O3482" s="112">
        <v>48806</v>
      </c>
      <c r="P3482" s="97" cm="1">
        <f t="array" ref="P3482">INDEX($L$11:$L$2636,MATCH(B3482+J3482,$L$11:$L$2636,0)+30)</f>
        <v>48850</v>
      </c>
      <c r="Q3482" s="124" cm="1">
        <f t="array" ref="Q3482">INDEX($L$11:$L$2636,MATCH(B3482+J3482,$L$11:$L$2636,0)+12)-1</f>
        <v>48823</v>
      </c>
    </row>
    <row r="3483" spans="2:17" ht="15" customHeight="1" x14ac:dyDescent="0.25">
      <c r="B3483" s="112">
        <v>48807</v>
      </c>
      <c r="C3483" s="113" t="str">
        <f t="shared" si="226"/>
        <v>Tuesday</v>
      </c>
      <c r="D3483" s="114" t="str">
        <f t="shared" si="225"/>
        <v>B</v>
      </c>
      <c r="E3483" s="114" t="str">
        <f t="shared" si="225"/>
        <v>B</v>
      </c>
      <c r="F3483" s="114" t="str">
        <f t="shared" si="225"/>
        <v>B</v>
      </c>
      <c r="G3483" s="114" t="str">
        <f t="shared" si="225"/>
        <v>B</v>
      </c>
      <c r="H3483" s="114" t="str">
        <f t="shared" si="227"/>
        <v>B</v>
      </c>
      <c r="I3483" s="99">
        <f t="shared" si="228"/>
        <v>1</v>
      </c>
      <c r="J3483" s="109">
        <f>IF(H3483="B",0,MATCH("B",H3484:$H$3985,0))</f>
        <v>0</v>
      </c>
      <c r="O3483" s="112">
        <v>48807</v>
      </c>
      <c r="P3483" s="97" cm="1">
        <f t="array" ref="P3483">INDEX($L$11:$L$2636,MATCH(B3483+J3483,$L$11:$L$2636,0)+30)</f>
        <v>48850</v>
      </c>
      <c r="Q3483" s="124" cm="1">
        <f t="array" ref="Q3483">INDEX($L$11:$L$2636,MATCH(B3483+J3483,$L$11:$L$2636,0)+12)-1</f>
        <v>48823</v>
      </c>
    </row>
    <row r="3484" spans="2:17" ht="15" customHeight="1" x14ac:dyDescent="0.25">
      <c r="B3484" s="112">
        <v>48808</v>
      </c>
      <c r="C3484" s="113" t="str">
        <f t="shared" si="226"/>
        <v>Wednesday</v>
      </c>
      <c r="D3484" s="114" t="str">
        <f t="shared" ref="D3484:G3499" si="229">IF(WEEKDAY($B3484,2)&lt;6,"B","W")</f>
        <v>B</v>
      </c>
      <c r="E3484" s="114" t="str">
        <f t="shared" si="229"/>
        <v>B</v>
      </c>
      <c r="F3484" s="114" t="str">
        <f t="shared" si="229"/>
        <v>B</v>
      </c>
      <c r="G3484" s="114" t="str">
        <f t="shared" si="229"/>
        <v>B</v>
      </c>
      <c r="H3484" s="114" t="str">
        <f t="shared" si="227"/>
        <v>B</v>
      </c>
      <c r="I3484" s="99">
        <f t="shared" si="228"/>
        <v>1</v>
      </c>
      <c r="J3484" s="109">
        <f>IF(H3484="B",0,MATCH("B",H3485:$H$3985,0))</f>
        <v>0</v>
      </c>
      <c r="O3484" s="112">
        <v>48808</v>
      </c>
      <c r="P3484" s="97" cm="1">
        <f t="array" ref="P3484">INDEX($L$11:$L$2636,MATCH(B3484+J3484,$L$11:$L$2636,0)+30)</f>
        <v>48851</v>
      </c>
      <c r="Q3484" s="124" cm="1">
        <f t="array" ref="Q3484">INDEX($L$11:$L$2636,MATCH(B3484+J3484,$L$11:$L$2636,0)+12)-1</f>
        <v>48826</v>
      </c>
    </row>
    <row r="3485" spans="2:17" ht="15" customHeight="1" x14ac:dyDescent="0.25">
      <c r="B3485" s="112">
        <v>48809</v>
      </c>
      <c r="C3485" s="113" t="str">
        <f t="shared" si="226"/>
        <v>Thursday</v>
      </c>
      <c r="D3485" s="114" t="str">
        <f t="shared" si="229"/>
        <v>B</v>
      </c>
      <c r="E3485" s="114" t="str">
        <f t="shared" si="229"/>
        <v>B</v>
      </c>
      <c r="F3485" s="114" t="str">
        <f t="shared" si="229"/>
        <v>B</v>
      </c>
      <c r="G3485" s="114" t="str">
        <f t="shared" si="229"/>
        <v>B</v>
      </c>
      <c r="H3485" s="114" t="str">
        <f t="shared" si="227"/>
        <v>B</v>
      </c>
      <c r="I3485" s="99">
        <f t="shared" si="228"/>
        <v>1</v>
      </c>
      <c r="J3485" s="109">
        <f>IF(H3485="B",0,MATCH("B",H3486:$H$3985,0))</f>
        <v>0</v>
      </c>
      <c r="O3485" s="112">
        <v>48809</v>
      </c>
      <c r="P3485" s="97" cm="1">
        <f t="array" ref="P3485">INDEX($L$11:$L$2636,MATCH(B3485+J3485,$L$11:$L$2636,0)+30)</f>
        <v>48852</v>
      </c>
      <c r="Q3485" s="124" cm="1">
        <f t="array" ref="Q3485">INDEX($L$11:$L$2636,MATCH(B3485+J3485,$L$11:$L$2636,0)+12)-1</f>
        <v>48827</v>
      </c>
    </row>
    <row r="3486" spans="2:17" ht="15" customHeight="1" x14ac:dyDescent="0.25">
      <c r="B3486" s="112">
        <v>48810</v>
      </c>
      <c r="C3486" s="113" t="str">
        <f t="shared" si="226"/>
        <v>Friday</v>
      </c>
      <c r="D3486" s="114" t="str">
        <f t="shared" si="229"/>
        <v>B</v>
      </c>
      <c r="E3486" s="114" t="str">
        <f t="shared" si="229"/>
        <v>B</v>
      </c>
      <c r="F3486" s="114" t="str">
        <f t="shared" si="229"/>
        <v>B</v>
      </c>
      <c r="G3486" s="114" t="str">
        <f t="shared" si="229"/>
        <v>B</v>
      </c>
      <c r="H3486" s="114" t="str">
        <f t="shared" si="227"/>
        <v>B</v>
      </c>
      <c r="I3486" s="99">
        <f t="shared" si="228"/>
        <v>1</v>
      </c>
      <c r="J3486" s="109">
        <f>IF(H3486="B",0,MATCH("B",H3487:$H$3985,0))</f>
        <v>0</v>
      </c>
      <c r="O3486" s="112">
        <v>48810</v>
      </c>
      <c r="P3486" s="97" cm="1">
        <f t="array" ref="P3486">INDEX($L$11:$L$2636,MATCH(B3486+J3486,$L$11:$L$2636,0)+30)</f>
        <v>48855</v>
      </c>
      <c r="Q3486" s="124" cm="1">
        <f t="array" ref="Q3486">INDEX($L$11:$L$2636,MATCH(B3486+J3486,$L$11:$L$2636,0)+12)-1</f>
        <v>48828</v>
      </c>
    </row>
    <row r="3487" spans="2:17" ht="15" customHeight="1" x14ac:dyDescent="0.25">
      <c r="B3487" s="112">
        <v>48811</v>
      </c>
      <c r="C3487" s="113" t="str">
        <f t="shared" si="226"/>
        <v>Saturday</v>
      </c>
      <c r="D3487" s="114" t="str">
        <f t="shared" si="229"/>
        <v>W</v>
      </c>
      <c r="E3487" s="114" t="str">
        <f t="shared" si="229"/>
        <v>W</v>
      </c>
      <c r="F3487" s="114" t="str">
        <f t="shared" si="229"/>
        <v>W</v>
      </c>
      <c r="G3487" s="114" t="str">
        <f t="shared" si="229"/>
        <v>W</v>
      </c>
      <c r="H3487" s="114" t="str">
        <f t="shared" si="227"/>
        <v>W</v>
      </c>
      <c r="I3487" s="99">
        <f t="shared" si="228"/>
        <v>0</v>
      </c>
      <c r="J3487" s="109">
        <f>IF(H3487="B",0,MATCH("B",H3488:$H$3985,0))</f>
        <v>2</v>
      </c>
      <c r="O3487" s="112">
        <v>48811</v>
      </c>
      <c r="P3487" s="97" cm="1">
        <f t="array" ref="P3487">INDEX($L$11:$L$2636,MATCH(B3487+J3487,$L$11:$L$2636,0)+30)</f>
        <v>48856</v>
      </c>
      <c r="Q3487" s="124" cm="1">
        <f t="array" ref="Q3487">INDEX($L$11:$L$2636,MATCH(B3487+J3487,$L$11:$L$2636,0)+12)-1</f>
        <v>48829</v>
      </c>
    </row>
    <row r="3488" spans="2:17" ht="15" customHeight="1" x14ac:dyDescent="0.25">
      <c r="B3488" s="112">
        <v>48812</v>
      </c>
      <c r="C3488" s="113" t="str">
        <f t="shared" si="226"/>
        <v>Sunday</v>
      </c>
      <c r="D3488" s="114" t="str">
        <f t="shared" si="229"/>
        <v>W</v>
      </c>
      <c r="E3488" s="114" t="str">
        <f t="shared" si="229"/>
        <v>W</v>
      </c>
      <c r="F3488" s="114" t="str">
        <f t="shared" si="229"/>
        <v>W</v>
      </c>
      <c r="G3488" s="114" t="str">
        <f t="shared" si="229"/>
        <v>W</v>
      </c>
      <c r="H3488" s="114" t="str">
        <f t="shared" si="227"/>
        <v>W</v>
      </c>
      <c r="I3488" s="99">
        <f t="shared" si="228"/>
        <v>0</v>
      </c>
      <c r="J3488" s="109">
        <f>IF(H3488="B",0,MATCH("B",H3489:$H$3985,0))</f>
        <v>1</v>
      </c>
      <c r="O3488" s="112">
        <v>48812</v>
      </c>
      <c r="P3488" s="97" cm="1">
        <f t="array" ref="P3488">INDEX($L$11:$L$2636,MATCH(B3488+J3488,$L$11:$L$2636,0)+30)</f>
        <v>48856</v>
      </c>
      <c r="Q3488" s="124" cm="1">
        <f t="array" ref="Q3488">INDEX($L$11:$L$2636,MATCH(B3488+J3488,$L$11:$L$2636,0)+12)-1</f>
        <v>48829</v>
      </c>
    </row>
    <row r="3489" spans="2:17" ht="15" customHeight="1" x14ac:dyDescent="0.25">
      <c r="B3489" s="112">
        <v>48813</v>
      </c>
      <c r="C3489" s="113" t="str">
        <f t="shared" si="226"/>
        <v>Monday</v>
      </c>
      <c r="D3489" s="114" t="str">
        <f t="shared" si="229"/>
        <v>B</v>
      </c>
      <c r="E3489" s="114" t="str">
        <f t="shared" si="229"/>
        <v>B</v>
      </c>
      <c r="F3489" s="114" t="str">
        <f t="shared" si="229"/>
        <v>B</v>
      </c>
      <c r="G3489" s="114" t="str">
        <f t="shared" si="229"/>
        <v>B</v>
      </c>
      <c r="H3489" s="114" t="str">
        <f t="shared" si="227"/>
        <v>B</v>
      </c>
      <c r="I3489" s="99">
        <f t="shared" si="228"/>
        <v>1</v>
      </c>
      <c r="J3489" s="109">
        <f>IF(H3489="B",0,MATCH("B",H3490:$H$3985,0))</f>
        <v>0</v>
      </c>
      <c r="O3489" s="112">
        <v>48813</v>
      </c>
      <c r="P3489" s="97" cm="1">
        <f t="array" ref="P3489">INDEX($L$11:$L$2636,MATCH(B3489+J3489,$L$11:$L$2636,0)+30)</f>
        <v>48856</v>
      </c>
      <c r="Q3489" s="124" cm="1">
        <f t="array" ref="Q3489">INDEX($L$11:$L$2636,MATCH(B3489+J3489,$L$11:$L$2636,0)+12)-1</f>
        <v>48829</v>
      </c>
    </row>
    <row r="3490" spans="2:17" ht="15" customHeight="1" x14ac:dyDescent="0.25">
      <c r="B3490" s="112">
        <v>48814</v>
      </c>
      <c r="C3490" s="113" t="str">
        <f t="shared" si="226"/>
        <v>Tuesday</v>
      </c>
      <c r="D3490" s="114" t="str">
        <f t="shared" si="229"/>
        <v>B</v>
      </c>
      <c r="E3490" s="114" t="str">
        <f t="shared" si="229"/>
        <v>B</v>
      </c>
      <c r="F3490" s="114" t="str">
        <f t="shared" si="229"/>
        <v>B</v>
      </c>
      <c r="G3490" s="114" t="str">
        <f t="shared" si="229"/>
        <v>B</v>
      </c>
      <c r="H3490" s="114" t="str">
        <f t="shared" si="227"/>
        <v>B</v>
      </c>
      <c r="I3490" s="99">
        <f t="shared" si="228"/>
        <v>1</v>
      </c>
      <c r="J3490" s="109">
        <f>IF(H3490="B",0,MATCH("B",H3491:$H$3985,0))</f>
        <v>0</v>
      </c>
      <c r="O3490" s="112">
        <v>48814</v>
      </c>
      <c r="P3490" s="97" cm="1">
        <f t="array" ref="P3490">INDEX($L$11:$L$2636,MATCH(B3490+J3490,$L$11:$L$2636,0)+30)</f>
        <v>48857</v>
      </c>
      <c r="Q3490" s="124" cm="1">
        <f t="array" ref="Q3490">INDEX($L$11:$L$2636,MATCH(B3490+J3490,$L$11:$L$2636,0)+12)-1</f>
        <v>48830</v>
      </c>
    </row>
    <row r="3491" spans="2:17" ht="15" customHeight="1" x14ac:dyDescent="0.25">
      <c r="B3491" s="112">
        <v>48815</v>
      </c>
      <c r="C3491" s="113" t="str">
        <f t="shared" si="226"/>
        <v>Wednesday</v>
      </c>
      <c r="D3491" s="114" t="str">
        <f t="shared" si="229"/>
        <v>B</v>
      </c>
      <c r="E3491" s="114" t="str">
        <f t="shared" si="229"/>
        <v>B</v>
      </c>
      <c r="F3491" s="114" t="str">
        <f t="shared" si="229"/>
        <v>B</v>
      </c>
      <c r="G3491" s="114" t="str">
        <f t="shared" si="229"/>
        <v>B</v>
      </c>
      <c r="H3491" s="114" t="str">
        <f t="shared" si="227"/>
        <v>B</v>
      </c>
      <c r="I3491" s="99">
        <f t="shared" si="228"/>
        <v>1</v>
      </c>
      <c r="J3491" s="109">
        <f>IF(H3491="B",0,MATCH("B",H3492:$H$3985,0))</f>
        <v>0</v>
      </c>
      <c r="O3491" s="112">
        <v>48815</v>
      </c>
      <c r="P3491" s="97" cm="1">
        <f t="array" ref="P3491">INDEX($L$11:$L$2636,MATCH(B3491+J3491,$L$11:$L$2636,0)+30)</f>
        <v>48858</v>
      </c>
      <c r="Q3491" s="124" cm="1">
        <f t="array" ref="Q3491">INDEX($L$11:$L$2636,MATCH(B3491+J3491,$L$11:$L$2636,0)+12)-1</f>
        <v>48833</v>
      </c>
    </row>
    <row r="3492" spans="2:17" ht="15" customHeight="1" x14ac:dyDescent="0.25">
      <c r="B3492" s="112">
        <v>48816</v>
      </c>
      <c r="C3492" s="113" t="str">
        <f t="shared" si="226"/>
        <v>Thursday</v>
      </c>
      <c r="D3492" s="114" t="str">
        <f t="shared" si="229"/>
        <v>B</v>
      </c>
      <c r="E3492" s="114" t="str">
        <f t="shared" si="229"/>
        <v>B</v>
      </c>
      <c r="F3492" s="114" t="str">
        <f t="shared" si="229"/>
        <v>B</v>
      </c>
      <c r="G3492" s="114" t="str">
        <f t="shared" si="229"/>
        <v>B</v>
      </c>
      <c r="H3492" s="114" t="str">
        <f t="shared" si="227"/>
        <v>B</v>
      </c>
      <c r="I3492" s="99">
        <f t="shared" si="228"/>
        <v>1</v>
      </c>
      <c r="J3492" s="109">
        <f>IF(H3492="B",0,MATCH("B",H3493:$H$3985,0))</f>
        <v>0</v>
      </c>
      <c r="O3492" s="112">
        <v>48816</v>
      </c>
      <c r="P3492" s="97" cm="1">
        <f t="array" ref="P3492">INDEX($L$11:$L$2636,MATCH(B3492+J3492,$L$11:$L$2636,0)+30)</f>
        <v>48859</v>
      </c>
      <c r="Q3492" s="124" cm="1">
        <f t="array" ref="Q3492">INDEX($L$11:$L$2636,MATCH(B3492+J3492,$L$11:$L$2636,0)+12)-1</f>
        <v>48834</v>
      </c>
    </row>
    <row r="3493" spans="2:17" ht="15" customHeight="1" x14ac:dyDescent="0.25">
      <c r="B3493" s="112">
        <v>48817</v>
      </c>
      <c r="C3493" s="113" t="str">
        <f t="shared" si="226"/>
        <v>Friday</v>
      </c>
      <c r="D3493" s="114" t="str">
        <f t="shared" si="229"/>
        <v>B</v>
      </c>
      <c r="E3493" s="114" t="str">
        <f t="shared" si="229"/>
        <v>B</v>
      </c>
      <c r="F3493" s="114" t="str">
        <f t="shared" si="229"/>
        <v>B</v>
      </c>
      <c r="G3493" s="114" t="str">
        <f t="shared" si="229"/>
        <v>B</v>
      </c>
      <c r="H3493" s="114" t="str">
        <f t="shared" si="227"/>
        <v>B</v>
      </c>
      <c r="I3493" s="99">
        <f t="shared" si="228"/>
        <v>1</v>
      </c>
      <c r="J3493" s="109">
        <f>IF(H3493="B",0,MATCH("B",H3494:$H$3985,0))</f>
        <v>0</v>
      </c>
      <c r="O3493" s="112">
        <v>48817</v>
      </c>
      <c r="P3493" s="97" cm="1">
        <f t="array" ref="P3493">INDEX($L$11:$L$2636,MATCH(B3493+J3493,$L$11:$L$2636,0)+30)</f>
        <v>48862</v>
      </c>
      <c r="Q3493" s="124" cm="1">
        <f t="array" ref="Q3493">INDEX($L$11:$L$2636,MATCH(B3493+J3493,$L$11:$L$2636,0)+12)-1</f>
        <v>48835</v>
      </c>
    </row>
    <row r="3494" spans="2:17" ht="15" customHeight="1" x14ac:dyDescent="0.25">
      <c r="B3494" s="112">
        <v>48818</v>
      </c>
      <c r="C3494" s="113" t="str">
        <f t="shared" si="226"/>
        <v>Saturday</v>
      </c>
      <c r="D3494" s="114" t="str">
        <f t="shared" si="229"/>
        <v>W</v>
      </c>
      <c r="E3494" s="114" t="str">
        <f t="shared" si="229"/>
        <v>W</v>
      </c>
      <c r="F3494" s="114" t="str">
        <f t="shared" si="229"/>
        <v>W</v>
      </c>
      <c r="G3494" s="114" t="str">
        <f t="shared" si="229"/>
        <v>W</v>
      </c>
      <c r="H3494" s="114" t="str">
        <f t="shared" si="227"/>
        <v>W</v>
      </c>
      <c r="I3494" s="99">
        <f t="shared" si="228"/>
        <v>0</v>
      </c>
      <c r="J3494" s="109">
        <f>IF(H3494="B",0,MATCH("B",H3495:$H$3985,0))</f>
        <v>3</v>
      </c>
      <c r="O3494" s="112">
        <v>48818</v>
      </c>
      <c r="P3494" s="97" cm="1">
        <f t="array" ref="P3494">INDEX($L$11:$L$2636,MATCH(B3494+J3494,$L$11:$L$2636,0)+30)</f>
        <v>48863</v>
      </c>
      <c r="Q3494" s="124" cm="1">
        <f t="array" ref="Q3494">INDEX($L$11:$L$2636,MATCH(B3494+J3494,$L$11:$L$2636,0)+12)-1</f>
        <v>48836</v>
      </c>
    </row>
    <row r="3495" spans="2:17" ht="15" customHeight="1" x14ac:dyDescent="0.25">
      <c r="B3495" s="112">
        <v>48819</v>
      </c>
      <c r="C3495" s="113" t="str">
        <f t="shared" si="226"/>
        <v>Sunday</v>
      </c>
      <c r="D3495" s="114" t="str">
        <f t="shared" si="229"/>
        <v>W</v>
      </c>
      <c r="E3495" s="114" t="str">
        <f t="shared" si="229"/>
        <v>W</v>
      </c>
      <c r="F3495" s="114" t="str">
        <f t="shared" si="229"/>
        <v>W</v>
      </c>
      <c r="G3495" s="114" t="str">
        <f t="shared" si="229"/>
        <v>W</v>
      </c>
      <c r="H3495" s="114" t="str">
        <f t="shared" si="227"/>
        <v>W</v>
      </c>
      <c r="I3495" s="99">
        <f t="shared" si="228"/>
        <v>0</v>
      </c>
      <c r="J3495" s="109">
        <f>IF(H3495="B",0,MATCH("B",H3496:$H$3985,0))</f>
        <v>2</v>
      </c>
      <c r="O3495" s="112">
        <v>48819</v>
      </c>
      <c r="P3495" s="97" cm="1">
        <f t="array" ref="P3495">INDEX($L$11:$L$2636,MATCH(B3495+J3495,$L$11:$L$2636,0)+30)</f>
        <v>48863</v>
      </c>
      <c r="Q3495" s="124" cm="1">
        <f t="array" ref="Q3495">INDEX($L$11:$L$2636,MATCH(B3495+J3495,$L$11:$L$2636,0)+12)-1</f>
        <v>48836</v>
      </c>
    </row>
    <row r="3496" spans="2:17" ht="15" customHeight="1" x14ac:dyDescent="0.25">
      <c r="B3496" s="112">
        <v>48820</v>
      </c>
      <c r="C3496" s="113" t="str">
        <f t="shared" si="226"/>
        <v>Monday</v>
      </c>
      <c r="D3496" s="114" t="s">
        <v>71</v>
      </c>
      <c r="E3496" s="114" t="str">
        <f t="shared" si="229"/>
        <v>B</v>
      </c>
      <c r="F3496" s="114" t="str">
        <f t="shared" si="229"/>
        <v>B</v>
      </c>
      <c r="G3496" s="114" t="str">
        <f t="shared" si="229"/>
        <v>B</v>
      </c>
      <c r="H3496" s="114" t="str">
        <f t="shared" si="227"/>
        <v>P</v>
      </c>
      <c r="I3496" s="99">
        <f t="shared" si="228"/>
        <v>0</v>
      </c>
      <c r="J3496" s="109">
        <f>IF(H3496="B",0,MATCH("B",H3497:$H$3985,0))</f>
        <v>1</v>
      </c>
      <c r="O3496" s="112">
        <v>48820</v>
      </c>
      <c r="P3496" s="97" cm="1">
        <f t="array" ref="P3496">INDEX($L$11:$L$2636,MATCH(B3496+J3496,$L$11:$L$2636,0)+30)</f>
        <v>48863</v>
      </c>
      <c r="Q3496" s="124" cm="1">
        <f t="array" ref="Q3496">INDEX($L$11:$L$2636,MATCH(B3496+J3496,$L$11:$L$2636,0)+12)-1</f>
        <v>48836</v>
      </c>
    </row>
    <row r="3497" spans="2:17" ht="15" customHeight="1" x14ac:dyDescent="0.25">
      <c r="B3497" s="112">
        <v>48821</v>
      </c>
      <c r="C3497" s="113" t="str">
        <f t="shared" si="226"/>
        <v>Tuesday</v>
      </c>
      <c r="D3497" s="114" t="str">
        <f t="shared" si="229"/>
        <v>B</v>
      </c>
      <c r="E3497" s="114" t="str">
        <f t="shared" si="229"/>
        <v>B</v>
      </c>
      <c r="F3497" s="114" t="str">
        <f t="shared" si="229"/>
        <v>B</v>
      </c>
      <c r="G3497" s="114" t="str">
        <f t="shared" si="229"/>
        <v>B</v>
      </c>
      <c r="H3497" s="114" t="str">
        <f t="shared" si="227"/>
        <v>B</v>
      </c>
      <c r="I3497" s="99">
        <f t="shared" si="228"/>
        <v>1</v>
      </c>
      <c r="J3497" s="109">
        <f>IF(H3497="B",0,MATCH("B",H3498:$H$3985,0))</f>
        <v>0</v>
      </c>
      <c r="O3497" s="112">
        <v>48821</v>
      </c>
      <c r="P3497" s="97" cm="1">
        <f t="array" ref="P3497">INDEX($L$11:$L$2636,MATCH(B3497+J3497,$L$11:$L$2636,0)+30)</f>
        <v>48863</v>
      </c>
      <c r="Q3497" s="124" cm="1">
        <f t="array" ref="Q3497">INDEX($L$11:$L$2636,MATCH(B3497+J3497,$L$11:$L$2636,0)+12)-1</f>
        <v>48836</v>
      </c>
    </row>
    <row r="3498" spans="2:17" ht="15" customHeight="1" x14ac:dyDescent="0.25">
      <c r="B3498" s="112">
        <v>48822</v>
      </c>
      <c r="C3498" s="113" t="str">
        <f t="shared" si="226"/>
        <v>Wednesday</v>
      </c>
      <c r="D3498" s="114" t="str">
        <f t="shared" si="229"/>
        <v>B</v>
      </c>
      <c r="E3498" s="114" t="str">
        <f t="shared" si="229"/>
        <v>B</v>
      </c>
      <c r="F3498" s="114" t="str">
        <f t="shared" si="229"/>
        <v>B</v>
      </c>
      <c r="G3498" s="114" t="str">
        <f t="shared" si="229"/>
        <v>B</v>
      </c>
      <c r="H3498" s="114" t="str">
        <f t="shared" si="227"/>
        <v>B</v>
      </c>
      <c r="I3498" s="99">
        <f t="shared" si="228"/>
        <v>1</v>
      </c>
      <c r="J3498" s="109">
        <f>IF(H3498="B",0,MATCH("B",H3499:$H$3985,0))</f>
        <v>0</v>
      </c>
      <c r="O3498" s="112">
        <v>48822</v>
      </c>
      <c r="P3498" s="97" cm="1">
        <f t="array" ref="P3498">INDEX($L$11:$L$2636,MATCH(B3498+J3498,$L$11:$L$2636,0)+30)</f>
        <v>48865</v>
      </c>
      <c r="Q3498" s="124" cm="1">
        <f t="array" ref="Q3498">INDEX($L$11:$L$2636,MATCH(B3498+J3498,$L$11:$L$2636,0)+12)-1</f>
        <v>48837</v>
      </c>
    </row>
    <row r="3499" spans="2:17" ht="15" customHeight="1" x14ac:dyDescent="0.25">
      <c r="B3499" s="112">
        <v>48823</v>
      </c>
      <c r="C3499" s="113" t="str">
        <f t="shared" si="226"/>
        <v>Thursday</v>
      </c>
      <c r="D3499" s="114" t="str">
        <f t="shared" si="229"/>
        <v>B</v>
      </c>
      <c r="E3499" s="114" t="str">
        <f t="shared" si="229"/>
        <v>B</v>
      </c>
      <c r="F3499" s="114" t="str">
        <f t="shared" si="229"/>
        <v>B</v>
      </c>
      <c r="G3499" s="114" t="str">
        <f t="shared" si="229"/>
        <v>B</v>
      </c>
      <c r="H3499" s="114" t="str">
        <f t="shared" si="227"/>
        <v>B</v>
      </c>
      <c r="I3499" s="99">
        <f t="shared" si="228"/>
        <v>1</v>
      </c>
      <c r="J3499" s="109">
        <f>IF(H3499="B",0,MATCH("B",H3500:$H$3985,0))</f>
        <v>0</v>
      </c>
      <c r="O3499" s="112">
        <v>48823</v>
      </c>
      <c r="P3499" s="97" cm="1">
        <f t="array" ref="P3499">INDEX($L$11:$L$2636,MATCH(B3499+J3499,$L$11:$L$2636,0)+30)</f>
        <v>48866</v>
      </c>
      <c r="Q3499" s="124" cm="1">
        <f t="array" ref="Q3499">INDEX($L$11:$L$2636,MATCH(B3499+J3499,$L$11:$L$2636,0)+12)-1</f>
        <v>48840</v>
      </c>
    </row>
    <row r="3500" spans="2:17" ht="15" customHeight="1" x14ac:dyDescent="0.25">
      <c r="B3500" s="112">
        <v>48824</v>
      </c>
      <c r="C3500" s="113" t="str">
        <f t="shared" si="226"/>
        <v>Friday</v>
      </c>
      <c r="D3500" s="114" t="str">
        <f t="shared" ref="D3500:G3523" si="230">IF(WEEKDAY($B3500,2)&lt;6,"B","W")</f>
        <v>B</v>
      </c>
      <c r="E3500" s="114" t="str">
        <f t="shared" si="230"/>
        <v>B</v>
      </c>
      <c r="F3500" s="114" t="str">
        <f t="shared" si="230"/>
        <v>B</v>
      </c>
      <c r="G3500" s="114" t="str">
        <f t="shared" si="230"/>
        <v>B</v>
      </c>
      <c r="H3500" s="114" t="str">
        <f t="shared" si="227"/>
        <v>B</v>
      </c>
      <c r="I3500" s="99">
        <f t="shared" si="228"/>
        <v>1</v>
      </c>
      <c r="J3500" s="109">
        <f>IF(H3500="B",0,MATCH("B",H3501:$H$3985,0))</f>
        <v>0</v>
      </c>
      <c r="O3500" s="112">
        <v>48824</v>
      </c>
      <c r="P3500" s="97" cm="1">
        <f t="array" ref="P3500">INDEX($L$11:$L$2636,MATCH(B3500+J3500,$L$11:$L$2636,0)+30)</f>
        <v>48869</v>
      </c>
      <c r="Q3500" s="124" cm="1">
        <f t="array" ref="Q3500">INDEX($L$11:$L$2636,MATCH(B3500+J3500,$L$11:$L$2636,0)+12)-1</f>
        <v>48841</v>
      </c>
    </row>
    <row r="3501" spans="2:17" ht="15" customHeight="1" x14ac:dyDescent="0.25">
      <c r="B3501" s="112">
        <v>48825</v>
      </c>
      <c r="C3501" s="113" t="str">
        <f t="shared" si="226"/>
        <v>Saturday</v>
      </c>
      <c r="D3501" s="114" t="str">
        <f t="shared" si="230"/>
        <v>W</v>
      </c>
      <c r="E3501" s="114" t="str">
        <f t="shared" si="230"/>
        <v>W</v>
      </c>
      <c r="F3501" s="114" t="str">
        <f t="shared" si="230"/>
        <v>W</v>
      </c>
      <c r="G3501" s="114" t="str">
        <f t="shared" si="230"/>
        <v>W</v>
      </c>
      <c r="H3501" s="114" t="str">
        <f t="shared" si="227"/>
        <v>W</v>
      </c>
      <c r="I3501" s="99">
        <f t="shared" si="228"/>
        <v>0</v>
      </c>
      <c r="J3501" s="109">
        <f>IF(H3501="B",0,MATCH("B",H3502:$H$3985,0))</f>
        <v>2</v>
      </c>
      <c r="O3501" s="112">
        <v>48825</v>
      </c>
      <c r="P3501" s="97" cm="1">
        <f t="array" ref="P3501">INDEX($L$11:$L$2636,MATCH(B3501+J3501,$L$11:$L$2636,0)+30)</f>
        <v>48870</v>
      </c>
      <c r="Q3501" s="124" cm="1">
        <f t="array" ref="Q3501">INDEX($L$11:$L$2636,MATCH(B3501+J3501,$L$11:$L$2636,0)+12)-1</f>
        <v>48842</v>
      </c>
    </row>
    <row r="3502" spans="2:17" ht="15" customHeight="1" x14ac:dyDescent="0.25">
      <c r="B3502" s="112">
        <v>48826</v>
      </c>
      <c r="C3502" s="113" t="str">
        <f t="shared" si="226"/>
        <v>Sunday</v>
      </c>
      <c r="D3502" s="114" t="str">
        <f t="shared" si="230"/>
        <v>W</v>
      </c>
      <c r="E3502" s="114" t="str">
        <f t="shared" si="230"/>
        <v>W</v>
      </c>
      <c r="F3502" s="114" t="str">
        <f t="shared" si="230"/>
        <v>W</v>
      </c>
      <c r="G3502" s="114" t="str">
        <f t="shared" si="230"/>
        <v>W</v>
      </c>
      <c r="H3502" s="114" t="str">
        <f t="shared" si="227"/>
        <v>W</v>
      </c>
      <c r="I3502" s="99">
        <f t="shared" si="228"/>
        <v>0</v>
      </c>
      <c r="J3502" s="109">
        <f>IF(H3502="B",0,MATCH("B",H3503:$H$3985,0))</f>
        <v>1</v>
      </c>
      <c r="O3502" s="112">
        <v>48826</v>
      </c>
      <c r="P3502" s="97" cm="1">
        <f t="array" ref="P3502">INDEX($L$11:$L$2636,MATCH(B3502+J3502,$L$11:$L$2636,0)+30)</f>
        <v>48870</v>
      </c>
      <c r="Q3502" s="124" cm="1">
        <f t="array" ref="Q3502">INDEX($L$11:$L$2636,MATCH(B3502+J3502,$L$11:$L$2636,0)+12)-1</f>
        <v>48842</v>
      </c>
    </row>
    <row r="3503" spans="2:17" ht="15" customHeight="1" x14ac:dyDescent="0.25">
      <c r="B3503" s="112">
        <v>48827</v>
      </c>
      <c r="C3503" s="113" t="str">
        <f t="shared" si="226"/>
        <v>Monday</v>
      </c>
      <c r="D3503" s="114" t="str">
        <f t="shared" si="230"/>
        <v>B</v>
      </c>
      <c r="E3503" s="114" t="str">
        <f t="shared" si="230"/>
        <v>B</v>
      </c>
      <c r="F3503" s="114" t="str">
        <f t="shared" si="230"/>
        <v>B</v>
      </c>
      <c r="G3503" s="114" t="str">
        <f t="shared" si="230"/>
        <v>B</v>
      </c>
      <c r="H3503" s="114" t="str">
        <f t="shared" si="227"/>
        <v>B</v>
      </c>
      <c r="I3503" s="99">
        <f t="shared" si="228"/>
        <v>1</v>
      </c>
      <c r="J3503" s="109">
        <f>IF(H3503="B",0,MATCH("B",H3504:$H$3985,0))</f>
        <v>0</v>
      </c>
      <c r="O3503" s="112">
        <v>48827</v>
      </c>
      <c r="P3503" s="97" cm="1">
        <f t="array" ref="P3503">INDEX($L$11:$L$2636,MATCH(B3503+J3503,$L$11:$L$2636,0)+30)</f>
        <v>48870</v>
      </c>
      <c r="Q3503" s="124" cm="1">
        <f t="array" ref="Q3503">INDEX($L$11:$L$2636,MATCH(B3503+J3503,$L$11:$L$2636,0)+12)-1</f>
        <v>48842</v>
      </c>
    </row>
    <row r="3504" spans="2:17" ht="15" customHeight="1" x14ac:dyDescent="0.25">
      <c r="B3504" s="112">
        <v>48828</v>
      </c>
      <c r="C3504" s="113" t="str">
        <f t="shared" si="226"/>
        <v>Tuesday</v>
      </c>
      <c r="D3504" s="114" t="str">
        <f t="shared" si="230"/>
        <v>B</v>
      </c>
      <c r="E3504" s="114" t="str">
        <f t="shared" si="230"/>
        <v>B</v>
      </c>
      <c r="F3504" s="114" t="str">
        <f t="shared" si="230"/>
        <v>B</v>
      </c>
      <c r="G3504" s="114" t="str">
        <f t="shared" si="230"/>
        <v>B</v>
      </c>
      <c r="H3504" s="114" t="str">
        <f t="shared" si="227"/>
        <v>B</v>
      </c>
      <c r="I3504" s="99">
        <f t="shared" si="228"/>
        <v>1</v>
      </c>
      <c r="J3504" s="109">
        <f>IF(H3504="B",0,MATCH("B",H3505:$H$3985,0))</f>
        <v>0</v>
      </c>
      <c r="O3504" s="112">
        <v>48828</v>
      </c>
      <c r="P3504" s="97" cm="1">
        <f t="array" ref="P3504">INDEX($L$11:$L$2636,MATCH(B3504+J3504,$L$11:$L$2636,0)+30)</f>
        <v>48871</v>
      </c>
      <c r="Q3504" s="124" cm="1">
        <f t="array" ref="Q3504">INDEX($L$11:$L$2636,MATCH(B3504+J3504,$L$11:$L$2636,0)+12)-1</f>
        <v>48843</v>
      </c>
    </row>
    <row r="3505" spans="2:17" ht="15" customHeight="1" x14ac:dyDescent="0.25">
      <c r="B3505" s="112">
        <v>48829</v>
      </c>
      <c r="C3505" s="113" t="str">
        <f t="shared" si="226"/>
        <v>Wednesday</v>
      </c>
      <c r="D3505" s="114" t="str">
        <f t="shared" si="230"/>
        <v>B</v>
      </c>
      <c r="E3505" s="114" t="str">
        <f t="shared" si="230"/>
        <v>B</v>
      </c>
      <c r="F3505" s="114" t="str">
        <f t="shared" si="230"/>
        <v>B</v>
      </c>
      <c r="G3505" s="114" t="str">
        <f t="shared" si="230"/>
        <v>B</v>
      </c>
      <c r="H3505" s="114" t="str">
        <f t="shared" si="227"/>
        <v>B</v>
      </c>
      <c r="I3505" s="99">
        <f t="shared" si="228"/>
        <v>1</v>
      </c>
      <c r="J3505" s="109">
        <f>IF(H3505="B",0,MATCH("B",H3506:$H$3985,0))</f>
        <v>0</v>
      </c>
      <c r="O3505" s="112">
        <v>48829</v>
      </c>
      <c r="P3505" s="97" cm="1">
        <f t="array" ref="P3505">INDEX($L$11:$L$2636,MATCH(B3505+J3505,$L$11:$L$2636,0)+30)</f>
        <v>48872</v>
      </c>
      <c r="Q3505" s="124" cm="1">
        <f t="array" ref="Q3505">INDEX($L$11:$L$2636,MATCH(B3505+J3505,$L$11:$L$2636,0)+12)-1</f>
        <v>48844</v>
      </c>
    </row>
    <row r="3506" spans="2:17" ht="15" customHeight="1" x14ac:dyDescent="0.25">
      <c r="B3506" s="112">
        <v>48830</v>
      </c>
      <c r="C3506" s="113" t="str">
        <f t="shared" si="226"/>
        <v>Thursday</v>
      </c>
      <c r="D3506" s="114" t="str">
        <f t="shared" si="230"/>
        <v>B</v>
      </c>
      <c r="E3506" s="114" t="str">
        <f t="shared" si="230"/>
        <v>B</v>
      </c>
      <c r="F3506" s="114" t="str">
        <f t="shared" si="230"/>
        <v>B</v>
      </c>
      <c r="G3506" s="114" t="str">
        <f t="shared" si="230"/>
        <v>B</v>
      </c>
      <c r="H3506" s="114" t="str">
        <f t="shared" si="227"/>
        <v>B</v>
      </c>
      <c r="I3506" s="99">
        <f t="shared" si="228"/>
        <v>1</v>
      </c>
      <c r="J3506" s="109">
        <f>IF(H3506="B",0,MATCH("B",H3507:$H$3985,0))</f>
        <v>0</v>
      </c>
      <c r="O3506" s="112">
        <v>48830</v>
      </c>
      <c r="P3506" s="97" cm="1">
        <f t="array" ref="P3506">INDEX($L$11:$L$2636,MATCH(B3506+J3506,$L$11:$L$2636,0)+30)</f>
        <v>48873</v>
      </c>
      <c r="Q3506" s="124" cm="1">
        <f t="array" ref="Q3506">INDEX($L$11:$L$2636,MATCH(B3506+J3506,$L$11:$L$2636,0)+12)-1</f>
        <v>48847</v>
      </c>
    </row>
    <row r="3507" spans="2:17" ht="15" customHeight="1" x14ac:dyDescent="0.25">
      <c r="B3507" s="112">
        <v>48831</v>
      </c>
      <c r="C3507" s="113" t="str">
        <f t="shared" si="226"/>
        <v>Friday</v>
      </c>
      <c r="D3507" s="114" t="str">
        <f t="shared" si="230"/>
        <v>B</v>
      </c>
      <c r="E3507" s="114" t="str">
        <f t="shared" si="230"/>
        <v>B</v>
      </c>
      <c r="F3507" s="114" t="str">
        <f t="shared" si="230"/>
        <v>B</v>
      </c>
      <c r="G3507" s="114" t="str">
        <f t="shared" si="230"/>
        <v>B</v>
      </c>
      <c r="H3507" s="114" t="str">
        <f t="shared" si="227"/>
        <v>B</v>
      </c>
      <c r="I3507" s="99">
        <f t="shared" si="228"/>
        <v>1</v>
      </c>
      <c r="J3507" s="109">
        <f>IF(H3507="B",0,MATCH("B",H3508:$H$3985,0))</f>
        <v>0</v>
      </c>
      <c r="O3507" s="112">
        <v>48831</v>
      </c>
      <c r="P3507" s="97" cm="1">
        <f t="array" ref="P3507">INDEX($L$11:$L$2636,MATCH(B3507+J3507,$L$11:$L$2636,0)+30)</f>
        <v>48876</v>
      </c>
      <c r="Q3507" s="124" cm="1">
        <f t="array" ref="Q3507">INDEX($L$11:$L$2636,MATCH(B3507+J3507,$L$11:$L$2636,0)+12)-1</f>
        <v>48848</v>
      </c>
    </row>
    <row r="3508" spans="2:17" ht="15" customHeight="1" x14ac:dyDescent="0.25">
      <c r="B3508" s="112">
        <v>48832</v>
      </c>
      <c r="C3508" s="113" t="str">
        <f t="shared" si="226"/>
        <v>Saturday</v>
      </c>
      <c r="D3508" s="114" t="str">
        <f t="shared" si="230"/>
        <v>W</v>
      </c>
      <c r="E3508" s="114" t="str">
        <f t="shared" si="230"/>
        <v>W</v>
      </c>
      <c r="F3508" s="114" t="str">
        <f t="shared" si="230"/>
        <v>W</v>
      </c>
      <c r="G3508" s="114" t="str">
        <f t="shared" si="230"/>
        <v>W</v>
      </c>
      <c r="H3508" s="114" t="str">
        <f t="shared" si="227"/>
        <v>W</v>
      </c>
      <c r="I3508" s="99">
        <f t="shared" si="228"/>
        <v>0</v>
      </c>
      <c r="J3508" s="109">
        <f>IF(H3508="B",0,MATCH("B",H3509:$H$3985,0))</f>
        <v>2</v>
      </c>
      <c r="O3508" s="112">
        <v>48832</v>
      </c>
      <c r="P3508" s="97" cm="1">
        <f t="array" ref="P3508">INDEX($L$11:$L$2636,MATCH(B3508+J3508,$L$11:$L$2636,0)+30)</f>
        <v>48877</v>
      </c>
      <c r="Q3508" s="124" cm="1">
        <f t="array" ref="Q3508">INDEX($L$11:$L$2636,MATCH(B3508+J3508,$L$11:$L$2636,0)+12)-1</f>
        <v>48849</v>
      </c>
    </row>
    <row r="3509" spans="2:17" ht="15" customHeight="1" x14ac:dyDescent="0.25">
      <c r="B3509" s="112">
        <v>48833</v>
      </c>
      <c r="C3509" s="113" t="str">
        <f t="shared" si="226"/>
        <v>Sunday</v>
      </c>
      <c r="D3509" s="114" t="str">
        <f t="shared" si="230"/>
        <v>W</v>
      </c>
      <c r="E3509" s="114" t="s">
        <v>71</v>
      </c>
      <c r="F3509" s="114" t="str">
        <f t="shared" si="230"/>
        <v>W</v>
      </c>
      <c r="G3509" s="114" t="str">
        <f t="shared" si="230"/>
        <v>W</v>
      </c>
      <c r="H3509" s="114" t="str">
        <f t="shared" si="227"/>
        <v>P</v>
      </c>
      <c r="I3509" s="99">
        <f t="shared" si="228"/>
        <v>0</v>
      </c>
      <c r="J3509" s="109">
        <f>IF(H3509="B",0,MATCH("B",H3510:$H$3985,0))</f>
        <v>1</v>
      </c>
      <c r="O3509" s="112">
        <v>48833</v>
      </c>
      <c r="P3509" s="97" cm="1">
        <f t="array" ref="P3509">INDEX($L$11:$L$2636,MATCH(B3509+J3509,$L$11:$L$2636,0)+30)</f>
        <v>48877</v>
      </c>
      <c r="Q3509" s="124" cm="1">
        <f t="array" ref="Q3509">INDEX($L$11:$L$2636,MATCH(B3509+J3509,$L$11:$L$2636,0)+12)-1</f>
        <v>48849</v>
      </c>
    </row>
    <row r="3510" spans="2:17" ht="15" customHeight="1" x14ac:dyDescent="0.25">
      <c r="B3510" s="112">
        <v>48834</v>
      </c>
      <c r="C3510" s="113" t="str">
        <f t="shared" si="226"/>
        <v>Monday</v>
      </c>
      <c r="D3510" s="114" t="str">
        <f t="shared" si="230"/>
        <v>B</v>
      </c>
      <c r="E3510" s="114" t="str">
        <f t="shared" si="230"/>
        <v>B</v>
      </c>
      <c r="F3510" s="114" t="str">
        <f t="shared" si="230"/>
        <v>B</v>
      </c>
      <c r="G3510" s="114" t="str">
        <f t="shared" si="230"/>
        <v>B</v>
      </c>
      <c r="H3510" s="114" t="str">
        <f t="shared" si="227"/>
        <v>B</v>
      </c>
      <c r="I3510" s="99">
        <f t="shared" si="228"/>
        <v>1</v>
      </c>
      <c r="J3510" s="109">
        <f>IF(H3510="B",0,MATCH("B",H3511:$H$3985,0))</f>
        <v>0</v>
      </c>
      <c r="O3510" s="112">
        <v>48834</v>
      </c>
      <c r="P3510" s="97" cm="1">
        <f t="array" ref="P3510">INDEX($L$11:$L$2636,MATCH(B3510+J3510,$L$11:$L$2636,0)+30)</f>
        <v>48877</v>
      </c>
      <c r="Q3510" s="124" cm="1">
        <f t="array" ref="Q3510">INDEX($L$11:$L$2636,MATCH(B3510+J3510,$L$11:$L$2636,0)+12)-1</f>
        <v>48849</v>
      </c>
    </row>
    <row r="3511" spans="2:17" ht="15" customHeight="1" x14ac:dyDescent="0.25">
      <c r="B3511" s="112">
        <v>48835</v>
      </c>
      <c r="C3511" s="113" t="str">
        <f t="shared" si="226"/>
        <v>Tuesday</v>
      </c>
      <c r="D3511" s="114" t="str">
        <f t="shared" si="230"/>
        <v>B</v>
      </c>
      <c r="E3511" s="114" t="str">
        <f t="shared" si="230"/>
        <v>B</v>
      </c>
      <c r="F3511" s="114" t="str">
        <f t="shared" si="230"/>
        <v>B</v>
      </c>
      <c r="G3511" s="114" t="str">
        <f t="shared" si="230"/>
        <v>B</v>
      </c>
      <c r="H3511" s="114" t="str">
        <f t="shared" si="227"/>
        <v>B</v>
      </c>
      <c r="I3511" s="99">
        <f t="shared" si="228"/>
        <v>1</v>
      </c>
      <c r="J3511" s="109">
        <f>IF(H3511="B",0,MATCH("B",H3512:$H$3985,0))</f>
        <v>0</v>
      </c>
      <c r="O3511" s="112">
        <v>48835</v>
      </c>
      <c r="P3511" s="97" cm="1">
        <f t="array" ref="P3511">INDEX($L$11:$L$2636,MATCH(B3511+J3511,$L$11:$L$2636,0)+30)</f>
        <v>48878</v>
      </c>
      <c r="Q3511" s="124" cm="1">
        <f t="array" ref="Q3511">INDEX($L$11:$L$2636,MATCH(B3511+J3511,$L$11:$L$2636,0)+12)-1</f>
        <v>48850</v>
      </c>
    </row>
    <row r="3512" spans="2:17" ht="15" customHeight="1" x14ac:dyDescent="0.25">
      <c r="B3512" s="112">
        <v>48836</v>
      </c>
      <c r="C3512" s="113" t="str">
        <f t="shared" si="226"/>
        <v>Wednesday</v>
      </c>
      <c r="D3512" s="114" t="str">
        <f t="shared" si="230"/>
        <v>B</v>
      </c>
      <c r="E3512" s="114" t="str">
        <f t="shared" si="230"/>
        <v>B</v>
      </c>
      <c r="F3512" s="114" t="str">
        <f t="shared" si="230"/>
        <v>B</v>
      </c>
      <c r="G3512" s="114" t="str">
        <f t="shared" si="230"/>
        <v>B</v>
      </c>
      <c r="H3512" s="114" t="str">
        <f t="shared" si="227"/>
        <v>B</v>
      </c>
      <c r="I3512" s="99">
        <f t="shared" si="228"/>
        <v>1</v>
      </c>
      <c r="J3512" s="109">
        <f>IF(H3512="B",0,MATCH("B",H3513:$H$3985,0))</f>
        <v>0</v>
      </c>
      <c r="O3512" s="112">
        <v>48836</v>
      </c>
      <c r="P3512" s="97" cm="1">
        <f t="array" ref="P3512">INDEX($L$11:$L$2636,MATCH(B3512+J3512,$L$11:$L$2636,0)+30)</f>
        <v>48879</v>
      </c>
      <c r="Q3512" s="124" cm="1">
        <f t="array" ref="Q3512">INDEX($L$11:$L$2636,MATCH(B3512+J3512,$L$11:$L$2636,0)+12)-1</f>
        <v>48851</v>
      </c>
    </row>
    <row r="3513" spans="2:17" ht="15" customHeight="1" x14ac:dyDescent="0.25">
      <c r="B3513" s="112">
        <v>48837</v>
      </c>
      <c r="C3513" s="113" t="str">
        <f t="shared" si="226"/>
        <v>Thursday</v>
      </c>
      <c r="D3513" s="114" t="str">
        <f t="shared" si="230"/>
        <v>B</v>
      </c>
      <c r="E3513" s="114" t="str">
        <f t="shared" si="230"/>
        <v>B</v>
      </c>
      <c r="F3513" s="114" t="str">
        <f t="shared" si="230"/>
        <v>B</v>
      </c>
      <c r="G3513" s="114" t="str">
        <f t="shared" si="230"/>
        <v>B</v>
      </c>
      <c r="H3513" s="114" t="str">
        <f t="shared" si="227"/>
        <v>B</v>
      </c>
      <c r="I3513" s="99">
        <f t="shared" si="228"/>
        <v>1</v>
      </c>
      <c r="J3513" s="109">
        <f>IF(H3513="B",0,MATCH("B",H3514:$H$3985,0))</f>
        <v>0</v>
      </c>
      <c r="O3513" s="112">
        <v>48837</v>
      </c>
      <c r="P3513" s="97" cm="1">
        <f t="array" ref="P3513">INDEX($L$11:$L$2636,MATCH(B3513+J3513,$L$11:$L$2636,0)+30)</f>
        <v>48880</v>
      </c>
      <c r="Q3513" s="124" cm="1">
        <f t="array" ref="Q3513">INDEX($L$11:$L$2636,MATCH(B3513+J3513,$L$11:$L$2636,0)+12)-1</f>
        <v>48854</v>
      </c>
    </row>
    <row r="3514" spans="2:17" ht="15" customHeight="1" x14ac:dyDescent="0.25">
      <c r="B3514" s="112">
        <v>48838</v>
      </c>
      <c r="C3514" s="113" t="str">
        <f t="shared" si="226"/>
        <v>Friday</v>
      </c>
      <c r="D3514" s="114" t="str">
        <f t="shared" si="230"/>
        <v>B</v>
      </c>
      <c r="E3514" s="114" t="str">
        <f t="shared" si="230"/>
        <v>B</v>
      </c>
      <c r="F3514" s="114" t="str">
        <f t="shared" si="230"/>
        <v>B</v>
      </c>
      <c r="G3514" s="114" t="str">
        <f t="shared" si="230"/>
        <v>B</v>
      </c>
      <c r="H3514" s="114" t="str">
        <f t="shared" si="227"/>
        <v>B</v>
      </c>
      <c r="I3514" s="99">
        <f t="shared" si="228"/>
        <v>1</v>
      </c>
      <c r="J3514" s="109">
        <f>IF(H3514="B",0,MATCH("B",H3515:$H$3985,0))</f>
        <v>0</v>
      </c>
      <c r="O3514" s="112">
        <v>48838</v>
      </c>
      <c r="P3514" s="97" cm="1">
        <f t="array" ref="P3514">INDEX($L$11:$L$2636,MATCH(B3514+J3514,$L$11:$L$2636,0)+30)</f>
        <v>48883</v>
      </c>
      <c r="Q3514" s="124" cm="1">
        <f t="array" ref="Q3514">INDEX($L$11:$L$2636,MATCH(B3514+J3514,$L$11:$L$2636,0)+12)-1</f>
        <v>48855</v>
      </c>
    </row>
    <row r="3515" spans="2:17" ht="15" customHeight="1" x14ac:dyDescent="0.25">
      <c r="B3515" s="112">
        <v>48839</v>
      </c>
      <c r="C3515" s="113" t="str">
        <f t="shared" si="226"/>
        <v>Saturday</v>
      </c>
      <c r="D3515" s="114" t="str">
        <f t="shared" si="230"/>
        <v>W</v>
      </c>
      <c r="E3515" s="114" t="str">
        <f t="shared" si="230"/>
        <v>W</v>
      </c>
      <c r="F3515" s="114" t="str">
        <f t="shared" si="230"/>
        <v>W</v>
      </c>
      <c r="G3515" s="114" t="str">
        <f t="shared" si="230"/>
        <v>W</v>
      </c>
      <c r="H3515" s="114" t="str">
        <f t="shared" si="227"/>
        <v>W</v>
      </c>
      <c r="I3515" s="99">
        <f t="shared" si="228"/>
        <v>0</v>
      </c>
      <c r="J3515" s="109">
        <f>IF(H3515="B",0,MATCH("B",H3516:$H$3985,0))</f>
        <v>2</v>
      </c>
      <c r="O3515" s="112">
        <v>48839</v>
      </c>
      <c r="P3515" s="97" cm="1">
        <f t="array" ref="P3515">INDEX($L$11:$L$2636,MATCH(B3515+J3515,$L$11:$L$2636,0)+30)</f>
        <v>48885</v>
      </c>
      <c r="Q3515" s="124" cm="1">
        <f t="array" ref="Q3515">INDEX($L$11:$L$2636,MATCH(B3515+J3515,$L$11:$L$2636,0)+12)-1</f>
        <v>48856</v>
      </c>
    </row>
    <row r="3516" spans="2:17" ht="15" customHeight="1" x14ac:dyDescent="0.25">
      <c r="B3516" s="112">
        <v>48840</v>
      </c>
      <c r="C3516" s="113" t="str">
        <f t="shared" si="226"/>
        <v>Sunday</v>
      </c>
      <c r="D3516" s="114" t="str">
        <f t="shared" si="230"/>
        <v>W</v>
      </c>
      <c r="E3516" s="114" t="str">
        <f t="shared" si="230"/>
        <v>W</v>
      </c>
      <c r="F3516" s="114" t="str">
        <f t="shared" si="230"/>
        <v>W</v>
      </c>
      <c r="G3516" s="114" t="str">
        <f t="shared" si="230"/>
        <v>W</v>
      </c>
      <c r="H3516" s="114" t="str">
        <f t="shared" si="227"/>
        <v>W</v>
      </c>
      <c r="I3516" s="99">
        <f t="shared" si="228"/>
        <v>0</v>
      </c>
      <c r="J3516" s="109">
        <f>IF(H3516="B",0,MATCH("B",H3517:$H$3985,0))</f>
        <v>1</v>
      </c>
      <c r="O3516" s="112">
        <v>48840</v>
      </c>
      <c r="P3516" s="97" cm="1">
        <f t="array" ref="P3516">INDEX($L$11:$L$2636,MATCH(B3516+J3516,$L$11:$L$2636,0)+30)</f>
        <v>48885</v>
      </c>
      <c r="Q3516" s="124" cm="1">
        <f t="array" ref="Q3516">INDEX($L$11:$L$2636,MATCH(B3516+J3516,$L$11:$L$2636,0)+12)-1</f>
        <v>48856</v>
      </c>
    </row>
    <row r="3517" spans="2:17" ht="15" customHeight="1" x14ac:dyDescent="0.25">
      <c r="B3517" s="112">
        <v>48841</v>
      </c>
      <c r="C3517" s="113" t="str">
        <f t="shared" si="226"/>
        <v>Monday</v>
      </c>
      <c r="D3517" s="114" t="str">
        <f t="shared" si="230"/>
        <v>B</v>
      </c>
      <c r="E3517" s="114" t="str">
        <f t="shared" si="230"/>
        <v>B</v>
      </c>
      <c r="F3517" s="114" t="str">
        <f t="shared" si="230"/>
        <v>B</v>
      </c>
      <c r="G3517" s="114" t="str">
        <f t="shared" si="230"/>
        <v>B</v>
      </c>
      <c r="H3517" s="114" t="str">
        <f t="shared" si="227"/>
        <v>B</v>
      </c>
      <c r="I3517" s="99">
        <f t="shared" si="228"/>
        <v>1</v>
      </c>
      <c r="J3517" s="109">
        <f>IF(H3517="B",0,MATCH("B",H3518:$H$3985,0))</f>
        <v>0</v>
      </c>
      <c r="O3517" s="112">
        <v>48841</v>
      </c>
      <c r="P3517" s="97" cm="1">
        <f t="array" ref="P3517">INDEX($L$11:$L$2636,MATCH(B3517+J3517,$L$11:$L$2636,0)+30)</f>
        <v>48885</v>
      </c>
      <c r="Q3517" s="124" cm="1">
        <f t="array" ref="Q3517">INDEX($L$11:$L$2636,MATCH(B3517+J3517,$L$11:$L$2636,0)+12)-1</f>
        <v>48856</v>
      </c>
    </row>
    <row r="3518" spans="2:17" ht="15" customHeight="1" x14ac:dyDescent="0.25">
      <c r="B3518" s="112">
        <v>48842</v>
      </c>
      <c r="C3518" s="113" t="str">
        <f t="shared" si="226"/>
        <v>Tuesday</v>
      </c>
      <c r="D3518" s="114" t="str">
        <f t="shared" si="230"/>
        <v>B</v>
      </c>
      <c r="E3518" s="114" t="str">
        <f t="shared" si="230"/>
        <v>B</v>
      </c>
      <c r="F3518" s="114" t="str">
        <f t="shared" si="230"/>
        <v>B</v>
      </c>
      <c r="G3518" s="114" t="str">
        <f t="shared" si="230"/>
        <v>B</v>
      </c>
      <c r="H3518" s="114" t="str">
        <f t="shared" si="227"/>
        <v>B</v>
      </c>
      <c r="I3518" s="99">
        <f t="shared" si="228"/>
        <v>1</v>
      </c>
      <c r="J3518" s="109">
        <f>IF(H3518="B",0,MATCH("B",H3519:$H$3985,0))</f>
        <v>0</v>
      </c>
      <c r="O3518" s="112">
        <v>48842</v>
      </c>
      <c r="P3518" s="97" cm="1">
        <f t="array" ref="P3518">INDEX($L$11:$L$2636,MATCH(B3518+J3518,$L$11:$L$2636,0)+30)</f>
        <v>48886</v>
      </c>
      <c r="Q3518" s="124" cm="1">
        <f t="array" ref="Q3518">INDEX($L$11:$L$2636,MATCH(B3518+J3518,$L$11:$L$2636,0)+12)-1</f>
        <v>48857</v>
      </c>
    </row>
    <row r="3519" spans="2:17" ht="15" customHeight="1" x14ac:dyDescent="0.25">
      <c r="B3519" s="112">
        <v>48843</v>
      </c>
      <c r="C3519" s="113" t="str">
        <f t="shared" si="226"/>
        <v>Wednesday</v>
      </c>
      <c r="D3519" s="114" t="str">
        <f t="shared" si="230"/>
        <v>B</v>
      </c>
      <c r="E3519" s="114" t="str">
        <f t="shared" si="230"/>
        <v>B</v>
      </c>
      <c r="F3519" s="114" t="str">
        <f t="shared" si="230"/>
        <v>B</v>
      </c>
      <c r="G3519" s="114" t="str">
        <f t="shared" si="230"/>
        <v>B</v>
      </c>
      <c r="H3519" s="114" t="str">
        <f t="shared" si="227"/>
        <v>B</v>
      </c>
      <c r="I3519" s="99">
        <f t="shared" si="228"/>
        <v>1</v>
      </c>
      <c r="J3519" s="109">
        <f>IF(H3519="B",0,MATCH("B",H3520:$H$3985,0))</f>
        <v>0</v>
      </c>
      <c r="O3519" s="112">
        <v>48843</v>
      </c>
      <c r="P3519" s="97" cm="1">
        <f t="array" ref="P3519">INDEX($L$11:$L$2636,MATCH(B3519+J3519,$L$11:$L$2636,0)+30)</f>
        <v>48887</v>
      </c>
      <c r="Q3519" s="124" cm="1">
        <f t="array" ref="Q3519">INDEX($L$11:$L$2636,MATCH(B3519+J3519,$L$11:$L$2636,0)+12)-1</f>
        <v>48858</v>
      </c>
    </row>
    <row r="3520" spans="2:17" ht="15" customHeight="1" x14ac:dyDescent="0.25">
      <c r="B3520" s="112">
        <v>48844</v>
      </c>
      <c r="C3520" s="113" t="str">
        <f t="shared" si="226"/>
        <v>Thursday</v>
      </c>
      <c r="D3520" s="114" t="str">
        <f t="shared" si="230"/>
        <v>B</v>
      </c>
      <c r="E3520" s="114" t="str">
        <f t="shared" si="230"/>
        <v>B</v>
      </c>
      <c r="F3520" s="114" t="str">
        <f t="shared" si="230"/>
        <v>B</v>
      </c>
      <c r="G3520" s="114" t="str">
        <f t="shared" si="230"/>
        <v>B</v>
      </c>
      <c r="H3520" s="114" t="str">
        <f t="shared" si="227"/>
        <v>B</v>
      </c>
      <c r="I3520" s="99">
        <f t="shared" si="228"/>
        <v>1</v>
      </c>
      <c r="J3520" s="109">
        <f>IF(H3520="B",0,MATCH("B",H3521:$H$3985,0))</f>
        <v>0</v>
      </c>
      <c r="O3520" s="112">
        <v>48844</v>
      </c>
      <c r="P3520" s="97" cm="1">
        <f t="array" ref="P3520">INDEX($L$11:$L$2636,MATCH(B3520+J3520,$L$11:$L$2636,0)+30)</f>
        <v>48890</v>
      </c>
      <c r="Q3520" s="124" cm="1">
        <f t="array" ref="Q3520">INDEX($L$11:$L$2636,MATCH(B3520+J3520,$L$11:$L$2636,0)+12)-1</f>
        <v>48861</v>
      </c>
    </row>
    <row r="3521" spans="2:17" ht="15" customHeight="1" x14ac:dyDescent="0.25">
      <c r="B3521" s="112">
        <v>48845</v>
      </c>
      <c r="C3521" s="113" t="str">
        <f t="shared" si="226"/>
        <v>Friday</v>
      </c>
      <c r="D3521" s="114" t="str">
        <f t="shared" si="230"/>
        <v>B</v>
      </c>
      <c r="E3521" s="114" t="str">
        <f t="shared" si="230"/>
        <v>B</v>
      </c>
      <c r="F3521" s="114" t="str">
        <f t="shared" si="230"/>
        <v>B</v>
      </c>
      <c r="G3521" s="114" t="str">
        <f t="shared" si="230"/>
        <v>B</v>
      </c>
      <c r="H3521" s="114" t="str">
        <f t="shared" si="227"/>
        <v>B</v>
      </c>
      <c r="I3521" s="99">
        <f t="shared" si="228"/>
        <v>1</v>
      </c>
      <c r="J3521" s="109">
        <f>IF(H3521="B",0,MATCH("B",H3522:$H$3985,0))</f>
        <v>0</v>
      </c>
      <c r="O3521" s="112">
        <v>48845</v>
      </c>
      <c r="P3521" s="97" cm="1">
        <f t="array" ref="P3521">INDEX($L$11:$L$2636,MATCH(B3521+J3521,$L$11:$L$2636,0)+30)</f>
        <v>48891</v>
      </c>
      <c r="Q3521" s="124" cm="1">
        <f t="array" ref="Q3521">INDEX($L$11:$L$2636,MATCH(B3521+J3521,$L$11:$L$2636,0)+12)-1</f>
        <v>48862</v>
      </c>
    </row>
    <row r="3522" spans="2:17" ht="15" customHeight="1" x14ac:dyDescent="0.25">
      <c r="B3522" s="112">
        <v>48846</v>
      </c>
      <c r="C3522" s="113" t="str">
        <f t="shared" si="226"/>
        <v>Saturday</v>
      </c>
      <c r="D3522" s="114" t="str">
        <f t="shared" si="230"/>
        <v>W</v>
      </c>
      <c r="E3522" s="114" t="str">
        <f t="shared" si="230"/>
        <v>W</v>
      </c>
      <c r="F3522" s="114" t="str">
        <f t="shared" si="230"/>
        <v>W</v>
      </c>
      <c r="G3522" s="114" t="str">
        <f t="shared" si="230"/>
        <v>W</v>
      </c>
      <c r="H3522" s="114" t="str">
        <f t="shared" si="227"/>
        <v>W</v>
      </c>
      <c r="I3522" s="99">
        <f t="shared" si="228"/>
        <v>0</v>
      </c>
      <c r="J3522" s="109">
        <f>IF(H3522="B",0,MATCH("B",H3523:$H$3985,0))</f>
        <v>2</v>
      </c>
      <c r="O3522" s="112">
        <v>48846</v>
      </c>
      <c r="P3522" s="97" cm="1">
        <f t="array" ref="P3522">INDEX($L$11:$L$2636,MATCH(B3522+J3522,$L$11:$L$2636,0)+30)</f>
        <v>48893</v>
      </c>
      <c r="Q3522" s="124" cm="1">
        <f t="array" ref="Q3522">INDEX($L$11:$L$2636,MATCH(B3522+J3522,$L$11:$L$2636,0)+12)-1</f>
        <v>48864</v>
      </c>
    </row>
    <row r="3523" spans="2:17" ht="15" customHeight="1" x14ac:dyDescent="0.25">
      <c r="B3523" s="112">
        <v>48847</v>
      </c>
      <c r="C3523" s="113" t="str">
        <f t="shared" si="226"/>
        <v>Sunday</v>
      </c>
      <c r="D3523" s="114" t="str">
        <f t="shared" si="230"/>
        <v>W</v>
      </c>
      <c r="E3523" s="114" t="str">
        <f t="shared" si="230"/>
        <v>W</v>
      </c>
      <c r="F3523" s="114" t="str">
        <f t="shared" si="230"/>
        <v>W</v>
      </c>
      <c r="G3523" s="114" t="str">
        <f t="shared" si="230"/>
        <v>W</v>
      </c>
      <c r="H3523" s="114" t="str">
        <f t="shared" si="227"/>
        <v>W</v>
      </c>
      <c r="I3523" s="99">
        <f t="shared" si="228"/>
        <v>0</v>
      </c>
      <c r="J3523" s="109">
        <f>IF(H3523="B",0,MATCH("B",H3524:$H$3985,0))</f>
        <v>1</v>
      </c>
      <c r="O3523" s="112">
        <v>48847</v>
      </c>
      <c r="P3523" s="97" cm="1">
        <f t="array" ref="P3523">INDEX($L$11:$L$2636,MATCH(B3523+J3523,$L$11:$L$2636,0)+30)</f>
        <v>48893</v>
      </c>
      <c r="Q3523" s="124" cm="1">
        <f t="array" ref="Q3523">INDEX($L$11:$L$2636,MATCH(B3523+J3523,$L$11:$L$2636,0)+12)-1</f>
        <v>48864</v>
      </c>
    </row>
    <row r="3524" spans="2:17" ht="15" customHeight="1" x14ac:dyDescent="0.25">
      <c r="B3524" s="112">
        <v>48848</v>
      </c>
      <c r="C3524" s="113" t="str">
        <f t="shared" si="226"/>
        <v>Monday</v>
      </c>
      <c r="D3524" s="114" t="str">
        <f t="shared" ref="D3524:G3587" si="231">IF(WEEKDAY($B3524,2)&lt;6,"B","W")</f>
        <v>B</v>
      </c>
      <c r="E3524" s="114" t="str">
        <f t="shared" si="231"/>
        <v>B</v>
      </c>
      <c r="F3524" s="114" t="str">
        <f t="shared" si="231"/>
        <v>B</v>
      </c>
      <c r="G3524" s="114" t="str">
        <f t="shared" si="231"/>
        <v>B</v>
      </c>
      <c r="H3524" s="114" t="str">
        <f t="shared" si="227"/>
        <v>B</v>
      </c>
      <c r="I3524" s="99">
        <f t="shared" si="228"/>
        <v>1</v>
      </c>
      <c r="J3524" s="109">
        <f>IF(H3524="B",0,MATCH("B",H3525:$H$3985,0))</f>
        <v>0</v>
      </c>
      <c r="O3524" s="112">
        <v>48848</v>
      </c>
      <c r="P3524" s="97" cm="1">
        <f t="array" ref="P3524">INDEX($L$11:$L$2636,MATCH(B3524+J3524,$L$11:$L$2636,0)+30)</f>
        <v>48893</v>
      </c>
      <c r="Q3524" s="124" cm="1">
        <f t="array" ref="Q3524">INDEX($L$11:$L$2636,MATCH(B3524+J3524,$L$11:$L$2636,0)+12)-1</f>
        <v>48864</v>
      </c>
    </row>
    <row r="3525" spans="2:17" ht="15" customHeight="1" x14ac:dyDescent="0.25">
      <c r="B3525" s="112">
        <v>48849</v>
      </c>
      <c r="C3525" s="113" t="str">
        <f t="shared" si="226"/>
        <v>Tuesday</v>
      </c>
      <c r="D3525" s="114" t="str">
        <f t="shared" si="231"/>
        <v>B</v>
      </c>
      <c r="E3525" s="114" t="str">
        <f t="shared" si="231"/>
        <v>B</v>
      </c>
      <c r="F3525" s="114" t="str">
        <f t="shared" si="231"/>
        <v>B</v>
      </c>
      <c r="G3525" s="114" t="str">
        <f t="shared" si="231"/>
        <v>B</v>
      </c>
      <c r="H3525" s="114" t="str">
        <f t="shared" si="227"/>
        <v>B</v>
      </c>
      <c r="I3525" s="99">
        <f t="shared" si="228"/>
        <v>1</v>
      </c>
      <c r="J3525" s="109">
        <f>IF(H3525="B",0,MATCH("B",H3526:$H$3985,0))</f>
        <v>0</v>
      </c>
      <c r="O3525" s="112">
        <v>48849</v>
      </c>
      <c r="P3525" s="97" cm="1">
        <f t="array" ref="P3525">INDEX($L$11:$L$2636,MATCH(B3525+J3525,$L$11:$L$2636,0)+30)</f>
        <v>48894</v>
      </c>
      <c r="Q3525" s="124" cm="1">
        <f t="array" ref="Q3525">INDEX($L$11:$L$2636,MATCH(B3525+J3525,$L$11:$L$2636,0)+12)-1</f>
        <v>48865</v>
      </c>
    </row>
    <row r="3526" spans="2:17" ht="15" customHeight="1" x14ac:dyDescent="0.25">
      <c r="B3526" s="112">
        <v>48850</v>
      </c>
      <c r="C3526" s="113" t="str">
        <f t="shared" si="226"/>
        <v>Wednesday</v>
      </c>
      <c r="D3526" s="114" t="str">
        <f t="shared" si="231"/>
        <v>B</v>
      </c>
      <c r="E3526" s="114" t="str">
        <f t="shared" si="231"/>
        <v>B</v>
      </c>
      <c r="F3526" s="114" t="str">
        <f t="shared" si="231"/>
        <v>B</v>
      </c>
      <c r="G3526" s="114" t="str">
        <f t="shared" si="231"/>
        <v>B</v>
      </c>
      <c r="H3526" s="114" t="str">
        <f t="shared" si="227"/>
        <v>B</v>
      </c>
      <c r="I3526" s="99">
        <f t="shared" si="228"/>
        <v>1</v>
      </c>
      <c r="J3526" s="109">
        <f>IF(H3526="B",0,MATCH("B",H3527:$H$3985,0))</f>
        <v>0</v>
      </c>
      <c r="O3526" s="112">
        <v>48850</v>
      </c>
      <c r="P3526" s="97" cm="1">
        <f t="array" ref="P3526">INDEX($L$11:$L$2636,MATCH(B3526+J3526,$L$11:$L$2636,0)+30)</f>
        <v>48897</v>
      </c>
      <c r="Q3526" s="124" cm="1">
        <f t="array" ref="Q3526">INDEX($L$11:$L$2636,MATCH(B3526+J3526,$L$11:$L$2636,0)+12)-1</f>
        <v>48868</v>
      </c>
    </row>
    <row r="3527" spans="2:17" ht="15" customHeight="1" x14ac:dyDescent="0.25">
      <c r="B3527" s="112">
        <v>48851</v>
      </c>
      <c r="C3527" s="113" t="str">
        <f t="shared" si="226"/>
        <v>Thursday</v>
      </c>
      <c r="D3527" s="114" t="str">
        <f t="shared" si="231"/>
        <v>B</v>
      </c>
      <c r="E3527" s="114" t="str">
        <f t="shared" si="231"/>
        <v>B</v>
      </c>
      <c r="F3527" s="114" t="str">
        <f t="shared" si="231"/>
        <v>B</v>
      </c>
      <c r="G3527" s="114" t="str">
        <f t="shared" si="231"/>
        <v>B</v>
      </c>
      <c r="H3527" s="114" t="str">
        <f t="shared" si="227"/>
        <v>B</v>
      </c>
      <c r="I3527" s="99">
        <f t="shared" si="228"/>
        <v>1</v>
      </c>
      <c r="J3527" s="109">
        <f>IF(H3527="B",0,MATCH("B",H3528:$H$3985,0))</f>
        <v>0</v>
      </c>
      <c r="O3527" s="112">
        <v>48851</v>
      </c>
      <c r="P3527" s="97" cm="1">
        <f t="array" ref="P3527">INDEX($L$11:$L$2636,MATCH(B3527+J3527,$L$11:$L$2636,0)+30)</f>
        <v>48898</v>
      </c>
      <c r="Q3527" s="124" cm="1">
        <f t="array" ref="Q3527">INDEX($L$11:$L$2636,MATCH(B3527+J3527,$L$11:$L$2636,0)+12)-1</f>
        <v>48869</v>
      </c>
    </row>
    <row r="3528" spans="2:17" ht="15" customHeight="1" x14ac:dyDescent="0.25">
      <c r="B3528" s="112">
        <v>48852</v>
      </c>
      <c r="C3528" s="113" t="str">
        <f t="shared" si="226"/>
        <v>Friday</v>
      </c>
      <c r="D3528" s="114" t="str">
        <f t="shared" si="231"/>
        <v>B</v>
      </c>
      <c r="E3528" s="114" t="str">
        <f t="shared" si="231"/>
        <v>B</v>
      </c>
      <c r="F3528" s="114" t="str">
        <f t="shared" si="231"/>
        <v>B</v>
      </c>
      <c r="G3528" s="114" t="str">
        <f t="shared" si="231"/>
        <v>B</v>
      </c>
      <c r="H3528" s="114" t="str">
        <f t="shared" si="227"/>
        <v>B</v>
      </c>
      <c r="I3528" s="99">
        <f t="shared" si="228"/>
        <v>1</v>
      </c>
      <c r="J3528" s="109">
        <f>IF(H3528="B",0,MATCH("B",H3529:$H$3985,0))</f>
        <v>0</v>
      </c>
      <c r="O3528" s="112">
        <v>48852</v>
      </c>
      <c r="P3528" s="97" cm="1">
        <f t="array" ref="P3528">INDEX($L$11:$L$2636,MATCH(B3528+J3528,$L$11:$L$2636,0)+30)</f>
        <v>48899</v>
      </c>
      <c r="Q3528" s="124" cm="1">
        <f t="array" ref="Q3528">INDEX($L$11:$L$2636,MATCH(B3528+J3528,$L$11:$L$2636,0)+12)-1</f>
        <v>48870</v>
      </c>
    </row>
    <row r="3529" spans="2:17" ht="15" customHeight="1" x14ac:dyDescent="0.25">
      <c r="B3529" s="112">
        <v>48853</v>
      </c>
      <c r="C3529" s="113" t="str">
        <f t="shared" si="226"/>
        <v>Saturday</v>
      </c>
      <c r="D3529" s="114" t="str">
        <f t="shared" si="231"/>
        <v>W</v>
      </c>
      <c r="E3529" s="114" t="str">
        <f t="shared" si="231"/>
        <v>W</v>
      </c>
      <c r="F3529" s="114" t="str">
        <f t="shared" si="231"/>
        <v>W</v>
      </c>
      <c r="G3529" s="114" t="str">
        <f t="shared" si="231"/>
        <v>W</v>
      </c>
      <c r="H3529" s="114" t="str">
        <f t="shared" si="227"/>
        <v>W</v>
      </c>
      <c r="I3529" s="99">
        <f t="shared" si="228"/>
        <v>0</v>
      </c>
      <c r="J3529" s="109">
        <f>IF(H3529="B",0,MATCH("B",H3530:$H$3985,0))</f>
        <v>2</v>
      </c>
      <c r="O3529" s="112">
        <v>48853</v>
      </c>
      <c r="P3529" s="97" cm="1">
        <f t="array" ref="P3529">INDEX($L$11:$L$2636,MATCH(B3529+J3529,$L$11:$L$2636,0)+30)</f>
        <v>48900</v>
      </c>
      <c r="Q3529" s="124" cm="1">
        <f t="array" ref="Q3529">INDEX($L$11:$L$2636,MATCH(B3529+J3529,$L$11:$L$2636,0)+12)-1</f>
        <v>48871</v>
      </c>
    </row>
    <row r="3530" spans="2:17" ht="15" customHeight="1" x14ac:dyDescent="0.25">
      <c r="B3530" s="112">
        <v>48854</v>
      </c>
      <c r="C3530" s="113" t="str">
        <f t="shared" si="226"/>
        <v>Sunday</v>
      </c>
      <c r="D3530" s="114" t="str">
        <f t="shared" si="231"/>
        <v>W</v>
      </c>
      <c r="E3530" s="114" t="str">
        <f t="shared" si="231"/>
        <v>W</v>
      </c>
      <c r="F3530" s="114" t="str">
        <f t="shared" si="231"/>
        <v>W</v>
      </c>
      <c r="G3530" s="114" t="str">
        <f t="shared" si="231"/>
        <v>W</v>
      </c>
      <c r="H3530" s="114" t="str">
        <f t="shared" si="227"/>
        <v>W</v>
      </c>
      <c r="I3530" s="99">
        <f t="shared" si="228"/>
        <v>0</v>
      </c>
      <c r="J3530" s="109">
        <f>IF(H3530="B",0,MATCH("B",H3531:$H$3985,0))</f>
        <v>1</v>
      </c>
      <c r="O3530" s="112">
        <v>48854</v>
      </c>
      <c r="P3530" s="97" cm="1">
        <f t="array" ref="P3530">INDEX($L$11:$L$2636,MATCH(B3530+J3530,$L$11:$L$2636,0)+30)</f>
        <v>48900</v>
      </c>
      <c r="Q3530" s="124" cm="1">
        <f t="array" ref="Q3530">INDEX($L$11:$L$2636,MATCH(B3530+J3530,$L$11:$L$2636,0)+12)-1</f>
        <v>48871</v>
      </c>
    </row>
    <row r="3531" spans="2:17" ht="15" customHeight="1" x14ac:dyDescent="0.25">
      <c r="B3531" s="112">
        <v>48855</v>
      </c>
      <c r="C3531" s="113" t="str">
        <f t="shared" si="226"/>
        <v>Monday</v>
      </c>
      <c r="D3531" s="114" t="str">
        <f t="shared" si="231"/>
        <v>B</v>
      </c>
      <c r="E3531" s="114" t="str">
        <f t="shared" si="231"/>
        <v>B</v>
      </c>
      <c r="F3531" s="114" t="str">
        <f t="shared" si="231"/>
        <v>B</v>
      </c>
      <c r="G3531" s="114" t="str">
        <f t="shared" si="231"/>
        <v>B</v>
      </c>
      <c r="H3531" s="114" t="str">
        <f t="shared" si="227"/>
        <v>B</v>
      </c>
      <c r="I3531" s="99">
        <f t="shared" si="228"/>
        <v>1</v>
      </c>
      <c r="J3531" s="109">
        <f>IF(H3531="B",0,MATCH("B",H3532:$H$3985,0))</f>
        <v>0</v>
      </c>
      <c r="O3531" s="112">
        <v>48855</v>
      </c>
      <c r="P3531" s="97" cm="1">
        <f t="array" ref="P3531">INDEX($L$11:$L$2636,MATCH(B3531+J3531,$L$11:$L$2636,0)+30)</f>
        <v>48900</v>
      </c>
      <c r="Q3531" s="124" cm="1">
        <f t="array" ref="Q3531">INDEX($L$11:$L$2636,MATCH(B3531+J3531,$L$11:$L$2636,0)+12)-1</f>
        <v>48871</v>
      </c>
    </row>
    <row r="3532" spans="2:17" ht="15" customHeight="1" x14ac:dyDescent="0.25">
      <c r="B3532" s="112">
        <v>48856</v>
      </c>
      <c r="C3532" s="113" t="str">
        <f t="shared" ref="C3532:C3595" si="232">TEXT(WEEKDAY(B3532),"dddd")</f>
        <v>Tuesday</v>
      </c>
      <c r="D3532" s="114" t="str">
        <f t="shared" si="231"/>
        <v>B</v>
      </c>
      <c r="E3532" s="114" t="str">
        <f t="shared" si="231"/>
        <v>B</v>
      </c>
      <c r="F3532" s="114" t="str">
        <f t="shared" si="231"/>
        <v>B</v>
      </c>
      <c r="G3532" s="114" t="str">
        <f t="shared" si="231"/>
        <v>B</v>
      </c>
      <c r="H3532" s="114" t="str">
        <f t="shared" ref="H3532:H3595" si="233">IF(OR(D3532="P",E3532="P",F3532="P",G3532="P"),"P",D3532)</f>
        <v>B</v>
      </c>
      <c r="I3532" s="99">
        <f t="shared" ref="I3532:I3595" si="234">IF(H3532="B",1,0)</f>
        <v>1</v>
      </c>
      <c r="J3532" s="109">
        <f>IF(H3532="B",0,MATCH("B",H3533:$H$3985,0))</f>
        <v>0</v>
      </c>
      <c r="O3532" s="112">
        <v>48856</v>
      </c>
      <c r="P3532" s="97" cm="1">
        <f t="array" ref="P3532">INDEX($L$11:$L$2636,MATCH(B3532+J3532,$L$11:$L$2636,0)+30)</f>
        <v>48901</v>
      </c>
      <c r="Q3532" s="124" cm="1">
        <f t="array" ref="Q3532">INDEX($L$11:$L$2636,MATCH(B3532+J3532,$L$11:$L$2636,0)+12)-1</f>
        <v>48872</v>
      </c>
    </row>
    <row r="3533" spans="2:17" ht="15" customHeight="1" x14ac:dyDescent="0.25">
      <c r="B3533" s="112">
        <v>48857</v>
      </c>
      <c r="C3533" s="113" t="str">
        <f t="shared" si="232"/>
        <v>Wednesday</v>
      </c>
      <c r="D3533" s="114" t="str">
        <f t="shared" si="231"/>
        <v>B</v>
      </c>
      <c r="E3533" s="114" t="str">
        <f t="shared" si="231"/>
        <v>B</v>
      </c>
      <c r="F3533" s="114" t="str">
        <f t="shared" si="231"/>
        <v>B</v>
      </c>
      <c r="G3533" s="114" t="str">
        <f t="shared" si="231"/>
        <v>B</v>
      </c>
      <c r="H3533" s="114" t="str">
        <f t="shared" si="233"/>
        <v>B</v>
      </c>
      <c r="I3533" s="99">
        <f t="shared" si="234"/>
        <v>1</v>
      </c>
      <c r="J3533" s="109">
        <f>IF(H3533="B",0,MATCH("B",H3534:$H$3985,0))</f>
        <v>0</v>
      </c>
      <c r="O3533" s="112">
        <v>48857</v>
      </c>
      <c r="P3533" s="97" cm="1">
        <f t="array" ref="P3533">INDEX($L$11:$L$2636,MATCH(B3533+J3533,$L$11:$L$2636,0)+30)</f>
        <v>48904</v>
      </c>
      <c r="Q3533" s="124" cm="1">
        <f t="array" ref="Q3533">INDEX($L$11:$L$2636,MATCH(B3533+J3533,$L$11:$L$2636,0)+12)-1</f>
        <v>48875</v>
      </c>
    </row>
    <row r="3534" spans="2:17" ht="15" customHeight="1" x14ac:dyDescent="0.25">
      <c r="B3534" s="112">
        <v>48858</v>
      </c>
      <c r="C3534" s="113" t="str">
        <f t="shared" si="232"/>
        <v>Thursday</v>
      </c>
      <c r="D3534" s="114" t="str">
        <f t="shared" si="231"/>
        <v>B</v>
      </c>
      <c r="E3534" s="114" t="str">
        <f t="shared" si="231"/>
        <v>B</v>
      </c>
      <c r="F3534" s="114" t="str">
        <f t="shared" si="231"/>
        <v>B</v>
      </c>
      <c r="G3534" s="114" t="str">
        <f t="shared" si="231"/>
        <v>B</v>
      </c>
      <c r="H3534" s="114" t="str">
        <f t="shared" si="233"/>
        <v>B</v>
      </c>
      <c r="I3534" s="99">
        <f t="shared" si="234"/>
        <v>1</v>
      </c>
      <c r="J3534" s="109">
        <f>IF(H3534="B",0,MATCH("B",H3535:$H$3985,0))</f>
        <v>0</v>
      </c>
      <c r="O3534" s="112">
        <v>48858</v>
      </c>
      <c r="P3534" s="97" cm="1">
        <f t="array" ref="P3534">INDEX($L$11:$L$2636,MATCH(B3534+J3534,$L$11:$L$2636,0)+30)</f>
        <v>48905</v>
      </c>
      <c r="Q3534" s="124" cm="1">
        <f t="array" ref="Q3534">INDEX($L$11:$L$2636,MATCH(B3534+J3534,$L$11:$L$2636,0)+12)-1</f>
        <v>48876</v>
      </c>
    </row>
    <row r="3535" spans="2:17" ht="15" customHeight="1" x14ac:dyDescent="0.25">
      <c r="B3535" s="112">
        <v>48859</v>
      </c>
      <c r="C3535" s="113" t="str">
        <f t="shared" si="232"/>
        <v>Friday</v>
      </c>
      <c r="D3535" s="114" t="str">
        <f t="shared" si="231"/>
        <v>B</v>
      </c>
      <c r="E3535" s="114" t="str">
        <f t="shared" si="231"/>
        <v>B</v>
      </c>
      <c r="F3535" s="114" t="str">
        <f t="shared" si="231"/>
        <v>B</v>
      </c>
      <c r="G3535" s="114" t="str">
        <f t="shared" si="231"/>
        <v>B</v>
      </c>
      <c r="H3535" s="114" t="str">
        <f t="shared" si="233"/>
        <v>B</v>
      </c>
      <c r="I3535" s="99">
        <f t="shared" si="234"/>
        <v>1</v>
      </c>
      <c r="J3535" s="109">
        <f>IF(H3535="B",0,MATCH("B",H3536:$H$3985,0))</f>
        <v>0</v>
      </c>
      <c r="O3535" s="112">
        <v>48859</v>
      </c>
      <c r="P3535" s="97" cm="1">
        <f t="array" ref="P3535">INDEX($L$11:$L$2636,MATCH(B3535+J3535,$L$11:$L$2636,0)+30)</f>
        <v>48906</v>
      </c>
      <c r="Q3535" s="124" cm="1">
        <f t="array" ref="Q3535">INDEX($L$11:$L$2636,MATCH(B3535+J3535,$L$11:$L$2636,0)+12)-1</f>
        <v>48877</v>
      </c>
    </row>
    <row r="3536" spans="2:17" ht="15" customHeight="1" x14ac:dyDescent="0.25">
      <c r="B3536" s="112">
        <v>48860</v>
      </c>
      <c r="C3536" s="113" t="str">
        <f t="shared" si="232"/>
        <v>Saturday</v>
      </c>
      <c r="D3536" s="114" t="str">
        <f t="shared" si="231"/>
        <v>W</v>
      </c>
      <c r="E3536" s="114" t="str">
        <f t="shared" si="231"/>
        <v>W</v>
      </c>
      <c r="F3536" s="114" t="str">
        <f t="shared" si="231"/>
        <v>W</v>
      </c>
      <c r="G3536" s="114" t="str">
        <f t="shared" si="231"/>
        <v>W</v>
      </c>
      <c r="H3536" s="114" t="str">
        <f t="shared" si="233"/>
        <v>W</v>
      </c>
      <c r="I3536" s="99">
        <f t="shared" si="234"/>
        <v>0</v>
      </c>
      <c r="J3536" s="109">
        <f>IF(H3536="B",0,MATCH("B",H3537:$H$3985,0))</f>
        <v>2</v>
      </c>
      <c r="O3536" s="112">
        <v>48860</v>
      </c>
      <c r="P3536" s="97" cm="1">
        <f t="array" ref="P3536">INDEX($L$11:$L$2636,MATCH(B3536+J3536,$L$11:$L$2636,0)+30)</f>
        <v>48907</v>
      </c>
      <c r="Q3536" s="124" cm="1">
        <f t="array" ref="Q3536">INDEX($L$11:$L$2636,MATCH(B3536+J3536,$L$11:$L$2636,0)+12)-1</f>
        <v>48878</v>
      </c>
    </row>
    <row r="3537" spans="2:17" ht="15" customHeight="1" x14ac:dyDescent="0.25">
      <c r="B3537" s="112">
        <v>48861</v>
      </c>
      <c r="C3537" s="113" t="str">
        <f t="shared" si="232"/>
        <v>Sunday</v>
      </c>
      <c r="D3537" s="114" t="str">
        <f t="shared" si="231"/>
        <v>W</v>
      </c>
      <c r="E3537" s="114" t="str">
        <f t="shared" si="231"/>
        <v>W</v>
      </c>
      <c r="F3537" s="114" t="str">
        <f t="shared" si="231"/>
        <v>W</v>
      </c>
      <c r="G3537" s="114" t="str">
        <f t="shared" si="231"/>
        <v>W</v>
      </c>
      <c r="H3537" s="114" t="str">
        <f t="shared" si="233"/>
        <v>W</v>
      </c>
      <c r="I3537" s="99">
        <f t="shared" si="234"/>
        <v>0</v>
      </c>
      <c r="J3537" s="109">
        <f>IF(H3537="B",0,MATCH("B",H3538:$H$3985,0))</f>
        <v>1</v>
      </c>
      <c r="O3537" s="112">
        <v>48861</v>
      </c>
      <c r="P3537" s="97" cm="1">
        <f t="array" ref="P3537">INDEX($L$11:$L$2636,MATCH(B3537+J3537,$L$11:$L$2636,0)+30)</f>
        <v>48907</v>
      </c>
      <c r="Q3537" s="124" cm="1">
        <f t="array" ref="Q3537">INDEX($L$11:$L$2636,MATCH(B3537+J3537,$L$11:$L$2636,0)+12)-1</f>
        <v>48878</v>
      </c>
    </row>
    <row r="3538" spans="2:17" ht="15" customHeight="1" x14ac:dyDescent="0.25">
      <c r="B3538" s="112">
        <v>48862</v>
      </c>
      <c r="C3538" s="113" t="str">
        <f t="shared" si="232"/>
        <v>Monday</v>
      </c>
      <c r="D3538" s="114" t="str">
        <f t="shared" si="231"/>
        <v>B</v>
      </c>
      <c r="E3538" s="114" t="str">
        <f t="shared" si="231"/>
        <v>B</v>
      </c>
      <c r="F3538" s="114" t="str">
        <f t="shared" si="231"/>
        <v>B</v>
      </c>
      <c r="G3538" s="114" t="str">
        <f t="shared" si="231"/>
        <v>B</v>
      </c>
      <c r="H3538" s="114" t="str">
        <f t="shared" si="233"/>
        <v>B</v>
      </c>
      <c r="I3538" s="99">
        <f t="shared" si="234"/>
        <v>1</v>
      </c>
      <c r="J3538" s="109">
        <f>IF(H3538="B",0,MATCH("B",H3539:$H$3985,0))</f>
        <v>0</v>
      </c>
      <c r="O3538" s="112">
        <v>48862</v>
      </c>
      <c r="P3538" s="97" cm="1">
        <f t="array" ref="P3538">INDEX($L$11:$L$2636,MATCH(B3538+J3538,$L$11:$L$2636,0)+30)</f>
        <v>48907</v>
      </c>
      <c r="Q3538" s="124" cm="1">
        <f t="array" ref="Q3538">INDEX($L$11:$L$2636,MATCH(B3538+J3538,$L$11:$L$2636,0)+12)-1</f>
        <v>48878</v>
      </c>
    </row>
    <row r="3539" spans="2:17" ht="15" customHeight="1" x14ac:dyDescent="0.25">
      <c r="B3539" s="112">
        <v>48863</v>
      </c>
      <c r="C3539" s="113" t="str">
        <f t="shared" si="232"/>
        <v>Tuesday</v>
      </c>
      <c r="D3539" s="114" t="str">
        <f t="shared" si="231"/>
        <v>B</v>
      </c>
      <c r="E3539" s="114" t="str">
        <f t="shared" si="231"/>
        <v>B</v>
      </c>
      <c r="F3539" s="114" t="str">
        <f t="shared" si="231"/>
        <v>B</v>
      </c>
      <c r="G3539" s="114" t="str">
        <f t="shared" si="231"/>
        <v>B</v>
      </c>
      <c r="H3539" s="114" t="str">
        <f t="shared" si="233"/>
        <v>B</v>
      </c>
      <c r="I3539" s="99">
        <f t="shared" si="234"/>
        <v>1</v>
      </c>
      <c r="J3539" s="109">
        <f>IF(H3539="B",0,MATCH("B",H3540:$H$3985,0))</f>
        <v>0</v>
      </c>
      <c r="O3539" s="112">
        <v>48863</v>
      </c>
      <c r="P3539" s="97" cm="1">
        <f t="array" ref="P3539">INDEX($L$11:$L$2636,MATCH(B3539+J3539,$L$11:$L$2636,0)+30)</f>
        <v>48908</v>
      </c>
      <c r="Q3539" s="124" cm="1">
        <f t="array" ref="Q3539">INDEX($L$11:$L$2636,MATCH(B3539+J3539,$L$11:$L$2636,0)+12)-1</f>
        <v>48879</v>
      </c>
    </row>
    <row r="3540" spans="2:17" ht="15" customHeight="1" x14ac:dyDescent="0.25">
      <c r="B3540" s="112">
        <v>48864</v>
      </c>
      <c r="C3540" s="113" t="str">
        <f t="shared" si="232"/>
        <v>Wednesday</v>
      </c>
      <c r="D3540" s="114" t="str">
        <f t="shared" si="231"/>
        <v>B</v>
      </c>
      <c r="E3540" s="114" t="s">
        <v>71</v>
      </c>
      <c r="F3540" s="114" t="s">
        <v>71</v>
      </c>
      <c r="G3540" s="114" t="str">
        <f t="shared" si="231"/>
        <v>B</v>
      </c>
      <c r="H3540" s="114" t="str">
        <f t="shared" si="233"/>
        <v>P</v>
      </c>
      <c r="I3540" s="99">
        <f t="shared" si="234"/>
        <v>0</v>
      </c>
      <c r="J3540" s="109">
        <f>IF(H3540="B",0,MATCH("B",H3541:$H$3985,0))</f>
        <v>1</v>
      </c>
      <c r="O3540" s="112">
        <v>48864</v>
      </c>
      <c r="P3540" s="97" cm="1">
        <f t="array" ref="P3540">INDEX($L$11:$L$2636,MATCH(B3540+J3540,$L$11:$L$2636,0)+30)</f>
        <v>48911</v>
      </c>
      <c r="Q3540" s="124" cm="1">
        <f t="array" ref="Q3540">INDEX($L$11:$L$2636,MATCH(B3540+J3540,$L$11:$L$2636,0)+12)-1</f>
        <v>48882</v>
      </c>
    </row>
    <row r="3541" spans="2:17" ht="15" customHeight="1" x14ac:dyDescent="0.25">
      <c r="B3541" s="112">
        <v>48865</v>
      </c>
      <c r="C3541" s="113" t="str">
        <f t="shared" si="232"/>
        <v>Thursday</v>
      </c>
      <c r="D3541" s="114" t="str">
        <f t="shared" si="231"/>
        <v>B</v>
      </c>
      <c r="E3541" s="114" t="str">
        <f t="shared" si="231"/>
        <v>B</v>
      </c>
      <c r="F3541" s="114" t="str">
        <f t="shared" si="231"/>
        <v>B</v>
      </c>
      <c r="G3541" s="114" t="str">
        <f t="shared" si="231"/>
        <v>B</v>
      </c>
      <c r="H3541" s="114" t="str">
        <f t="shared" si="233"/>
        <v>B</v>
      </c>
      <c r="I3541" s="99">
        <f t="shared" si="234"/>
        <v>1</v>
      </c>
      <c r="J3541" s="109">
        <f>IF(H3541="B",0,MATCH("B",H3542:$H$3985,0))</f>
        <v>0</v>
      </c>
      <c r="O3541" s="112">
        <v>48865</v>
      </c>
      <c r="P3541" s="97" cm="1">
        <f t="array" ref="P3541">INDEX($L$11:$L$2636,MATCH(B3541+J3541,$L$11:$L$2636,0)+30)</f>
        <v>48911</v>
      </c>
      <c r="Q3541" s="124" cm="1">
        <f t="array" ref="Q3541">INDEX($L$11:$L$2636,MATCH(B3541+J3541,$L$11:$L$2636,0)+12)-1</f>
        <v>48882</v>
      </c>
    </row>
    <row r="3542" spans="2:17" ht="15" customHeight="1" x14ac:dyDescent="0.25">
      <c r="B3542" s="112">
        <v>48866</v>
      </c>
      <c r="C3542" s="113" t="str">
        <f t="shared" si="232"/>
        <v>Friday</v>
      </c>
      <c r="D3542" s="114" t="str">
        <f t="shared" si="231"/>
        <v>B</v>
      </c>
      <c r="E3542" s="114" t="str">
        <f t="shared" si="231"/>
        <v>B</v>
      </c>
      <c r="F3542" s="114" t="str">
        <f t="shared" si="231"/>
        <v>B</v>
      </c>
      <c r="G3542" s="114" t="str">
        <f t="shared" si="231"/>
        <v>B</v>
      </c>
      <c r="H3542" s="114" t="str">
        <f t="shared" si="233"/>
        <v>B</v>
      </c>
      <c r="I3542" s="99">
        <f t="shared" si="234"/>
        <v>1</v>
      </c>
      <c r="J3542" s="109">
        <f>IF(H3542="B",0,MATCH("B",H3543:$H$3985,0))</f>
        <v>0</v>
      </c>
      <c r="O3542" s="112">
        <v>48866</v>
      </c>
      <c r="P3542" s="97" cm="1">
        <f t="array" ref="P3542">INDEX($L$11:$L$2636,MATCH(B3542+J3542,$L$11:$L$2636,0)+30)</f>
        <v>48912</v>
      </c>
      <c r="Q3542" s="124" cm="1">
        <f t="array" ref="Q3542">INDEX($L$11:$L$2636,MATCH(B3542+J3542,$L$11:$L$2636,0)+12)-1</f>
        <v>48884</v>
      </c>
    </row>
    <row r="3543" spans="2:17" ht="15" customHeight="1" x14ac:dyDescent="0.25">
      <c r="B3543" s="112">
        <v>48867</v>
      </c>
      <c r="C3543" s="113" t="str">
        <f t="shared" si="232"/>
        <v>Saturday</v>
      </c>
      <c r="D3543" s="114" t="str">
        <f t="shared" si="231"/>
        <v>W</v>
      </c>
      <c r="E3543" s="114" t="str">
        <f t="shared" si="231"/>
        <v>W</v>
      </c>
      <c r="F3543" s="114" t="str">
        <f t="shared" si="231"/>
        <v>W</v>
      </c>
      <c r="G3543" s="114" t="str">
        <f t="shared" si="231"/>
        <v>W</v>
      </c>
      <c r="H3543" s="114" t="str">
        <f t="shared" si="233"/>
        <v>W</v>
      </c>
      <c r="I3543" s="99">
        <f t="shared" si="234"/>
        <v>0</v>
      </c>
      <c r="J3543" s="109">
        <f>IF(H3543="B",0,MATCH("B",H3544:$H$3985,0))</f>
        <v>2</v>
      </c>
      <c r="O3543" s="112">
        <v>48867</v>
      </c>
      <c r="P3543" s="97" cm="1">
        <f t="array" ref="P3543">INDEX($L$11:$L$2636,MATCH(B3543+J3543,$L$11:$L$2636,0)+30)</f>
        <v>48913</v>
      </c>
      <c r="Q3543" s="124" cm="1">
        <f t="array" ref="Q3543">INDEX($L$11:$L$2636,MATCH(B3543+J3543,$L$11:$L$2636,0)+12)-1</f>
        <v>48885</v>
      </c>
    </row>
    <row r="3544" spans="2:17" ht="15" customHeight="1" x14ac:dyDescent="0.25">
      <c r="B3544" s="112">
        <v>48868</v>
      </c>
      <c r="C3544" s="113" t="str">
        <f t="shared" si="232"/>
        <v>Sunday</v>
      </c>
      <c r="D3544" s="114" t="str">
        <f t="shared" si="231"/>
        <v>W</v>
      </c>
      <c r="E3544" s="114" t="str">
        <f t="shared" si="231"/>
        <v>W</v>
      </c>
      <c r="F3544" s="114" t="str">
        <f t="shared" si="231"/>
        <v>W</v>
      </c>
      <c r="G3544" s="114" t="str">
        <f t="shared" si="231"/>
        <v>W</v>
      </c>
      <c r="H3544" s="114" t="str">
        <f t="shared" si="233"/>
        <v>W</v>
      </c>
      <c r="I3544" s="99">
        <f t="shared" si="234"/>
        <v>0</v>
      </c>
      <c r="J3544" s="109">
        <f>IF(H3544="B",0,MATCH("B",H3545:$H$3985,0))</f>
        <v>1</v>
      </c>
      <c r="O3544" s="112">
        <v>48868</v>
      </c>
      <c r="P3544" s="97" cm="1">
        <f t="array" ref="P3544">INDEX($L$11:$L$2636,MATCH(B3544+J3544,$L$11:$L$2636,0)+30)</f>
        <v>48913</v>
      </c>
      <c r="Q3544" s="124" cm="1">
        <f t="array" ref="Q3544">INDEX($L$11:$L$2636,MATCH(B3544+J3544,$L$11:$L$2636,0)+12)-1</f>
        <v>48885</v>
      </c>
    </row>
    <row r="3545" spans="2:17" ht="15" customHeight="1" x14ac:dyDescent="0.25">
      <c r="B3545" s="112">
        <v>48869</v>
      </c>
      <c r="C3545" s="113" t="str">
        <f t="shared" si="232"/>
        <v>Monday</v>
      </c>
      <c r="D3545" s="114" t="str">
        <f t="shared" si="231"/>
        <v>B</v>
      </c>
      <c r="E3545" s="114" t="str">
        <f t="shared" si="231"/>
        <v>B</v>
      </c>
      <c r="F3545" s="114" t="str">
        <f t="shared" si="231"/>
        <v>B</v>
      </c>
      <c r="G3545" s="114" t="str">
        <f t="shared" si="231"/>
        <v>B</v>
      </c>
      <c r="H3545" s="114" t="str">
        <f t="shared" si="233"/>
        <v>B</v>
      </c>
      <c r="I3545" s="99">
        <f t="shared" si="234"/>
        <v>1</v>
      </c>
      <c r="J3545" s="109">
        <f>IF(H3545="B",0,MATCH("B",H3546:$H$3985,0))</f>
        <v>0</v>
      </c>
      <c r="O3545" s="112">
        <v>48869</v>
      </c>
      <c r="P3545" s="97" cm="1">
        <f t="array" ref="P3545">INDEX($L$11:$L$2636,MATCH(B3545+J3545,$L$11:$L$2636,0)+30)</f>
        <v>48913</v>
      </c>
      <c r="Q3545" s="124" cm="1">
        <f t="array" ref="Q3545">INDEX($L$11:$L$2636,MATCH(B3545+J3545,$L$11:$L$2636,0)+12)-1</f>
        <v>48885</v>
      </c>
    </row>
    <row r="3546" spans="2:17" ht="15" customHeight="1" x14ac:dyDescent="0.25">
      <c r="B3546" s="112">
        <v>48870</v>
      </c>
      <c r="C3546" s="113" t="str">
        <f t="shared" si="232"/>
        <v>Tuesday</v>
      </c>
      <c r="D3546" s="114" t="str">
        <f t="shared" si="231"/>
        <v>B</v>
      </c>
      <c r="E3546" s="114" t="str">
        <f t="shared" si="231"/>
        <v>B</v>
      </c>
      <c r="F3546" s="114" t="str">
        <f t="shared" si="231"/>
        <v>B</v>
      </c>
      <c r="G3546" s="114" t="str">
        <f t="shared" si="231"/>
        <v>B</v>
      </c>
      <c r="H3546" s="114" t="str">
        <f t="shared" si="233"/>
        <v>B</v>
      </c>
      <c r="I3546" s="99">
        <f t="shared" si="234"/>
        <v>1</v>
      </c>
      <c r="J3546" s="109">
        <f>IF(H3546="B",0,MATCH("B",H3547:$H$3985,0))</f>
        <v>0</v>
      </c>
      <c r="O3546" s="112">
        <v>48870</v>
      </c>
      <c r="P3546" s="97" cm="1">
        <f t="array" ref="P3546">INDEX($L$11:$L$2636,MATCH(B3546+J3546,$L$11:$L$2636,0)+30)</f>
        <v>48914</v>
      </c>
      <c r="Q3546" s="124" cm="1">
        <f t="array" ref="Q3546">INDEX($L$11:$L$2636,MATCH(B3546+J3546,$L$11:$L$2636,0)+12)-1</f>
        <v>48886</v>
      </c>
    </row>
    <row r="3547" spans="2:17" ht="15" customHeight="1" x14ac:dyDescent="0.25">
      <c r="B3547" s="112">
        <v>48871</v>
      </c>
      <c r="C3547" s="113" t="str">
        <f t="shared" si="232"/>
        <v>Wednesday</v>
      </c>
      <c r="D3547" s="114" t="str">
        <f t="shared" si="231"/>
        <v>B</v>
      </c>
      <c r="E3547" s="114" t="str">
        <f t="shared" si="231"/>
        <v>B</v>
      </c>
      <c r="F3547" s="114" t="str">
        <f t="shared" si="231"/>
        <v>B</v>
      </c>
      <c r="G3547" s="114" t="str">
        <f t="shared" si="231"/>
        <v>B</v>
      </c>
      <c r="H3547" s="114" t="str">
        <f t="shared" si="233"/>
        <v>B</v>
      </c>
      <c r="I3547" s="99">
        <f t="shared" si="234"/>
        <v>1</v>
      </c>
      <c r="J3547" s="109">
        <f>IF(H3547="B",0,MATCH("B",H3548:$H$3985,0))</f>
        <v>0</v>
      </c>
      <c r="O3547" s="112">
        <v>48871</v>
      </c>
      <c r="P3547" s="97" cm="1">
        <f t="array" ref="P3547">INDEX($L$11:$L$2636,MATCH(B3547+J3547,$L$11:$L$2636,0)+30)</f>
        <v>48915</v>
      </c>
      <c r="Q3547" s="124" cm="1">
        <f t="array" ref="Q3547">INDEX($L$11:$L$2636,MATCH(B3547+J3547,$L$11:$L$2636,0)+12)-1</f>
        <v>48889</v>
      </c>
    </row>
    <row r="3548" spans="2:17" ht="15" customHeight="1" x14ac:dyDescent="0.25">
      <c r="B3548" s="112">
        <v>48872</v>
      </c>
      <c r="C3548" s="113" t="str">
        <f t="shared" si="232"/>
        <v>Thursday</v>
      </c>
      <c r="D3548" s="114" t="str">
        <f t="shared" si="231"/>
        <v>B</v>
      </c>
      <c r="E3548" s="114" t="str">
        <f t="shared" si="231"/>
        <v>B</v>
      </c>
      <c r="F3548" s="114" t="str">
        <f t="shared" si="231"/>
        <v>B</v>
      </c>
      <c r="G3548" s="114" t="str">
        <f t="shared" si="231"/>
        <v>B</v>
      </c>
      <c r="H3548" s="114" t="str">
        <f t="shared" si="233"/>
        <v>B</v>
      </c>
      <c r="I3548" s="99">
        <f t="shared" si="234"/>
        <v>1</v>
      </c>
      <c r="J3548" s="109">
        <f>IF(H3548="B",0,MATCH("B",H3549:$H$3985,0))</f>
        <v>0</v>
      </c>
      <c r="O3548" s="112">
        <v>48872</v>
      </c>
      <c r="P3548" s="97" cm="1">
        <f t="array" ref="P3548">INDEX($L$11:$L$2636,MATCH(B3548+J3548,$L$11:$L$2636,0)+30)</f>
        <v>48918</v>
      </c>
      <c r="Q3548" s="124" cm="1">
        <f t="array" ref="Q3548">INDEX($L$11:$L$2636,MATCH(B3548+J3548,$L$11:$L$2636,0)+12)-1</f>
        <v>48890</v>
      </c>
    </row>
    <row r="3549" spans="2:17" ht="15" customHeight="1" x14ac:dyDescent="0.25">
      <c r="B3549" s="112">
        <v>48873</v>
      </c>
      <c r="C3549" s="113" t="str">
        <f t="shared" si="232"/>
        <v>Friday</v>
      </c>
      <c r="D3549" s="114" t="str">
        <f t="shared" si="231"/>
        <v>B</v>
      </c>
      <c r="E3549" s="114" t="str">
        <f t="shared" si="231"/>
        <v>B</v>
      </c>
      <c r="F3549" s="114" t="str">
        <f t="shared" si="231"/>
        <v>B</v>
      </c>
      <c r="G3549" s="114" t="str">
        <f t="shared" si="231"/>
        <v>B</v>
      </c>
      <c r="H3549" s="114" t="str">
        <f t="shared" si="233"/>
        <v>B</v>
      </c>
      <c r="I3549" s="99">
        <f t="shared" si="234"/>
        <v>1</v>
      </c>
      <c r="J3549" s="109">
        <f>IF(H3549="B",0,MATCH("B",H3550:$H$3985,0))</f>
        <v>0</v>
      </c>
      <c r="O3549" s="112">
        <v>48873</v>
      </c>
      <c r="P3549" s="97" cm="1">
        <f t="array" ref="P3549">INDEX($L$11:$L$2636,MATCH(B3549+J3549,$L$11:$L$2636,0)+30)</f>
        <v>48920</v>
      </c>
      <c r="Q3549" s="124" cm="1">
        <f t="array" ref="Q3549">INDEX($L$11:$L$2636,MATCH(B3549+J3549,$L$11:$L$2636,0)+12)-1</f>
        <v>48892</v>
      </c>
    </row>
    <row r="3550" spans="2:17" ht="15" customHeight="1" x14ac:dyDescent="0.25">
      <c r="B3550" s="112">
        <v>48874</v>
      </c>
      <c r="C3550" s="113" t="str">
        <f t="shared" si="232"/>
        <v>Saturday</v>
      </c>
      <c r="D3550" s="114" t="str">
        <f t="shared" si="231"/>
        <v>W</v>
      </c>
      <c r="E3550" s="114" t="str">
        <f t="shared" si="231"/>
        <v>W</v>
      </c>
      <c r="F3550" s="114" t="str">
        <f t="shared" si="231"/>
        <v>W</v>
      </c>
      <c r="G3550" s="114" t="str">
        <f t="shared" si="231"/>
        <v>W</v>
      </c>
      <c r="H3550" s="114" t="str">
        <f t="shared" si="233"/>
        <v>W</v>
      </c>
      <c r="I3550" s="99">
        <f t="shared" si="234"/>
        <v>0</v>
      </c>
      <c r="J3550" s="109">
        <f>IF(H3550="B",0,MATCH("B",H3551:$H$3985,0))</f>
        <v>2</v>
      </c>
      <c r="O3550" s="112">
        <v>48874</v>
      </c>
      <c r="P3550" s="97" cm="1">
        <f t="array" ref="P3550">INDEX($L$11:$L$2636,MATCH(B3550+J3550,$L$11:$L$2636,0)+30)</f>
        <v>48922</v>
      </c>
      <c r="Q3550" s="124" cm="1">
        <f t="array" ref="Q3550">INDEX($L$11:$L$2636,MATCH(B3550+J3550,$L$11:$L$2636,0)+12)-1</f>
        <v>48893</v>
      </c>
    </row>
    <row r="3551" spans="2:17" ht="15" customHeight="1" x14ac:dyDescent="0.25">
      <c r="B3551" s="112">
        <v>48875</v>
      </c>
      <c r="C3551" s="113" t="str">
        <f t="shared" si="232"/>
        <v>Sunday</v>
      </c>
      <c r="D3551" s="114" t="str">
        <f t="shared" si="231"/>
        <v>W</v>
      </c>
      <c r="E3551" s="114" t="str">
        <f t="shared" si="231"/>
        <v>W</v>
      </c>
      <c r="F3551" s="114" t="str">
        <f t="shared" si="231"/>
        <v>W</v>
      </c>
      <c r="G3551" s="114" t="str">
        <f t="shared" si="231"/>
        <v>W</v>
      </c>
      <c r="H3551" s="114" t="str">
        <f t="shared" si="233"/>
        <v>W</v>
      </c>
      <c r="I3551" s="99">
        <f t="shared" si="234"/>
        <v>0</v>
      </c>
      <c r="J3551" s="109">
        <f>IF(H3551="B",0,MATCH("B",H3552:$H$3985,0))</f>
        <v>1</v>
      </c>
      <c r="O3551" s="112">
        <v>48875</v>
      </c>
      <c r="P3551" s="97" cm="1">
        <f t="array" ref="P3551">INDEX($L$11:$L$2636,MATCH(B3551+J3551,$L$11:$L$2636,0)+30)</f>
        <v>48922</v>
      </c>
      <c r="Q3551" s="124" cm="1">
        <f t="array" ref="Q3551">INDEX($L$11:$L$2636,MATCH(B3551+J3551,$L$11:$L$2636,0)+12)-1</f>
        <v>48893</v>
      </c>
    </row>
    <row r="3552" spans="2:17" ht="15" customHeight="1" x14ac:dyDescent="0.25">
      <c r="B3552" s="112">
        <v>48876</v>
      </c>
      <c r="C3552" s="113" t="str">
        <f t="shared" si="232"/>
        <v>Monday</v>
      </c>
      <c r="D3552" s="114" t="str">
        <f t="shared" si="231"/>
        <v>B</v>
      </c>
      <c r="E3552" s="114" t="str">
        <f t="shared" si="231"/>
        <v>B</v>
      </c>
      <c r="F3552" s="114" t="str">
        <f t="shared" si="231"/>
        <v>B</v>
      </c>
      <c r="G3552" s="114" t="str">
        <f t="shared" si="231"/>
        <v>B</v>
      </c>
      <c r="H3552" s="114" t="str">
        <f t="shared" si="233"/>
        <v>B</v>
      </c>
      <c r="I3552" s="99">
        <f t="shared" si="234"/>
        <v>1</v>
      </c>
      <c r="J3552" s="109">
        <f>IF(H3552="B",0,MATCH("B",H3553:$H$3985,0))</f>
        <v>0</v>
      </c>
      <c r="O3552" s="112">
        <v>48876</v>
      </c>
      <c r="P3552" s="97" cm="1">
        <f t="array" ref="P3552">INDEX($L$11:$L$2636,MATCH(B3552+J3552,$L$11:$L$2636,0)+30)</f>
        <v>48922</v>
      </c>
      <c r="Q3552" s="124" cm="1">
        <f t="array" ref="Q3552">INDEX($L$11:$L$2636,MATCH(B3552+J3552,$L$11:$L$2636,0)+12)-1</f>
        <v>48893</v>
      </c>
    </row>
    <row r="3553" spans="2:17" ht="15" customHeight="1" x14ac:dyDescent="0.25">
      <c r="B3553" s="112">
        <v>48877</v>
      </c>
      <c r="C3553" s="113" t="str">
        <f t="shared" si="232"/>
        <v>Tuesday</v>
      </c>
      <c r="D3553" s="114" t="str">
        <f t="shared" si="231"/>
        <v>B</v>
      </c>
      <c r="E3553" s="114" t="str">
        <f t="shared" si="231"/>
        <v>B</v>
      </c>
      <c r="F3553" s="114" t="str">
        <f t="shared" si="231"/>
        <v>B</v>
      </c>
      <c r="G3553" s="114" t="str">
        <f t="shared" si="231"/>
        <v>B</v>
      </c>
      <c r="H3553" s="114" t="str">
        <f t="shared" si="233"/>
        <v>B</v>
      </c>
      <c r="I3553" s="99">
        <f t="shared" si="234"/>
        <v>1</v>
      </c>
      <c r="J3553" s="109">
        <f>IF(H3553="B",0,MATCH("B",H3554:$H$3985,0))</f>
        <v>0</v>
      </c>
      <c r="O3553" s="112">
        <v>48877</v>
      </c>
      <c r="P3553" s="97" cm="1">
        <f t="array" ref="P3553">INDEX($L$11:$L$2636,MATCH(B3553+J3553,$L$11:$L$2636,0)+30)</f>
        <v>48925</v>
      </c>
      <c r="Q3553" s="124" cm="1">
        <f t="array" ref="Q3553">INDEX($L$11:$L$2636,MATCH(B3553+J3553,$L$11:$L$2636,0)+12)-1</f>
        <v>48896</v>
      </c>
    </row>
    <row r="3554" spans="2:17" ht="15" customHeight="1" x14ac:dyDescent="0.25">
      <c r="B3554" s="112">
        <v>48878</v>
      </c>
      <c r="C3554" s="113" t="str">
        <f t="shared" si="232"/>
        <v>Wednesday</v>
      </c>
      <c r="D3554" s="114" t="str">
        <f t="shared" si="231"/>
        <v>B</v>
      </c>
      <c r="E3554" s="114" t="str">
        <f t="shared" si="231"/>
        <v>B</v>
      </c>
      <c r="F3554" s="114" t="str">
        <f t="shared" si="231"/>
        <v>B</v>
      </c>
      <c r="G3554" s="114" t="str">
        <f t="shared" si="231"/>
        <v>B</v>
      </c>
      <c r="H3554" s="114" t="str">
        <f t="shared" si="233"/>
        <v>B</v>
      </c>
      <c r="I3554" s="99">
        <f t="shared" si="234"/>
        <v>1</v>
      </c>
      <c r="J3554" s="109">
        <f>IF(H3554="B",0,MATCH("B",H3555:$H$3985,0))</f>
        <v>0</v>
      </c>
      <c r="O3554" s="112">
        <v>48878</v>
      </c>
      <c r="P3554" s="97" cm="1">
        <f t="array" ref="P3554">INDEX($L$11:$L$2636,MATCH(B3554+J3554,$L$11:$L$2636,0)+30)</f>
        <v>48926</v>
      </c>
      <c r="Q3554" s="124" cm="1">
        <f t="array" ref="Q3554">INDEX($L$11:$L$2636,MATCH(B3554+J3554,$L$11:$L$2636,0)+12)-1</f>
        <v>48897</v>
      </c>
    </row>
    <row r="3555" spans="2:17" ht="15" customHeight="1" x14ac:dyDescent="0.25">
      <c r="B3555" s="112">
        <v>48879</v>
      </c>
      <c r="C3555" s="113" t="str">
        <f t="shared" si="232"/>
        <v>Thursday</v>
      </c>
      <c r="D3555" s="114" t="str">
        <f t="shared" si="231"/>
        <v>B</v>
      </c>
      <c r="E3555" s="114" t="str">
        <f t="shared" si="231"/>
        <v>B</v>
      </c>
      <c r="F3555" s="114" t="str">
        <f t="shared" si="231"/>
        <v>B</v>
      </c>
      <c r="G3555" s="114" t="str">
        <f t="shared" si="231"/>
        <v>B</v>
      </c>
      <c r="H3555" s="114" t="str">
        <f t="shared" si="233"/>
        <v>B</v>
      </c>
      <c r="I3555" s="99">
        <f t="shared" si="234"/>
        <v>1</v>
      </c>
      <c r="J3555" s="109">
        <f>IF(H3555="B",0,MATCH("B",H3556:$H$3985,0))</f>
        <v>0</v>
      </c>
      <c r="O3555" s="112">
        <v>48879</v>
      </c>
      <c r="P3555" s="97" cm="1">
        <f t="array" ref="P3555">INDEX($L$11:$L$2636,MATCH(B3555+J3555,$L$11:$L$2636,0)+30)</f>
        <v>48927</v>
      </c>
      <c r="Q3555" s="124" cm="1">
        <f t="array" ref="Q3555">INDEX($L$11:$L$2636,MATCH(B3555+J3555,$L$11:$L$2636,0)+12)-1</f>
        <v>48898</v>
      </c>
    </row>
    <row r="3556" spans="2:17" ht="15" customHeight="1" x14ac:dyDescent="0.25">
      <c r="B3556" s="112">
        <v>48880</v>
      </c>
      <c r="C3556" s="113" t="str">
        <f t="shared" si="232"/>
        <v>Friday</v>
      </c>
      <c r="D3556" s="114" t="str">
        <f t="shared" si="231"/>
        <v>B</v>
      </c>
      <c r="E3556" s="114" t="str">
        <f t="shared" si="231"/>
        <v>B</v>
      </c>
      <c r="F3556" s="114" t="str">
        <f t="shared" si="231"/>
        <v>B</v>
      </c>
      <c r="G3556" s="114" t="str">
        <f t="shared" si="231"/>
        <v>B</v>
      </c>
      <c r="H3556" s="114" t="str">
        <f t="shared" si="233"/>
        <v>B</v>
      </c>
      <c r="I3556" s="99">
        <f t="shared" si="234"/>
        <v>1</v>
      </c>
      <c r="J3556" s="109">
        <f>IF(H3556="B",0,MATCH("B",H3557:$H$3985,0))</f>
        <v>0</v>
      </c>
      <c r="O3556" s="112">
        <v>48880</v>
      </c>
      <c r="P3556" s="97" cm="1">
        <f t="array" ref="P3556">INDEX($L$11:$L$2636,MATCH(B3556+J3556,$L$11:$L$2636,0)+30)</f>
        <v>48928</v>
      </c>
      <c r="Q3556" s="124" cm="1">
        <f t="array" ref="Q3556">INDEX($L$11:$L$2636,MATCH(B3556+J3556,$L$11:$L$2636,0)+12)-1</f>
        <v>48899</v>
      </c>
    </row>
    <row r="3557" spans="2:17" ht="15" customHeight="1" x14ac:dyDescent="0.25">
      <c r="B3557" s="112">
        <v>48881</v>
      </c>
      <c r="C3557" s="113" t="str">
        <f t="shared" si="232"/>
        <v>Saturday</v>
      </c>
      <c r="D3557" s="114" t="str">
        <f t="shared" si="231"/>
        <v>W</v>
      </c>
      <c r="E3557" s="114" t="str">
        <f t="shared" si="231"/>
        <v>W</v>
      </c>
      <c r="F3557" s="114" t="str">
        <f t="shared" si="231"/>
        <v>W</v>
      </c>
      <c r="G3557" s="114" t="str">
        <f t="shared" si="231"/>
        <v>W</v>
      </c>
      <c r="H3557" s="114" t="str">
        <f t="shared" si="233"/>
        <v>W</v>
      </c>
      <c r="I3557" s="99">
        <f t="shared" si="234"/>
        <v>0</v>
      </c>
      <c r="J3557" s="109">
        <f>IF(H3557="B",0,MATCH("B",H3558:$H$3985,0))</f>
        <v>2</v>
      </c>
      <c r="O3557" s="112">
        <v>48881</v>
      </c>
      <c r="P3557" s="97" cm="1">
        <f t="array" ref="P3557">INDEX($L$11:$L$2636,MATCH(B3557+J3557,$L$11:$L$2636,0)+30)</f>
        <v>48929</v>
      </c>
      <c r="Q3557" s="124" cm="1">
        <f t="array" ref="Q3557">INDEX($L$11:$L$2636,MATCH(B3557+J3557,$L$11:$L$2636,0)+12)-1</f>
        <v>48900</v>
      </c>
    </row>
    <row r="3558" spans="2:17" ht="15" customHeight="1" x14ac:dyDescent="0.25">
      <c r="B3558" s="112">
        <v>48882</v>
      </c>
      <c r="C3558" s="113" t="str">
        <f t="shared" si="232"/>
        <v>Sunday</v>
      </c>
      <c r="D3558" s="114" t="str">
        <f t="shared" si="231"/>
        <v>W</v>
      </c>
      <c r="E3558" s="114" t="str">
        <f t="shared" si="231"/>
        <v>W</v>
      </c>
      <c r="F3558" s="114" t="str">
        <f t="shared" si="231"/>
        <v>W</v>
      </c>
      <c r="G3558" s="114" t="str">
        <f t="shared" si="231"/>
        <v>W</v>
      </c>
      <c r="H3558" s="114" t="str">
        <f t="shared" si="233"/>
        <v>W</v>
      </c>
      <c r="I3558" s="99">
        <f t="shared" si="234"/>
        <v>0</v>
      </c>
      <c r="J3558" s="109">
        <f>IF(H3558="B",0,MATCH("B",H3559:$H$3985,0))</f>
        <v>1</v>
      </c>
      <c r="O3558" s="112">
        <v>48882</v>
      </c>
      <c r="P3558" s="97" cm="1">
        <f t="array" ref="P3558">INDEX($L$11:$L$2636,MATCH(B3558+J3558,$L$11:$L$2636,0)+30)</f>
        <v>48929</v>
      </c>
      <c r="Q3558" s="124" cm="1">
        <f t="array" ref="Q3558">INDEX($L$11:$L$2636,MATCH(B3558+J3558,$L$11:$L$2636,0)+12)-1</f>
        <v>48900</v>
      </c>
    </row>
    <row r="3559" spans="2:17" ht="15" customHeight="1" x14ac:dyDescent="0.25">
      <c r="B3559" s="112">
        <v>48883</v>
      </c>
      <c r="C3559" s="113" t="str">
        <f t="shared" si="232"/>
        <v>Monday</v>
      </c>
      <c r="D3559" s="114" t="str">
        <f t="shared" si="231"/>
        <v>B</v>
      </c>
      <c r="E3559" s="114" t="str">
        <f t="shared" si="231"/>
        <v>B</v>
      </c>
      <c r="F3559" s="114" t="str">
        <f t="shared" si="231"/>
        <v>B</v>
      </c>
      <c r="G3559" s="114" t="str">
        <f t="shared" si="231"/>
        <v>B</v>
      </c>
      <c r="H3559" s="114" t="str">
        <f t="shared" si="233"/>
        <v>B</v>
      </c>
      <c r="I3559" s="99">
        <f t="shared" si="234"/>
        <v>1</v>
      </c>
      <c r="J3559" s="109">
        <f>IF(H3559="B",0,MATCH("B",H3560:$H$3985,0))</f>
        <v>0</v>
      </c>
      <c r="O3559" s="112">
        <v>48883</v>
      </c>
      <c r="P3559" s="97" cm="1">
        <f t="array" ref="P3559">INDEX($L$11:$L$2636,MATCH(B3559+J3559,$L$11:$L$2636,0)+30)</f>
        <v>48929</v>
      </c>
      <c r="Q3559" s="124" cm="1">
        <f t="array" ref="Q3559">INDEX($L$11:$L$2636,MATCH(B3559+J3559,$L$11:$L$2636,0)+12)-1</f>
        <v>48900</v>
      </c>
    </row>
    <row r="3560" spans="2:17" ht="15" customHeight="1" x14ac:dyDescent="0.25">
      <c r="B3560" s="112">
        <v>48884</v>
      </c>
      <c r="C3560" s="113" t="str">
        <f t="shared" si="232"/>
        <v>Tuesday</v>
      </c>
      <c r="D3560" s="114" t="str">
        <f t="shared" si="231"/>
        <v>B</v>
      </c>
      <c r="E3560" s="114" t="s">
        <v>71</v>
      </c>
      <c r="F3560" s="114" t="s">
        <v>71</v>
      </c>
      <c r="G3560" s="114" t="str">
        <f t="shared" si="231"/>
        <v>B</v>
      </c>
      <c r="H3560" s="114" t="str">
        <f t="shared" si="233"/>
        <v>P</v>
      </c>
      <c r="I3560" s="99">
        <f t="shared" si="234"/>
        <v>0</v>
      </c>
      <c r="J3560" s="109">
        <f>IF(H3560="B",0,MATCH("B",H3561:$H$3985,0))</f>
        <v>1</v>
      </c>
      <c r="O3560" s="112">
        <v>48884</v>
      </c>
      <c r="P3560" s="97" cm="1">
        <f t="array" ref="P3560">INDEX($L$11:$L$2636,MATCH(B3560+J3560,$L$11:$L$2636,0)+30)</f>
        <v>48932</v>
      </c>
      <c r="Q3560" s="124" cm="1">
        <f t="array" ref="Q3560">INDEX($L$11:$L$2636,MATCH(B3560+J3560,$L$11:$L$2636,0)+12)-1</f>
        <v>48903</v>
      </c>
    </row>
    <row r="3561" spans="2:17" ht="15" customHeight="1" x14ac:dyDescent="0.25">
      <c r="B3561" s="112">
        <v>48885</v>
      </c>
      <c r="C3561" s="113" t="str">
        <f t="shared" si="232"/>
        <v>Wednesday</v>
      </c>
      <c r="D3561" s="114" t="str">
        <f t="shared" si="231"/>
        <v>B</v>
      </c>
      <c r="E3561" s="114" t="str">
        <f t="shared" si="231"/>
        <v>B</v>
      </c>
      <c r="F3561" s="114" t="str">
        <f t="shared" si="231"/>
        <v>B</v>
      </c>
      <c r="G3561" s="114" t="str">
        <f t="shared" si="231"/>
        <v>B</v>
      </c>
      <c r="H3561" s="114" t="str">
        <f t="shared" si="233"/>
        <v>B</v>
      </c>
      <c r="I3561" s="99">
        <f t="shared" si="234"/>
        <v>1</v>
      </c>
      <c r="J3561" s="109">
        <f>IF(H3561="B",0,MATCH("B",H3562:$H$3985,0))</f>
        <v>0</v>
      </c>
      <c r="O3561" s="112">
        <v>48885</v>
      </c>
      <c r="P3561" s="97" cm="1">
        <f t="array" ref="P3561">INDEX($L$11:$L$2636,MATCH(B3561+J3561,$L$11:$L$2636,0)+30)</f>
        <v>48932</v>
      </c>
      <c r="Q3561" s="124" cm="1">
        <f t="array" ref="Q3561">INDEX($L$11:$L$2636,MATCH(B3561+J3561,$L$11:$L$2636,0)+12)-1</f>
        <v>48903</v>
      </c>
    </row>
    <row r="3562" spans="2:17" ht="15" customHeight="1" x14ac:dyDescent="0.25">
      <c r="B3562" s="112">
        <v>48886</v>
      </c>
      <c r="C3562" s="113" t="str">
        <f t="shared" si="232"/>
        <v>Thursday</v>
      </c>
      <c r="D3562" s="114" t="str">
        <f t="shared" si="231"/>
        <v>B</v>
      </c>
      <c r="E3562" s="114" t="str">
        <f t="shared" si="231"/>
        <v>B</v>
      </c>
      <c r="F3562" s="114" t="str">
        <f t="shared" si="231"/>
        <v>B</v>
      </c>
      <c r="G3562" s="114" t="str">
        <f t="shared" si="231"/>
        <v>B</v>
      </c>
      <c r="H3562" s="114" t="str">
        <f t="shared" si="233"/>
        <v>B</v>
      </c>
      <c r="I3562" s="99">
        <f t="shared" si="234"/>
        <v>1</v>
      </c>
      <c r="J3562" s="109">
        <f>IF(H3562="B",0,MATCH("B",H3563:$H$3985,0))</f>
        <v>0</v>
      </c>
      <c r="O3562" s="112">
        <v>48886</v>
      </c>
      <c r="P3562" s="97" cm="1">
        <f t="array" ref="P3562">INDEX($L$11:$L$2636,MATCH(B3562+J3562,$L$11:$L$2636,0)+30)</f>
        <v>48933</v>
      </c>
      <c r="Q3562" s="124" cm="1">
        <f t="array" ref="Q3562">INDEX($L$11:$L$2636,MATCH(B3562+J3562,$L$11:$L$2636,0)+12)-1</f>
        <v>48904</v>
      </c>
    </row>
    <row r="3563" spans="2:17" ht="15" customHeight="1" x14ac:dyDescent="0.25">
      <c r="B3563" s="112">
        <v>48887</v>
      </c>
      <c r="C3563" s="113" t="str">
        <f t="shared" si="232"/>
        <v>Friday</v>
      </c>
      <c r="D3563" s="114" t="str">
        <f t="shared" si="231"/>
        <v>B</v>
      </c>
      <c r="E3563" s="114" t="str">
        <f t="shared" si="231"/>
        <v>B</v>
      </c>
      <c r="F3563" s="114" t="str">
        <f t="shared" si="231"/>
        <v>B</v>
      </c>
      <c r="G3563" s="114" t="str">
        <f t="shared" si="231"/>
        <v>B</v>
      </c>
      <c r="H3563" s="114" t="str">
        <f t="shared" si="233"/>
        <v>B</v>
      </c>
      <c r="I3563" s="99">
        <f t="shared" si="234"/>
        <v>1</v>
      </c>
      <c r="J3563" s="109">
        <f>IF(H3563="B",0,MATCH("B",H3564:$H$3985,0))</f>
        <v>0</v>
      </c>
      <c r="O3563" s="112">
        <v>48887</v>
      </c>
      <c r="P3563" s="97" cm="1">
        <f t="array" ref="P3563">INDEX($L$11:$L$2636,MATCH(B3563+J3563,$L$11:$L$2636,0)+30)</f>
        <v>48934</v>
      </c>
      <c r="Q3563" s="124" cm="1">
        <f t="array" ref="Q3563">INDEX($L$11:$L$2636,MATCH(B3563+J3563,$L$11:$L$2636,0)+12)-1</f>
        <v>48905</v>
      </c>
    </row>
    <row r="3564" spans="2:17" ht="15" customHeight="1" x14ac:dyDescent="0.25">
      <c r="B3564" s="112">
        <v>48888</v>
      </c>
      <c r="C3564" s="113" t="str">
        <f t="shared" si="232"/>
        <v>Saturday</v>
      </c>
      <c r="D3564" s="114" t="str">
        <f t="shared" si="231"/>
        <v>W</v>
      </c>
      <c r="E3564" s="114" t="str">
        <f t="shared" si="231"/>
        <v>W</v>
      </c>
      <c r="F3564" s="114" t="str">
        <f t="shared" si="231"/>
        <v>W</v>
      </c>
      <c r="G3564" s="114" t="str">
        <f t="shared" si="231"/>
        <v>W</v>
      </c>
      <c r="H3564" s="114" t="str">
        <f t="shared" si="233"/>
        <v>W</v>
      </c>
      <c r="I3564" s="99">
        <f t="shared" si="234"/>
        <v>0</v>
      </c>
      <c r="J3564" s="109">
        <f>IF(H3564="B",0,MATCH("B",H3565:$H$3985,0))</f>
        <v>2</v>
      </c>
      <c r="O3564" s="112">
        <v>48888</v>
      </c>
      <c r="P3564" s="97" cm="1">
        <f t="array" ref="P3564">INDEX($L$11:$L$2636,MATCH(B3564+J3564,$L$11:$L$2636,0)+30)</f>
        <v>48935</v>
      </c>
      <c r="Q3564" s="124" cm="1">
        <f t="array" ref="Q3564">INDEX($L$11:$L$2636,MATCH(B3564+J3564,$L$11:$L$2636,0)+12)-1</f>
        <v>48906</v>
      </c>
    </row>
    <row r="3565" spans="2:17" ht="15" customHeight="1" x14ac:dyDescent="0.25">
      <c r="B3565" s="112">
        <v>48889</v>
      </c>
      <c r="C3565" s="113" t="str">
        <f t="shared" si="232"/>
        <v>Sunday</v>
      </c>
      <c r="D3565" s="114" t="str">
        <f t="shared" si="231"/>
        <v>W</v>
      </c>
      <c r="E3565" s="114" t="str">
        <f t="shared" si="231"/>
        <v>W</v>
      </c>
      <c r="F3565" s="114" t="str">
        <f t="shared" si="231"/>
        <v>W</v>
      </c>
      <c r="G3565" s="114" t="str">
        <f t="shared" si="231"/>
        <v>W</v>
      </c>
      <c r="H3565" s="114" t="str">
        <f t="shared" si="233"/>
        <v>W</v>
      </c>
      <c r="I3565" s="99">
        <f t="shared" si="234"/>
        <v>0</v>
      </c>
      <c r="J3565" s="109">
        <f>IF(H3565="B",0,MATCH("B",H3566:$H$3985,0))</f>
        <v>1</v>
      </c>
      <c r="O3565" s="112">
        <v>48889</v>
      </c>
      <c r="P3565" s="97" cm="1">
        <f t="array" ref="P3565">INDEX($L$11:$L$2636,MATCH(B3565+J3565,$L$11:$L$2636,0)+30)</f>
        <v>48935</v>
      </c>
      <c r="Q3565" s="124" cm="1">
        <f t="array" ref="Q3565">INDEX($L$11:$L$2636,MATCH(B3565+J3565,$L$11:$L$2636,0)+12)-1</f>
        <v>48906</v>
      </c>
    </row>
    <row r="3566" spans="2:17" ht="15" customHeight="1" x14ac:dyDescent="0.25">
      <c r="B3566" s="112">
        <v>48890</v>
      </c>
      <c r="C3566" s="113" t="str">
        <f t="shared" si="232"/>
        <v>Monday</v>
      </c>
      <c r="D3566" s="114" t="str">
        <f t="shared" si="231"/>
        <v>B</v>
      </c>
      <c r="E3566" s="114" t="str">
        <f t="shared" si="231"/>
        <v>B</v>
      </c>
      <c r="F3566" s="114" t="str">
        <f t="shared" si="231"/>
        <v>B</v>
      </c>
      <c r="G3566" s="114" t="str">
        <f t="shared" si="231"/>
        <v>B</v>
      </c>
      <c r="H3566" s="114" t="str">
        <f t="shared" si="233"/>
        <v>B</v>
      </c>
      <c r="I3566" s="99">
        <f t="shared" si="234"/>
        <v>1</v>
      </c>
      <c r="J3566" s="109">
        <f>IF(H3566="B",0,MATCH("B",H3567:$H$3985,0))</f>
        <v>0</v>
      </c>
      <c r="O3566" s="112">
        <v>48890</v>
      </c>
      <c r="P3566" s="97" cm="1">
        <f t="array" ref="P3566">INDEX($L$11:$L$2636,MATCH(B3566+J3566,$L$11:$L$2636,0)+30)</f>
        <v>48935</v>
      </c>
      <c r="Q3566" s="124" cm="1">
        <f t="array" ref="Q3566">INDEX($L$11:$L$2636,MATCH(B3566+J3566,$L$11:$L$2636,0)+12)-1</f>
        <v>48906</v>
      </c>
    </row>
    <row r="3567" spans="2:17" ht="15" customHeight="1" x14ac:dyDescent="0.25">
      <c r="B3567" s="112">
        <v>48891</v>
      </c>
      <c r="C3567" s="113" t="str">
        <f t="shared" si="232"/>
        <v>Tuesday</v>
      </c>
      <c r="D3567" s="114" t="str">
        <f t="shared" si="231"/>
        <v>B</v>
      </c>
      <c r="E3567" s="114" t="str">
        <f t="shared" si="231"/>
        <v>B</v>
      </c>
      <c r="F3567" s="114" t="str">
        <f t="shared" si="231"/>
        <v>B</v>
      </c>
      <c r="G3567" s="114" t="str">
        <f t="shared" si="231"/>
        <v>B</v>
      </c>
      <c r="H3567" s="114" t="str">
        <f t="shared" si="233"/>
        <v>B</v>
      </c>
      <c r="I3567" s="99">
        <f t="shared" si="234"/>
        <v>1</v>
      </c>
      <c r="J3567" s="109">
        <f>IF(H3567="B",0,MATCH("B",H3568:$H$3985,0))</f>
        <v>0</v>
      </c>
      <c r="O3567" s="112">
        <v>48891</v>
      </c>
      <c r="P3567" s="97" cm="1">
        <f t="array" ref="P3567">INDEX($L$11:$L$2636,MATCH(B3567+J3567,$L$11:$L$2636,0)+30)</f>
        <v>48936</v>
      </c>
      <c r="Q3567" s="124" cm="1">
        <f t="array" ref="Q3567">INDEX($L$11:$L$2636,MATCH(B3567+J3567,$L$11:$L$2636,0)+12)-1</f>
        <v>48907</v>
      </c>
    </row>
    <row r="3568" spans="2:17" ht="15" customHeight="1" x14ac:dyDescent="0.25">
      <c r="B3568" s="112">
        <v>48892</v>
      </c>
      <c r="C3568" s="113" t="str">
        <f t="shared" si="232"/>
        <v>Wednesday</v>
      </c>
      <c r="D3568" s="114" t="str">
        <f t="shared" si="231"/>
        <v>B</v>
      </c>
      <c r="E3568" s="114" t="str">
        <f t="shared" si="231"/>
        <v>B</v>
      </c>
      <c r="F3568" s="114" t="s">
        <v>71</v>
      </c>
      <c r="G3568" s="114" t="str">
        <f t="shared" si="231"/>
        <v>B</v>
      </c>
      <c r="H3568" s="114" t="str">
        <f t="shared" si="233"/>
        <v>P</v>
      </c>
      <c r="I3568" s="99">
        <f t="shared" si="234"/>
        <v>0</v>
      </c>
      <c r="J3568" s="109">
        <f>IF(H3568="B",0,MATCH("B",H3569:$H$3985,0))</f>
        <v>1</v>
      </c>
      <c r="O3568" s="112">
        <v>48892</v>
      </c>
      <c r="P3568" s="97" cm="1">
        <f t="array" ref="P3568">INDEX($L$11:$L$2636,MATCH(B3568+J3568,$L$11:$L$2636,0)+30)</f>
        <v>48941</v>
      </c>
      <c r="Q3568" s="124" cm="1">
        <f t="array" ref="Q3568">INDEX($L$11:$L$2636,MATCH(B3568+J3568,$L$11:$L$2636,0)+12)-1</f>
        <v>48910</v>
      </c>
    </row>
    <row r="3569" spans="2:17" ht="15" customHeight="1" x14ac:dyDescent="0.25">
      <c r="B3569" s="112">
        <v>48893</v>
      </c>
      <c r="C3569" s="113" t="str">
        <f t="shared" si="232"/>
        <v>Thursday</v>
      </c>
      <c r="D3569" s="114" t="str">
        <f t="shared" si="231"/>
        <v>B</v>
      </c>
      <c r="E3569" s="114" t="str">
        <f t="shared" si="231"/>
        <v>B</v>
      </c>
      <c r="F3569" s="114" t="str">
        <f t="shared" si="231"/>
        <v>B</v>
      </c>
      <c r="G3569" s="114" t="str">
        <f t="shared" si="231"/>
        <v>B</v>
      </c>
      <c r="H3569" s="114" t="str">
        <f t="shared" si="233"/>
        <v>B</v>
      </c>
      <c r="I3569" s="99">
        <f t="shared" si="234"/>
        <v>1</v>
      </c>
      <c r="J3569" s="109">
        <f>IF(H3569="B",0,MATCH("B",H3570:$H$3985,0))</f>
        <v>0</v>
      </c>
      <c r="O3569" s="112">
        <v>48893</v>
      </c>
      <c r="P3569" s="97" cm="1">
        <f t="array" ref="P3569">INDEX($L$11:$L$2636,MATCH(B3569+J3569,$L$11:$L$2636,0)+30)</f>
        <v>48941</v>
      </c>
      <c r="Q3569" s="124" cm="1">
        <f t="array" ref="Q3569">INDEX($L$11:$L$2636,MATCH(B3569+J3569,$L$11:$L$2636,0)+12)-1</f>
        <v>48910</v>
      </c>
    </row>
    <row r="3570" spans="2:17" ht="15" customHeight="1" x14ac:dyDescent="0.25">
      <c r="B3570" s="112">
        <v>48894</v>
      </c>
      <c r="C3570" s="113" t="str">
        <f t="shared" si="232"/>
        <v>Friday</v>
      </c>
      <c r="D3570" s="114" t="str">
        <f t="shared" si="231"/>
        <v>B</v>
      </c>
      <c r="E3570" s="114" t="str">
        <f t="shared" si="231"/>
        <v>B</v>
      </c>
      <c r="F3570" s="114" t="str">
        <f t="shared" si="231"/>
        <v>B</v>
      </c>
      <c r="G3570" s="114" t="str">
        <f t="shared" si="231"/>
        <v>B</v>
      </c>
      <c r="H3570" s="114" t="str">
        <f t="shared" si="233"/>
        <v>B</v>
      </c>
      <c r="I3570" s="99">
        <f t="shared" si="234"/>
        <v>1</v>
      </c>
      <c r="J3570" s="109">
        <f>IF(H3570="B",0,MATCH("B",H3571:$H$3985,0))</f>
        <v>0</v>
      </c>
      <c r="O3570" s="112">
        <v>48894</v>
      </c>
      <c r="P3570" s="97" cm="1">
        <f t="array" ref="P3570">INDEX($L$11:$L$2636,MATCH(B3570+J3570,$L$11:$L$2636,0)+30)</f>
        <v>48942</v>
      </c>
      <c r="Q3570" s="124" cm="1">
        <f t="array" ref="Q3570">INDEX($L$11:$L$2636,MATCH(B3570+J3570,$L$11:$L$2636,0)+12)-1</f>
        <v>48911</v>
      </c>
    </row>
    <row r="3571" spans="2:17" ht="15" customHeight="1" x14ac:dyDescent="0.25">
      <c r="B3571" s="112">
        <v>48895</v>
      </c>
      <c r="C3571" s="113" t="str">
        <f t="shared" si="232"/>
        <v>Saturday</v>
      </c>
      <c r="D3571" s="114" t="str">
        <f t="shared" si="231"/>
        <v>W</v>
      </c>
      <c r="E3571" s="114" t="str">
        <f t="shared" si="231"/>
        <v>W</v>
      </c>
      <c r="F3571" s="114" t="str">
        <f t="shared" si="231"/>
        <v>W</v>
      </c>
      <c r="G3571" s="114" t="str">
        <f t="shared" si="231"/>
        <v>W</v>
      </c>
      <c r="H3571" s="114" t="str">
        <f t="shared" si="233"/>
        <v>W</v>
      </c>
      <c r="I3571" s="99">
        <f t="shared" si="234"/>
        <v>0</v>
      </c>
      <c r="J3571" s="109">
        <f>IF(H3571="B",0,MATCH("B",H3572:$H$3985,0))</f>
        <v>2</v>
      </c>
      <c r="O3571" s="112">
        <v>48895</v>
      </c>
      <c r="P3571" s="97" cm="1">
        <f t="array" ref="P3571">INDEX($L$11:$L$2636,MATCH(B3571+J3571,$L$11:$L$2636,0)+30)</f>
        <v>48943</v>
      </c>
      <c r="Q3571" s="124" cm="1">
        <f t="array" ref="Q3571">INDEX($L$11:$L$2636,MATCH(B3571+J3571,$L$11:$L$2636,0)+12)-1</f>
        <v>48912</v>
      </c>
    </row>
    <row r="3572" spans="2:17" ht="15" customHeight="1" x14ac:dyDescent="0.25">
      <c r="B3572" s="112">
        <v>48896</v>
      </c>
      <c r="C3572" s="113" t="str">
        <f t="shared" si="232"/>
        <v>Sunday</v>
      </c>
      <c r="D3572" s="114" t="str">
        <f t="shared" si="231"/>
        <v>W</v>
      </c>
      <c r="E3572" s="114" t="str">
        <f t="shared" si="231"/>
        <v>W</v>
      </c>
      <c r="F3572" s="114" t="str">
        <f t="shared" si="231"/>
        <v>W</v>
      </c>
      <c r="G3572" s="114" t="str">
        <f t="shared" si="231"/>
        <v>W</v>
      </c>
      <c r="H3572" s="114" t="str">
        <f t="shared" si="233"/>
        <v>W</v>
      </c>
      <c r="I3572" s="99">
        <f t="shared" si="234"/>
        <v>0</v>
      </c>
      <c r="J3572" s="109">
        <f>IF(H3572="B",0,MATCH("B",H3573:$H$3985,0))</f>
        <v>1</v>
      </c>
      <c r="O3572" s="112">
        <v>48896</v>
      </c>
      <c r="P3572" s="97" cm="1">
        <f t="array" ref="P3572">INDEX($L$11:$L$2636,MATCH(B3572+J3572,$L$11:$L$2636,0)+30)</f>
        <v>48943</v>
      </c>
      <c r="Q3572" s="124" cm="1">
        <f t="array" ref="Q3572">INDEX($L$11:$L$2636,MATCH(B3572+J3572,$L$11:$L$2636,0)+12)-1</f>
        <v>48912</v>
      </c>
    </row>
    <row r="3573" spans="2:17" ht="15" customHeight="1" x14ac:dyDescent="0.25">
      <c r="B3573" s="112">
        <v>48897</v>
      </c>
      <c r="C3573" s="113" t="str">
        <f t="shared" si="232"/>
        <v>Monday</v>
      </c>
      <c r="D3573" s="114" t="str">
        <f t="shared" si="231"/>
        <v>B</v>
      </c>
      <c r="E3573" s="114" t="str">
        <f t="shared" si="231"/>
        <v>B</v>
      </c>
      <c r="F3573" s="114" t="str">
        <f t="shared" si="231"/>
        <v>B</v>
      </c>
      <c r="G3573" s="114" t="str">
        <f t="shared" si="231"/>
        <v>B</v>
      </c>
      <c r="H3573" s="114" t="str">
        <f t="shared" si="233"/>
        <v>B</v>
      </c>
      <c r="I3573" s="99">
        <f t="shared" si="234"/>
        <v>1</v>
      </c>
      <c r="J3573" s="109">
        <f>IF(H3573="B",0,MATCH("B",H3574:$H$3985,0))</f>
        <v>0</v>
      </c>
      <c r="O3573" s="112">
        <v>48897</v>
      </c>
      <c r="P3573" s="97" cm="1">
        <f t="array" ref="P3573">INDEX($L$11:$L$2636,MATCH(B3573+J3573,$L$11:$L$2636,0)+30)</f>
        <v>48943</v>
      </c>
      <c r="Q3573" s="124" cm="1">
        <f t="array" ref="Q3573">INDEX($L$11:$L$2636,MATCH(B3573+J3573,$L$11:$L$2636,0)+12)-1</f>
        <v>48912</v>
      </c>
    </row>
    <row r="3574" spans="2:17" ht="15" customHeight="1" x14ac:dyDescent="0.25">
      <c r="B3574" s="112">
        <v>48898</v>
      </c>
      <c r="C3574" s="113" t="str">
        <f t="shared" si="232"/>
        <v>Tuesday</v>
      </c>
      <c r="D3574" s="114" t="str">
        <f t="shared" si="231"/>
        <v>B</v>
      </c>
      <c r="E3574" s="114" t="str">
        <f t="shared" si="231"/>
        <v>B</v>
      </c>
      <c r="F3574" s="114" t="str">
        <f t="shared" si="231"/>
        <v>B</v>
      </c>
      <c r="G3574" s="114" t="str">
        <f t="shared" si="231"/>
        <v>B</v>
      </c>
      <c r="H3574" s="114" t="str">
        <f t="shared" si="233"/>
        <v>B</v>
      </c>
      <c r="I3574" s="99">
        <f t="shared" si="234"/>
        <v>1</v>
      </c>
      <c r="J3574" s="109">
        <f>IF(H3574="B",0,MATCH("B",H3575:$H$3985,0))</f>
        <v>0</v>
      </c>
      <c r="O3574" s="112">
        <v>48898</v>
      </c>
      <c r="P3574" s="97" cm="1">
        <f t="array" ref="P3574">INDEX($L$11:$L$2636,MATCH(B3574+J3574,$L$11:$L$2636,0)+30)</f>
        <v>48947</v>
      </c>
      <c r="Q3574" s="124" cm="1">
        <f t="array" ref="Q3574">INDEX($L$11:$L$2636,MATCH(B3574+J3574,$L$11:$L$2636,0)+12)-1</f>
        <v>48913</v>
      </c>
    </row>
    <row r="3575" spans="2:17" ht="15" customHeight="1" x14ac:dyDescent="0.25">
      <c r="B3575" s="112">
        <v>48899</v>
      </c>
      <c r="C3575" s="113" t="str">
        <f t="shared" si="232"/>
        <v>Wednesday</v>
      </c>
      <c r="D3575" s="114" t="str">
        <f t="shared" si="231"/>
        <v>B</v>
      </c>
      <c r="E3575" s="114" t="str">
        <f t="shared" si="231"/>
        <v>B</v>
      </c>
      <c r="F3575" s="114" t="str">
        <f t="shared" si="231"/>
        <v>B</v>
      </c>
      <c r="G3575" s="114" t="str">
        <f t="shared" si="231"/>
        <v>B</v>
      </c>
      <c r="H3575" s="114" t="str">
        <f t="shared" si="233"/>
        <v>B</v>
      </c>
      <c r="I3575" s="99">
        <f t="shared" si="234"/>
        <v>1</v>
      </c>
      <c r="J3575" s="109">
        <f>IF(H3575="B",0,MATCH("B",H3576:$H$3985,0))</f>
        <v>0</v>
      </c>
      <c r="O3575" s="112">
        <v>48899</v>
      </c>
      <c r="P3575" s="97" cm="1">
        <f t="array" ref="P3575">INDEX($L$11:$L$2636,MATCH(B3575+J3575,$L$11:$L$2636,0)+30)</f>
        <v>48948</v>
      </c>
      <c r="Q3575" s="124" cm="1">
        <f t="array" ref="Q3575">INDEX($L$11:$L$2636,MATCH(B3575+J3575,$L$11:$L$2636,0)+12)-1</f>
        <v>48914</v>
      </c>
    </row>
    <row r="3576" spans="2:17" ht="15" customHeight="1" x14ac:dyDescent="0.25">
      <c r="B3576" s="112">
        <v>48900</v>
      </c>
      <c r="C3576" s="113" t="str">
        <f t="shared" si="232"/>
        <v>Thursday</v>
      </c>
      <c r="D3576" s="114" t="str">
        <f t="shared" si="231"/>
        <v>B</v>
      </c>
      <c r="E3576" s="114" t="str">
        <f t="shared" si="231"/>
        <v>B</v>
      </c>
      <c r="F3576" s="114" t="str">
        <f t="shared" si="231"/>
        <v>B</v>
      </c>
      <c r="G3576" s="114" t="str">
        <f t="shared" si="231"/>
        <v>B</v>
      </c>
      <c r="H3576" s="114" t="str">
        <f t="shared" si="233"/>
        <v>B</v>
      </c>
      <c r="I3576" s="99">
        <f t="shared" si="234"/>
        <v>1</v>
      </c>
      <c r="J3576" s="109">
        <f>IF(H3576="B",0,MATCH("B",H3577:$H$3985,0))</f>
        <v>0</v>
      </c>
      <c r="O3576" s="112">
        <v>48900</v>
      </c>
      <c r="P3576" s="97" cm="1">
        <f t="array" ref="P3576">INDEX($L$11:$L$2636,MATCH(B3576+J3576,$L$11:$L$2636,0)+30)</f>
        <v>48949</v>
      </c>
      <c r="Q3576" s="124" cm="1">
        <f t="array" ref="Q3576">INDEX($L$11:$L$2636,MATCH(B3576+J3576,$L$11:$L$2636,0)+12)-1</f>
        <v>48917</v>
      </c>
    </row>
    <row r="3577" spans="2:17" ht="15" customHeight="1" x14ac:dyDescent="0.25">
      <c r="B3577" s="112">
        <v>48901</v>
      </c>
      <c r="C3577" s="113" t="str">
        <f t="shared" si="232"/>
        <v>Friday</v>
      </c>
      <c r="D3577" s="114" t="str">
        <f t="shared" si="231"/>
        <v>B</v>
      </c>
      <c r="E3577" s="114" t="str">
        <f t="shared" si="231"/>
        <v>B</v>
      </c>
      <c r="F3577" s="114" t="str">
        <f t="shared" si="231"/>
        <v>B</v>
      </c>
      <c r="G3577" s="114" t="str">
        <f t="shared" si="231"/>
        <v>B</v>
      </c>
      <c r="H3577" s="114" t="str">
        <f t="shared" si="233"/>
        <v>B</v>
      </c>
      <c r="I3577" s="99">
        <f t="shared" si="234"/>
        <v>1</v>
      </c>
      <c r="J3577" s="109">
        <f>IF(H3577="B",0,MATCH("B",H3578:$H$3985,0))</f>
        <v>0</v>
      </c>
      <c r="O3577" s="112">
        <v>48901</v>
      </c>
      <c r="P3577" s="97" cm="1">
        <f t="array" ref="P3577">INDEX($L$11:$L$2636,MATCH(B3577+J3577,$L$11:$L$2636,0)+30)</f>
        <v>48953</v>
      </c>
      <c r="Q3577" s="124" cm="1">
        <f t="array" ref="Q3577">INDEX($L$11:$L$2636,MATCH(B3577+J3577,$L$11:$L$2636,0)+12)-1</f>
        <v>48919</v>
      </c>
    </row>
    <row r="3578" spans="2:17" ht="15" customHeight="1" x14ac:dyDescent="0.25">
      <c r="B3578" s="112">
        <v>48902</v>
      </c>
      <c r="C3578" s="113" t="str">
        <f t="shared" si="232"/>
        <v>Saturday</v>
      </c>
      <c r="D3578" s="114" t="str">
        <f t="shared" si="231"/>
        <v>W</v>
      </c>
      <c r="E3578" s="114" t="str">
        <f t="shared" si="231"/>
        <v>W</v>
      </c>
      <c r="F3578" s="114" t="str">
        <f t="shared" si="231"/>
        <v>W</v>
      </c>
      <c r="G3578" s="114" t="str">
        <f t="shared" si="231"/>
        <v>W</v>
      </c>
      <c r="H3578" s="114" t="str">
        <f t="shared" si="233"/>
        <v>W</v>
      </c>
      <c r="I3578" s="99">
        <f t="shared" si="234"/>
        <v>0</v>
      </c>
      <c r="J3578" s="109">
        <f>IF(H3578="B",0,MATCH("B",H3579:$H$3985,0))</f>
        <v>2</v>
      </c>
      <c r="O3578" s="112">
        <v>48902</v>
      </c>
      <c r="P3578" s="97" cm="1">
        <f t="array" ref="P3578">INDEX($L$11:$L$2636,MATCH(B3578+J3578,$L$11:$L$2636,0)+30)</f>
        <v>48954</v>
      </c>
      <c r="Q3578" s="124" cm="1">
        <f t="array" ref="Q3578">INDEX($L$11:$L$2636,MATCH(B3578+J3578,$L$11:$L$2636,0)+12)-1</f>
        <v>48921</v>
      </c>
    </row>
    <row r="3579" spans="2:17" ht="15" customHeight="1" x14ac:dyDescent="0.25">
      <c r="B3579" s="112">
        <v>48903</v>
      </c>
      <c r="C3579" s="113" t="str">
        <f t="shared" si="232"/>
        <v>Sunday</v>
      </c>
      <c r="D3579" s="114" t="str">
        <f t="shared" si="231"/>
        <v>W</v>
      </c>
      <c r="E3579" s="114" t="str">
        <f t="shared" si="231"/>
        <v>W</v>
      </c>
      <c r="F3579" s="114" t="str">
        <f t="shared" si="231"/>
        <v>W</v>
      </c>
      <c r="G3579" s="114" t="str">
        <f t="shared" si="231"/>
        <v>W</v>
      </c>
      <c r="H3579" s="114" t="str">
        <f t="shared" si="233"/>
        <v>W</v>
      </c>
      <c r="I3579" s="99">
        <f t="shared" si="234"/>
        <v>0</v>
      </c>
      <c r="J3579" s="109">
        <f>IF(H3579="B",0,MATCH("B",H3580:$H$3985,0))</f>
        <v>1</v>
      </c>
      <c r="O3579" s="112">
        <v>48903</v>
      </c>
      <c r="P3579" s="97" cm="1">
        <f t="array" ref="P3579">INDEX($L$11:$L$2636,MATCH(B3579+J3579,$L$11:$L$2636,0)+30)</f>
        <v>48954</v>
      </c>
      <c r="Q3579" s="124" cm="1">
        <f t="array" ref="Q3579">INDEX($L$11:$L$2636,MATCH(B3579+J3579,$L$11:$L$2636,0)+12)-1</f>
        <v>48921</v>
      </c>
    </row>
    <row r="3580" spans="2:17" ht="15" customHeight="1" x14ac:dyDescent="0.25">
      <c r="B3580" s="112">
        <v>48904</v>
      </c>
      <c r="C3580" s="113" t="str">
        <f t="shared" si="232"/>
        <v>Monday</v>
      </c>
      <c r="D3580" s="114" t="str">
        <f t="shared" si="231"/>
        <v>B</v>
      </c>
      <c r="E3580" s="114" t="str">
        <f t="shared" si="231"/>
        <v>B</v>
      </c>
      <c r="F3580" s="114" t="str">
        <f t="shared" si="231"/>
        <v>B</v>
      </c>
      <c r="G3580" s="114" t="str">
        <f t="shared" si="231"/>
        <v>B</v>
      </c>
      <c r="H3580" s="114" t="str">
        <f t="shared" si="233"/>
        <v>B</v>
      </c>
      <c r="I3580" s="99">
        <f t="shared" si="234"/>
        <v>1</v>
      </c>
      <c r="J3580" s="109">
        <f>IF(H3580="B",0,MATCH("B",H3581:$H$3985,0))</f>
        <v>0</v>
      </c>
      <c r="O3580" s="112">
        <v>48904</v>
      </c>
      <c r="P3580" s="97" cm="1">
        <f t="array" ref="P3580">INDEX($L$11:$L$2636,MATCH(B3580+J3580,$L$11:$L$2636,0)+30)</f>
        <v>48954</v>
      </c>
      <c r="Q3580" s="124" cm="1">
        <f t="array" ref="Q3580">INDEX($L$11:$L$2636,MATCH(B3580+J3580,$L$11:$L$2636,0)+12)-1</f>
        <v>48921</v>
      </c>
    </row>
    <row r="3581" spans="2:17" ht="15" customHeight="1" x14ac:dyDescent="0.25">
      <c r="B3581" s="112">
        <v>48905</v>
      </c>
      <c r="C3581" s="113" t="str">
        <f t="shared" si="232"/>
        <v>Tuesday</v>
      </c>
      <c r="D3581" s="114" t="str">
        <f t="shared" si="231"/>
        <v>B</v>
      </c>
      <c r="E3581" s="114" t="str">
        <f t="shared" si="231"/>
        <v>B</v>
      </c>
      <c r="F3581" s="114" t="str">
        <f t="shared" si="231"/>
        <v>B</v>
      </c>
      <c r="G3581" s="114" t="str">
        <f t="shared" si="231"/>
        <v>B</v>
      </c>
      <c r="H3581" s="114" t="str">
        <f t="shared" si="233"/>
        <v>B</v>
      </c>
      <c r="I3581" s="99">
        <f t="shared" si="234"/>
        <v>1</v>
      </c>
      <c r="J3581" s="109">
        <f>IF(H3581="B",0,MATCH("B",H3582:$H$3985,0))</f>
        <v>0</v>
      </c>
      <c r="O3581" s="112">
        <v>48905</v>
      </c>
      <c r="P3581" s="97" cm="1">
        <f t="array" ref="P3581">INDEX($L$11:$L$2636,MATCH(B3581+J3581,$L$11:$L$2636,0)+30)</f>
        <v>48955</v>
      </c>
      <c r="Q3581" s="124" cm="1">
        <f t="array" ref="Q3581">INDEX($L$11:$L$2636,MATCH(B3581+J3581,$L$11:$L$2636,0)+12)-1</f>
        <v>48924</v>
      </c>
    </row>
    <row r="3582" spans="2:17" ht="15" customHeight="1" x14ac:dyDescent="0.25">
      <c r="B3582" s="112">
        <v>48906</v>
      </c>
      <c r="C3582" s="113" t="str">
        <f t="shared" si="232"/>
        <v>Wednesday</v>
      </c>
      <c r="D3582" s="114" t="str">
        <f t="shared" si="231"/>
        <v>B</v>
      </c>
      <c r="E3582" s="114" t="str">
        <f t="shared" si="231"/>
        <v>B</v>
      </c>
      <c r="F3582" s="114" t="str">
        <f t="shared" si="231"/>
        <v>B</v>
      </c>
      <c r="G3582" s="114" t="str">
        <f t="shared" si="231"/>
        <v>B</v>
      </c>
      <c r="H3582" s="114" t="str">
        <f t="shared" si="233"/>
        <v>B</v>
      </c>
      <c r="I3582" s="99">
        <f t="shared" si="234"/>
        <v>1</v>
      </c>
      <c r="J3582" s="109">
        <f>IF(H3582="B",0,MATCH("B",H3583:$H$3985,0))</f>
        <v>0</v>
      </c>
      <c r="O3582" s="112">
        <v>48906</v>
      </c>
      <c r="P3582" s="97" cm="1">
        <f t="array" ref="P3582">INDEX($L$11:$L$2636,MATCH(B3582+J3582,$L$11:$L$2636,0)+30)</f>
        <v>48956</v>
      </c>
      <c r="Q3582" s="124" cm="1">
        <f t="array" ref="Q3582">INDEX($L$11:$L$2636,MATCH(B3582+J3582,$L$11:$L$2636,0)+12)-1</f>
        <v>48925</v>
      </c>
    </row>
    <row r="3583" spans="2:17" ht="15" customHeight="1" x14ac:dyDescent="0.25">
      <c r="B3583" s="112">
        <v>48907</v>
      </c>
      <c r="C3583" s="113" t="str">
        <f t="shared" si="232"/>
        <v>Thursday</v>
      </c>
      <c r="D3583" s="114" t="str">
        <f t="shared" si="231"/>
        <v>B</v>
      </c>
      <c r="E3583" s="114" t="str">
        <f t="shared" si="231"/>
        <v>B</v>
      </c>
      <c r="F3583" s="114" t="str">
        <f t="shared" si="231"/>
        <v>B</v>
      </c>
      <c r="G3583" s="114" t="str">
        <f t="shared" si="231"/>
        <v>B</v>
      </c>
      <c r="H3583" s="114" t="str">
        <f t="shared" si="233"/>
        <v>B</v>
      </c>
      <c r="I3583" s="99">
        <f t="shared" si="234"/>
        <v>1</v>
      </c>
      <c r="J3583" s="109">
        <f>IF(H3583="B",0,MATCH("B",H3584:$H$3985,0))</f>
        <v>0</v>
      </c>
      <c r="O3583" s="112">
        <v>48907</v>
      </c>
      <c r="P3583" s="97" cm="1">
        <f t="array" ref="P3583">INDEX($L$11:$L$2636,MATCH(B3583+J3583,$L$11:$L$2636,0)+30)</f>
        <v>48957</v>
      </c>
      <c r="Q3583" s="124" cm="1">
        <f t="array" ref="Q3583">INDEX($L$11:$L$2636,MATCH(B3583+J3583,$L$11:$L$2636,0)+12)-1</f>
        <v>48926</v>
      </c>
    </row>
    <row r="3584" spans="2:17" ht="15" customHeight="1" x14ac:dyDescent="0.25">
      <c r="B3584" s="112">
        <v>48908</v>
      </c>
      <c r="C3584" s="113" t="str">
        <f t="shared" si="232"/>
        <v>Friday</v>
      </c>
      <c r="D3584" s="114" t="str">
        <f t="shared" si="231"/>
        <v>B</v>
      </c>
      <c r="E3584" s="114" t="str">
        <f t="shared" si="231"/>
        <v>B</v>
      </c>
      <c r="F3584" s="114" t="str">
        <f t="shared" si="231"/>
        <v>B</v>
      </c>
      <c r="G3584" s="114" t="str">
        <f t="shared" si="231"/>
        <v>B</v>
      </c>
      <c r="H3584" s="114" t="str">
        <f t="shared" si="233"/>
        <v>B</v>
      </c>
      <c r="I3584" s="99">
        <f t="shared" si="234"/>
        <v>1</v>
      </c>
      <c r="J3584" s="109">
        <f>IF(H3584="B",0,MATCH("B",H3585:$H$3985,0))</f>
        <v>0</v>
      </c>
      <c r="O3584" s="112">
        <v>48908</v>
      </c>
      <c r="P3584" s="97" cm="1">
        <f t="array" ref="P3584">INDEX($L$11:$L$2636,MATCH(B3584+J3584,$L$11:$L$2636,0)+30)</f>
        <v>48960</v>
      </c>
      <c r="Q3584" s="124" cm="1">
        <f t="array" ref="Q3584">INDEX($L$11:$L$2636,MATCH(B3584+J3584,$L$11:$L$2636,0)+12)-1</f>
        <v>48927</v>
      </c>
    </row>
    <row r="3585" spans="2:17" ht="15" customHeight="1" x14ac:dyDescent="0.25">
      <c r="B3585" s="112">
        <v>48909</v>
      </c>
      <c r="C3585" s="113" t="str">
        <f t="shared" si="232"/>
        <v>Saturday</v>
      </c>
      <c r="D3585" s="114" t="str">
        <f t="shared" si="231"/>
        <v>W</v>
      </c>
      <c r="E3585" s="114" t="str">
        <f t="shared" si="231"/>
        <v>W</v>
      </c>
      <c r="F3585" s="114" t="str">
        <f t="shared" si="231"/>
        <v>W</v>
      </c>
      <c r="G3585" s="114" t="str">
        <f t="shared" si="231"/>
        <v>W</v>
      </c>
      <c r="H3585" s="114" t="str">
        <f t="shared" si="233"/>
        <v>W</v>
      </c>
      <c r="I3585" s="99">
        <f t="shared" si="234"/>
        <v>0</v>
      </c>
      <c r="J3585" s="109">
        <f>IF(H3585="B",0,MATCH("B",H3586:$H$3985,0))</f>
        <v>2</v>
      </c>
      <c r="O3585" s="112">
        <v>48909</v>
      </c>
      <c r="P3585" s="97" cm="1">
        <f t="array" ref="P3585">INDEX($L$11:$L$2636,MATCH(B3585+J3585,$L$11:$L$2636,0)+30)</f>
        <v>48961</v>
      </c>
      <c r="Q3585" s="124" cm="1">
        <f t="array" ref="Q3585">INDEX($L$11:$L$2636,MATCH(B3585+J3585,$L$11:$L$2636,0)+12)-1</f>
        <v>48928</v>
      </c>
    </row>
    <row r="3586" spans="2:17" ht="15" customHeight="1" x14ac:dyDescent="0.25">
      <c r="B3586" s="112">
        <v>48910</v>
      </c>
      <c r="C3586" s="113" t="str">
        <f t="shared" si="232"/>
        <v>Sunday</v>
      </c>
      <c r="D3586" s="114" t="str">
        <f t="shared" si="231"/>
        <v>W</v>
      </c>
      <c r="E3586" s="114" t="str">
        <f t="shared" si="231"/>
        <v>W</v>
      </c>
      <c r="F3586" s="114" t="str">
        <f t="shared" si="231"/>
        <v>W</v>
      </c>
      <c r="G3586" s="114" t="str">
        <f t="shared" si="231"/>
        <v>W</v>
      </c>
      <c r="H3586" s="114" t="str">
        <f t="shared" si="233"/>
        <v>W</v>
      </c>
      <c r="I3586" s="99">
        <f t="shared" si="234"/>
        <v>0</v>
      </c>
      <c r="J3586" s="109">
        <f>IF(H3586="B",0,MATCH("B",H3587:$H$3985,0))</f>
        <v>1</v>
      </c>
      <c r="O3586" s="112">
        <v>48910</v>
      </c>
      <c r="P3586" s="97" cm="1">
        <f t="array" ref="P3586">INDEX($L$11:$L$2636,MATCH(B3586+J3586,$L$11:$L$2636,0)+30)</f>
        <v>48961</v>
      </c>
      <c r="Q3586" s="124" cm="1">
        <f t="array" ref="Q3586">INDEX($L$11:$L$2636,MATCH(B3586+J3586,$L$11:$L$2636,0)+12)-1</f>
        <v>48928</v>
      </c>
    </row>
    <row r="3587" spans="2:17" ht="15" customHeight="1" x14ac:dyDescent="0.25">
      <c r="B3587" s="112">
        <v>48911</v>
      </c>
      <c r="C3587" s="113" t="str">
        <f t="shared" si="232"/>
        <v>Monday</v>
      </c>
      <c r="D3587" s="114" t="str">
        <f t="shared" si="231"/>
        <v>B</v>
      </c>
      <c r="E3587" s="114" t="str">
        <f t="shared" si="231"/>
        <v>B</v>
      </c>
      <c r="F3587" s="114" t="str">
        <f t="shared" si="231"/>
        <v>B</v>
      </c>
      <c r="G3587" s="114" t="str">
        <f t="shared" si="231"/>
        <v>B</v>
      </c>
      <c r="H3587" s="114" t="str">
        <f t="shared" si="233"/>
        <v>B</v>
      </c>
      <c r="I3587" s="99">
        <f t="shared" si="234"/>
        <v>1</v>
      </c>
      <c r="J3587" s="109">
        <f>IF(H3587="B",0,MATCH("B",H3588:$H$3985,0))</f>
        <v>0</v>
      </c>
      <c r="O3587" s="112">
        <v>48911</v>
      </c>
      <c r="P3587" s="97" cm="1">
        <f t="array" ref="P3587">INDEX($L$11:$L$2636,MATCH(B3587+J3587,$L$11:$L$2636,0)+30)</f>
        <v>48961</v>
      </c>
      <c r="Q3587" s="124" cm="1">
        <f t="array" ref="Q3587">INDEX($L$11:$L$2636,MATCH(B3587+J3587,$L$11:$L$2636,0)+12)-1</f>
        <v>48928</v>
      </c>
    </row>
    <row r="3588" spans="2:17" ht="15" customHeight="1" x14ac:dyDescent="0.25">
      <c r="B3588" s="112">
        <v>48912</v>
      </c>
      <c r="C3588" s="113" t="str">
        <f t="shared" si="232"/>
        <v>Tuesday</v>
      </c>
      <c r="D3588" s="114" t="str">
        <f t="shared" ref="D3588:G3651" si="235">IF(WEEKDAY($B3588,2)&lt;6,"B","W")</f>
        <v>B</v>
      </c>
      <c r="E3588" s="114" t="str">
        <f t="shared" si="235"/>
        <v>B</v>
      </c>
      <c r="F3588" s="114" t="str">
        <f t="shared" si="235"/>
        <v>B</v>
      </c>
      <c r="G3588" s="114" t="str">
        <f t="shared" si="235"/>
        <v>B</v>
      </c>
      <c r="H3588" s="114" t="str">
        <f t="shared" si="233"/>
        <v>B</v>
      </c>
      <c r="I3588" s="99">
        <f t="shared" si="234"/>
        <v>1</v>
      </c>
      <c r="J3588" s="109">
        <f>IF(H3588="B",0,MATCH("B",H3589:$H$3985,0))</f>
        <v>0</v>
      </c>
      <c r="O3588" s="112">
        <v>48912</v>
      </c>
      <c r="P3588" s="97" cm="1">
        <f t="array" ref="P3588">INDEX($L$11:$L$2636,MATCH(B3588+J3588,$L$11:$L$2636,0)+30)</f>
        <v>48962</v>
      </c>
      <c r="Q3588" s="124" cm="1">
        <f t="array" ref="Q3588">INDEX($L$11:$L$2636,MATCH(B3588+J3588,$L$11:$L$2636,0)+12)-1</f>
        <v>48931</v>
      </c>
    </row>
    <row r="3589" spans="2:17" ht="15" customHeight="1" x14ac:dyDescent="0.25">
      <c r="B3589" s="112">
        <v>48913</v>
      </c>
      <c r="C3589" s="113" t="str">
        <f t="shared" si="232"/>
        <v>Wednesday</v>
      </c>
      <c r="D3589" s="114" t="str">
        <f t="shared" si="235"/>
        <v>B</v>
      </c>
      <c r="E3589" s="114" t="str">
        <f t="shared" si="235"/>
        <v>B</v>
      </c>
      <c r="F3589" s="114" t="str">
        <f t="shared" si="235"/>
        <v>B</v>
      </c>
      <c r="G3589" s="114" t="str">
        <f t="shared" si="235"/>
        <v>B</v>
      </c>
      <c r="H3589" s="114" t="str">
        <f t="shared" si="233"/>
        <v>B</v>
      </c>
      <c r="I3589" s="99">
        <f t="shared" si="234"/>
        <v>1</v>
      </c>
      <c r="J3589" s="109">
        <f>IF(H3589="B",0,MATCH("B",H3590:$H$3985,0))</f>
        <v>0</v>
      </c>
      <c r="O3589" s="112">
        <v>48913</v>
      </c>
      <c r="P3589" s="97" cm="1">
        <f t="array" ref="P3589">INDEX($L$11:$L$2636,MATCH(B3589+J3589,$L$11:$L$2636,0)+30)</f>
        <v>48963</v>
      </c>
      <c r="Q3589" s="124" cm="1">
        <f t="array" ref="Q3589">INDEX($L$11:$L$2636,MATCH(B3589+J3589,$L$11:$L$2636,0)+12)-1</f>
        <v>48932</v>
      </c>
    </row>
    <row r="3590" spans="2:17" ht="15" customHeight="1" x14ac:dyDescent="0.25">
      <c r="B3590" s="112">
        <v>48914</v>
      </c>
      <c r="C3590" s="113" t="str">
        <f t="shared" si="232"/>
        <v>Thursday</v>
      </c>
      <c r="D3590" s="114" t="str">
        <f t="shared" si="235"/>
        <v>B</v>
      </c>
      <c r="E3590" s="114" t="str">
        <f t="shared" si="235"/>
        <v>B</v>
      </c>
      <c r="F3590" s="114" t="str">
        <f t="shared" si="235"/>
        <v>B</v>
      </c>
      <c r="G3590" s="114" t="str">
        <f t="shared" si="235"/>
        <v>B</v>
      </c>
      <c r="H3590" s="114" t="str">
        <f t="shared" si="233"/>
        <v>B</v>
      </c>
      <c r="I3590" s="99">
        <f t="shared" si="234"/>
        <v>1</v>
      </c>
      <c r="J3590" s="109">
        <f>IF(H3590="B",0,MATCH("B",H3591:$H$3985,0))</f>
        <v>0</v>
      </c>
      <c r="O3590" s="112">
        <v>48914</v>
      </c>
      <c r="P3590" s="97" cm="1">
        <f t="array" ref="P3590">INDEX($L$11:$L$2636,MATCH(B3590+J3590,$L$11:$L$2636,0)+30)</f>
        <v>48964</v>
      </c>
      <c r="Q3590" s="124" cm="1">
        <f t="array" ref="Q3590">INDEX($L$11:$L$2636,MATCH(B3590+J3590,$L$11:$L$2636,0)+12)-1</f>
        <v>48933</v>
      </c>
    </row>
    <row r="3591" spans="2:17" ht="15" customHeight="1" x14ac:dyDescent="0.25">
      <c r="B3591" s="112">
        <v>48915</v>
      </c>
      <c r="C3591" s="113" t="str">
        <f t="shared" si="232"/>
        <v>Friday</v>
      </c>
      <c r="D3591" s="114" t="str">
        <f t="shared" si="235"/>
        <v>B</v>
      </c>
      <c r="E3591" s="114" t="str">
        <f t="shared" si="235"/>
        <v>B</v>
      </c>
      <c r="F3591" s="114" t="str">
        <f t="shared" si="235"/>
        <v>B</v>
      </c>
      <c r="G3591" s="114" t="str">
        <f t="shared" si="235"/>
        <v>B</v>
      </c>
      <c r="H3591" s="114" t="str">
        <f t="shared" si="233"/>
        <v>B</v>
      </c>
      <c r="I3591" s="99">
        <f t="shared" si="234"/>
        <v>1</v>
      </c>
      <c r="J3591" s="109">
        <f>IF(H3591="B",0,MATCH("B",H3592:$H$3985,0))</f>
        <v>0</v>
      </c>
      <c r="O3591" s="112">
        <v>48915</v>
      </c>
      <c r="P3591" s="97" cm="1">
        <f t="array" ref="P3591">INDEX($L$11:$L$2636,MATCH(B3591+J3591,$L$11:$L$2636,0)+30)</f>
        <v>48967</v>
      </c>
      <c r="Q3591" s="124" cm="1">
        <f t="array" ref="Q3591">INDEX($L$11:$L$2636,MATCH(B3591+J3591,$L$11:$L$2636,0)+12)-1</f>
        <v>48934</v>
      </c>
    </row>
    <row r="3592" spans="2:17" ht="15" customHeight="1" x14ac:dyDescent="0.25">
      <c r="B3592" s="112">
        <v>48916</v>
      </c>
      <c r="C3592" s="113" t="str">
        <f t="shared" si="232"/>
        <v>Saturday</v>
      </c>
      <c r="D3592" s="114" t="str">
        <f t="shared" si="235"/>
        <v>W</v>
      </c>
      <c r="E3592" s="114" t="str">
        <f t="shared" si="235"/>
        <v>W</v>
      </c>
      <c r="F3592" s="114" t="str">
        <f t="shared" si="235"/>
        <v>W</v>
      </c>
      <c r="G3592" s="114" t="str">
        <f t="shared" si="235"/>
        <v>W</v>
      </c>
      <c r="H3592" s="114" t="str">
        <f t="shared" si="233"/>
        <v>W</v>
      </c>
      <c r="I3592" s="99">
        <f t="shared" si="234"/>
        <v>0</v>
      </c>
      <c r="J3592" s="109">
        <f>IF(H3592="B",0,MATCH("B",H3593:$H$3985,0))</f>
        <v>2</v>
      </c>
      <c r="O3592" s="112">
        <v>48916</v>
      </c>
      <c r="P3592" s="97" cm="1">
        <f t="array" ref="P3592">INDEX($L$11:$L$2636,MATCH(B3592+J3592,$L$11:$L$2636,0)+30)</f>
        <v>48968</v>
      </c>
      <c r="Q3592" s="124" cm="1">
        <f t="array" ref="Q3592">INDEX($L$11:$L$2636,MATCH(B3592+J3592,$L$11:$L$2636,0)+12)-1</f>
        <v>48935</v>
      </c>
    </row>
    <row r="3593" spans="2:17" ht="15" customHeight="1" x14ac:dyDescent="0.25">
      <c r="B3593" s="112">
        <v>48917</v>
      </c>
      <c r="C3593" s="113" t="str">
        <f t="shared" si="232"/>
        <v>Sunday</v>
      </c>
      <c r="D3593" s="114" t="str">
        <f t="shared" si="235"/>
        <v>W</v>
      </c>
      <c r="E3593" s="114" t="str">
        <f t="shared" si="235"/>
        <v>W</v>
      </c>
      <c r="F3593" s="114" t="str">
        <f t="shared" si="235"/>
        <v>W</v>
      </c>
      <c r="G3593" s="114" t="str">
        <f t="shared" si="235"/>
        <v>W</v>
      </c>
      <c r="H3593" s="114" t="str">
        <f t="shared" si="233"/>
        <v>W</v>
      </c>
      <c r="I3593" s="99">
        <f t="shared" si="234"/>
        <v>0</v>
      </c>
      <c r="J3593" s="109">
        <f>IF(H3593="B",0,MATCH("B",H3594:$H$3985,0))</f>
        <v>1</v>
      </c>
      <c r="O3593" s="112">
        <v>48917</v>
      </c>
      <c r="P3593" s="97" cm="1">
        <f t="array" ref="P3593">INDEX($L$11:$L$2636,MATCH(B3593+J3593,$L$11:$L$2636,0)+30)</f>
        <v>48968</v>
      </c>
      <c r="Q3593" s="124" cm="1">
        <f t="array" ref="Q3593">INDEX($L$11:$L$2636,MATCH(B3593+J3593,$L$11:$L$2636,0)+12)-1</f>
        <v>48935</v>
      </c>
    </row>
    <row r="3594" spans="2:17" ht="15" customHeight="1" x14ac:dyDescent="0.25">
      <c r="B3594" s="112">
        <v>48918</v>
      </c>
      <c r="C3594" s="113" t="str">
        <f t="shared" si="232"/>
        <v>Monday</v>
      </c>
      <c r="D3594" s="114" t="str">
        <f t="shared" si="235"/>
        <v>B</v>
      </c>
      <c r="E3594" s="114" t="str">
        <f t="shared" si="235"/>
        <v>B</v>
      </c>
      <c r="F3594" s="114" t="str">
        <f t="shared" si="235"/>
        <v>B</v>
      </c>
      <c r="G3594" s="114" t="str">
        <f t="shared" si="235"/>
        <v>B</v>
      </c>
      <c r="H3594" s="114" t="str">
        <f t="shared" si="233"/>
        <v>B</v>
      </c>
      <c r="I3594" s="99">
        <f t="shared" si="234"/>
        <v>1</v>
      </c>
      <c r="J3594" s="109">
        <f>IF(H3594="B",0,MATCH("B",H3595:$H$3985,0))</f>
        <v>0</v>
      </c>
      <c r="O3594" s="112">
        <v>48918</v>
      </c>
      <c r="P3594" s="97" cm="1">
        <f t="array" ref="P3594">INDEX($L$11:$L$2636,MATCH(B3594+J3594,$L$11:$L$2636,0)+30)</f>
        <v>48968</v>
      </c>
      <c r="Q3594" s="124" cm="1">
        <f t="array" ref="Q3594">INDEX($L$11:$L$2636,MATCH(B3594+J3594,$L$11:$L$2636,0)+12)-1</f>
        <v>48935</v>
      </c>
    </row>
    <row r="3595" spans="2:17" ht="15" customHeight="1" x14ac:dyDescent="0.25">
      <c r="B3595" s="112">
        <v>48919</v>
      </c>
      <c r="C3595" s="113" t="str">
        <f t="shared" si="232"/>
        <v>Tuesday</v>
      </c>
      <c r="D3595" s="114" t="str">
        <f t="shared" si="235"/>
        <v>B</v>
      </c>
      <c r="E3595" s="114" t="s">
        <v>71</v>
      </c>
      <c r="F3595" s="114" t="s">
        <v>71</v>
      </c>
      <c r="G3595" s="114" t="str">
        <f t="shared" si="235"/>
        <v>B</v>
      </c>
      <c r="H3595" s="114" t="str">
        <f t="shared" si="233"/>
        <v>P</v>
      </c>
      <c r="I3595" s="99">
        <f t="shared" si="234"/>
        <v>0</v>
      </c>
      <c r="J3595" s="109">
        <f>IF(H3595="B",0,MATCH("B",H3596:$H$3985,0))</f>
        <v>1</v>
      </c>
      <c r="O3595" s="112">
        <v>48919</v>
      </c>
      <c r="P3595" s="97" cm="1">
        <f t="array" ref="P3595">INDEX($L$11:$L$2636,MATCH(B3595+J3595,$L$11:$L$2636,0)+30)</f>
        <v>48969</v>
      </c>
      <c r="Q3595" s="124" cm="1">
        <f t="array" ref="Q3595">INDEX($L$11:$L$2636,MATCH(B3595+J3595,$L$11:$L$2636,0)+12)-1</f>
        <v>48940</v>
      </c>
    </row>
    <row r="3596" spans="2:17" ht="15" customHeight="1" x14ac:dyDescent="0.25">
      <c r="B3596" s="112">
        <v>48920</v>
      </c>
      <c r="C3596" s="113" t="str">
        <f t="shared" ref="C3596:C3659" si="236">TEXT(WEEKDAY(B3596),"dddd")</f>
        <v>Wednesday</v>
      </c>
      <c r="D3596" s="114" t="str">
        <f t="shared" si="235"/>
        <v>B</v>
      </c>
      <c r="E3596" s="114" t="str">
        <f t="shared" si="235"/>
        <v>B</v>
      </c>
      <c r="F3596" s="114" t="str">
        <f t="shared" si="235"/>
        <v>B</v>
      </c>
      <c r="G3596" s="114" t="str">
        <f t="shared" si="235"/>
        <v>B</v>
      </c>
      <c r="H3596" s="114" t="str">
        <f t="shared" ref="H3596:H3659" si="237">IF(OR(D3596="P",E3596="P",F3596="P",G3596="P"),"P",D3596)</f>
        <v>B</v>
      </c>
      <c r="I3596" s="99">
        <f t="shared" ref="I3596:I3659" si="238">IF(H3596="B",1,0)</f>
        <v>1</v>
      </c>
      <c r="J3596" s="109">
        <f>IF(H3596="B",0,MATCH("B",H3597:$H$3985,0))</f>
        <v>0</v>
      </c>
      <c r="O3596" s="112">
        <v>48920</v>
      </c>
      <c r="P3596" s="97" cm="1">
        <f t="array" ref="P3596">INDEX($L$11:$L$2636,MATCH(B3596+J3596,$L$11:$L$2636,0)+30)</f>
        <v>48969</v>
      </c>
      <c r="Q3596" s="124" cm="1">
        <f t="array" ref="Q3596">INDEX($L$11:$L$2636,MATCH(B3596+J3596,$L$11:$L$2636,0)+12)-1</f>
        <v>48940</v>
      </c>
    </row>
    <row r="3597" spans="2:17" ht="15" customHeight="1" x14ac:dyDescent="0.25">
      <c r="B3597" s="112">
        <v>48921</v>
      </c>
      <c r="C3597" s="113" t="str">
        <f t="shared" si="236"/>
        <v>Thursday</v>
      </c>
      <c r="D3597" s="114" t="str">
        <f t="shared" si="235"/>
        <v>B</v>
      </c>
      <c r="E3597" s="114" t="s">
        <v>71</v>
      </c>
      <c r="F3597" s="114" t="s">
        <v>71</v>
      </c>
      <c r="G3597" s="114" t="str">
        <f t="shared" si="235"/>
        <v>B</v>
      </c>
      <c r="H3597" s="114" t="str">
        <f t="shared" si="237"/>
        <v>P</v>
      </c>
      <c r="I3597" s="99">
        <f t="shared" si="238"/>
        <v>0</v>
      </c>
      <c r="J3597" s="109">
        <f>IF(H3597="B",0,MATCH("B",H3598:$H$3985,0))</f>
        <v>1</v>
      </c>
      <c r="O3597" s="112">
        <v>48921</v>
      </c>
      <c r="P3597" s="97" cm="1">
        <f t="array" ref="P3597">INDEX($L$11:$L$2636,MATCH(B3597+J3597,$L$11:$L$2636,0)+30)</f>
        <v>48970</v>
      </c>
      <c r="Q3597" s="124" cm="1">
        <f t="array" ref="Q3597">INDEX($L$11:$L$2636,MATCH(B3597+J3597,$L$11:$L$2636,0)+12)-1</f>
        <v>48941</v>
      </c>
    </row>
    <row r="3598" spans="2:17" ht="15" customHeight="1" x14ac:dyDescent="0.25">
      <c r="B3598" s="112">
        <v>48922</v>
      </c>
      <c r="C3598" s="113" t="str">
        <f t="shared" si="236"/>
        <v>Friday</v>
      </c>
      <c r="D3598" s="114" t="str">
        <f t="shared" si="235"/>
        <v>B</v>
      </c>
      <c r="E3598" s="114" t="str">
        <f t="shared" si="235"/>
        <v>B</v>
      </c>
      <c r="F3598" s="114" t="str">
        <f t="shared" si="235"/>
        <v>B</v>
      </c>
      <c r="G3598" s="114" t="str">
        <f t="shared" si="235"/>
        <v>B</v>
      </c>
      <c r="H3598" s="114" t="str">
        <f t="shared" si="237"/>
        <v>B</v>
      </c>
      <c r="I3598" s="99">
        <f t="shared" si="238"/>
        <v>1</v>
      </c>
      <c r="J3598" s="109">
        <f>IF(H3598="B",0,MATCH("B",H3599:$H$3985,0))</f>
        <v>0</v>
      </c>
      <c r="O3598" s="112">
        <v>48922</v>
      </c>
      <c r="P3598" s="97" cm="1">
        <f t="array" ref="P3598">INDEX($L$11:$L$2636,MATCH(B3598+J3598,$L$11:$L$2636,0)+30)</f>
        <v>48970</v>
      </c>
      <c r="Q3598" s="124" cm="1">
        <f t="array" ref="Q3598">INDEX($L$11:$L$2636,MATCH(B3598+J3598,$L$11:$L$2636,0)+12)-1</f>
        <v>48941</v>
      </c>
    </row>
    <row r="3599" spans="2:17" ht="15" customHeight="1" x14ac:dyDescent="0.25">
      <c r="B3599" s="112">
        <v>48923</v>
      </c>
      <c r="C3599" s="113" t="str">
        <f t="shared" si="236"/>
        <v>Saturday</v>
      </c>
      <c r="D3599" s="114" t="str">
        <f t="shared" si="235"/>
        <v>W</v>
      </c>
      <c r="E3599" s="114" t="str">
        <f t="shared" si="235"/>
        <v>W</v>
      </c>
      <c r="F3599" s="114" t="str">
        <f t="shared" si="235"/>
        <v>W</v>
      </c>
      <c r="G3599" s="114" t="str">
        <f t="shared" si="235"/>
        <v>W</v>
      </c>
      <c r="H3599" s="114" t="str">
        <f t="shared" si="237"/>
        <v>W</v>
      </c>
      <c r="I3599" s="99">
        <f t="shared" si="238"/>
        <v>0</v>
      </c>
      <c r="J3599" s="109">
        <f>IF(H3599="B",0,MATCH("B",H3600:$H$3985,0))</f>
        <v>2</v>
      </c>
      <c r="O3599" s="112">
        <v>48923</v>
      </c>
      <c r="P3599" s="97" cm="1">
        <f t="array" ref="P3599">INDEX($L$11:$L$2636,MATCH(B3599+J3599,$L$11:$L$2636,0)+30)</f>
        <v>48971</v>
      </c>
      <c r="Q3599" s="124" cm="1">
        <f t="array" ref="Q3599">INDEX($L$11:$L$2636,MATCH(B3599+J3599,$L$11:$L$2636,0)+12)-1</f>
        <v>48942</v>
      </c>
    </row>
    <row r="3600" spans="2:17" ht="15" customHeight="1" x14ac:dyDescent="0.25">
      <c r="B3600" s="112">
        <v>48924</v>
      </c>
      <c r="C3600" s="113" t="str">
        <f t="shared" si="236"/>
        <v>Sunday</v>
      </c>
      <c r="D3600" s="114" t="str">
        <f t="shared" si="235"/>
        <v>W</v>
      </c>
      <c r="E3600" s="114" t="str">
        <f t="shared" si="235"/>
        <v>W</v>
      </c>
      <c r="F3600" s="114" t="str">
        <f t="shared" si="235"/>
        <v>W</v>
      </c>
      <c r="G3600" s="114" t="str">
        <f t="shared" si="235"/>
        <v>W</v>
      </c>
      <c r="H3600" s="114" t="str">
        <f t="shared" si="237"/>
        <v>W</v>
      </c>
      <c r="I3600" s="99">
        <f t="shared" si="238"/>
        <v>0</v>
      </c>
      <c r="J3600" s="109">
        <f>IF(H3600="B",0,MATCH("B",H3601:$H$3985,0))</f>
        <v>1</v>
      </c>
      <c r="O3600" s="112">
        <v>48924</v>
      </c>
      <c r="P3600" s="97" cm="1">
        <f t="array" ref="P3600">INDEX($L$11:$L$2636,MATCH(B3600+J3600,$L$11:$L$2636,0)+30)</f>
        <v>48971</v>
      </c>
      <c r="Q3600" s="124" cm="1">
        <f t="array" ref="Q3600">INDEX($L$11:$L$2636,MATCH(B3600+J3600,$L$11:$L$2636,0)+12)-1</f>
        <v>48942</v>
      </c>
    </row>
    <row r="3601" spans="2:17" ht="15" customHeight="1" x14ac:dyDescent="0.25">
      <c r="B3601" s="112">
        <v>48925</v>
      </c>
      <c r="C3601" s="113" t="str">
        <f t="shared" si="236"/>
        <v>Monday</v>
      </c>
      <c r="D3601" s="114" t="str">
        <f t="shared" si="235"/>
        <v>B</v>
      </c>
      <c r="E3601" s="114" t="str">
        <f t="shared" si="235"/>
        <v>B</v>
      </c>
      <c r="F3601" s="114" t="str">
        <f t="shared" si="235"/>
        <v>B</v>
      </c>
      <c r="G3601" s="114" t="str">
        <f t="shared" si="235"/>
        <v>B</v>
      </c>
      <c r="H3601" s="114" t="str">
        <f t="shared" si="237"/>
        <v>B</v>
      </c>
      <c r="I3601" s="99">
        <f t="shared" si="238"/>
        <v>1</v>
      </c>
      <c r="J3601" s="109">
        <f>IF(H3601="B",0,MATCH("B",H3602:$H$3985,0))</f>
        <v>0</v>
      </c>
      <c r="O3601" s="112">
        <v>48925</v>
      </c>
      <c r="P3601" s="97" cm="1">
        <f t="array" ref="P3601">INDEX($L$11:$L$2636,MATCH(B3601+J3601,$L$11:$L$2636,0)+30)</f>
        <v>48971</v>
      </c>
      <c r="Q3601" s="124" cm="1">
        <f t="array" ref="Q3601">INDEX($L$11:$L$2636,MATCH(B3601+J3601,$L$11:$L$2636,0)+12)-1</f>
        <v>48942</v>
      </c>
    </row>
    <row r="3602" spans="2:17" ht="15" customHeight="1" x14ac:dyDescent="0.25">
      <c r="B3602" s="112">
        <v>48926</v>
      </c>
      <c r="C3602" s="113" t="str">
        <f t="shared" si="236"/>
        <v>Tuesday</v>
      </c>
      <c r="D3602" s="114" t="str">
        <f t="shared" si="235"/>
        <v>B</v>
      </c>
      <c r="E3602" s="114" t="str">
        <f t="shared" si="235"/>
        <v>B</v>
      </c>
      <c r="F3602" s="114" t="str">
        <f t="shared" si="235"/>
        <v>B</v>
      </c>
      <c r="G3602" s="114" t="str">
        <f t="shared" si="235"/>
        <v>B</v>
      </c>
      <c r="H3602" s="114" t="str">
        <f t="shared" si="237"/>
        <v>B</v>
      </c>
      <c r="I3602" s="99">
        <f t="shared" si="238"/>
        <v>1</v>
      </c>
      <c r="J3602" s="109">
        <f>IF(H3602="B",0,MATCH("B",H3603:$H$3985,0))</f>
        <v>0</v>
      </c>
      <c r="O3602" s="112">
        <v>48926</v>
      </c>
      <c r="P3602" s="97" cm="1">
        <f t="array" ref="P3602">INDEX($L$11:$L$2636,MATCH(B3602+J3602,$L$11:$L$2636,0)+30)</f>
        <v>48974</v>
      </c>
      <c r="Q3602" s="124" cm="1">
        <f t="array" ref="Q3602">INDEX($L$11:$L$2636,MATCH(B3602+J3602,$L$11:$L$2636,0)+12)-1</f>
        <v>48946</v>
      </c>
    </row>
    <row r="3603" spans="2:17" ht="15" customHeight="1" x14ac:dyDescent="0.25">
      <c r="B3603" s="112">
        <v>48927</v>
      </c>
      <c r="C3603" s="113" t="str">
        <f t="shared" si="236"/>
        <v>Wednesday</v>
      </c>
      <c r="D3603" s="114" t="str">
        <f t="shared" si="235"/>
        <v>B</v>
      </c>
      <c r="E3603" s="114" t="str">
        <f t="shared" si="235"/>
        <v>B</v>
      </c>
      <c r="F3603" s="114" t="str">
        <f t="shared" si="235"/>
        <v>B</v>
      </c>
      <c r="G3603" s="114" t="str">
        <f t="shared" si="235"/>
        <v>B</v>
      </c>
      <c r="H3603" s="114" t="str">
        <f t="shared" si="237"/>
        <v>B</v>
      </c>
      <c r="I3603" s="99">
        <f t="shared" si="238"/>
        <v>1</v>
      </c>
      <c r="J3603" s="109">
        <f>IF(H3603="B",0,MATCH("B",H3604:$H$3985,0))</f>
        <v>0</v>
      </c>
      <c r="O3603" s="112">
        <v>48927</v>
      </c>
      <c r="P3603" s="97" cm="1">
        <f t="array" ref="P3603">INDEX($L$11:$L$2636,MATCH(B3603+J3603,$L$11:$L$2636,0)+30)</f>
        <v>48975</v>
      </c>
      <c r="Q3603" s="124" cm="1">
        <f t="array" ref="Q3603">INDEX($L$11:$L$2636,MATCH(B3603+J3603,$L$11:$L$2636,0)+12)-1</f>
        <v>48947</v>
      </c>
    </row>
    <row r="3604" spans="2:17" ht="15" customHeight="1" x14ac:dyDescent="0.25">
      <c r="B3604" s="112">
        <v>48928</v>
      </c>
      <c r="C3604" s="113" t="str">
        <f t="shared" si="236"/>
        <v>Thursday</v>
      </c>
      <c r="D3604" s="114" t="str">
        <f t="shared" si="235"/>
        <v>B</v>
      </c>
      <c r="E3604" s="114" t="str">
        <f t="shared" si="235"/>
        <v>B</v>
      </c>
      <c r="F3604" s="114" t="str">
        <f t="shared" si="235"/>
        <v>B</v>
      </c>
      <c r="G3604" s="114" t="str">
        <f t="shared" si="235"/>
        <v>B</v>
      </c>
      <c r="H3604" s="114" t="str">
        <f t="shared" si="237"/>
        <v>B</v>
      </c>
      <c r="I3604" s="99">
        <f t="shared" si="238"/>
        <v>1</v>
      </c>
      <c r="J3604" s="109">
        <f>IF(H3604="B",0,MATCH("B",H3605:$H$3985,0))</f>
        <v>0</v>
      </c>
      <c r="O3604" s="112">
        <v>48928</v>
      </c>
      <c r="P3604" s="97" cm="1">
        <f t="array" ref="P3604">INDEX($L$11:$L$2636,MATCH(B3604+J3604,$L$11:$L$2636,0)+30)</f>
        <v>48976</v>
      </c>
      <c r="Q3604" s="124" cm="1">
        <f t="array" ref="Q3604">INDEX($L$11:$L$2636,MATCH(B3604+J3604,$L$11:$L$2636,0)+12)-1</f>
        <v>48948</v>
      </c>
    </row>
    <row r="3605" spans="2:17" ht="15" customHeight="1" x14ac:dyDescent="0.25">
      <c r="B3605" s="112">
        <v>48929</v>
      </c>
      <c r="C3605" s="113" t="str">
        <f t="shared" si="236"/>
        <v>Friday</v>
      </c>
      <c r="D3605" s="114" t="str">
        <f t="shared" si="235"/>
        <v>B</v>
      </c>
      <c r="E3605" s="114" t="str">
        <f t="shared" si="235"/>
        <v>B</v>
      </c>
      <c r="F3605" s="114" t="str">
        <f t="shared" si="235"/>
        <v>B</v>
      </c>
      <c r="G3605" s="114" t="str">
        <f t="shared" si="235"/>
        <v>B</v>
      </c>
      <c r="H3605" s="114" t="str">
        <f t="shared" si="237"/>
        <v>B</v>
      </c>
      <c r="I3605" s="99">
        <f t="shared" si="238"/>
        <v>1</v>
      </c>
      <c r="J3605" s="109">
        <f>IF(H3605="B",0,MATCH("B",H3606:$H$3985,0))</f>
        <v>0</v>
      </c>
      <c r="O3605" s="112">
        <v>48929</v>
      </c>
      <c r="P3605" s="97" cm="1">
        <f t="array" ref="P3605">INDEX($L$11:$L$2636,MATCH(B3605+J3605,$L$11:$L$2636,0)+30)</f>
        <v>48977</v>
      </c>
      <c r="Q3605" s="124" cm="1">
        <f t="array" ref="Q3605">INDEX($L$11:$L$2636,MATCH(B3605+J3605,$L$11:$L$2636,0)+12)-1</f>
        <v>48952</v>
      </c>
    </row>
    <row r="3606" spans="2:17" ht="15" customHeight="1" x14ac:dyDescent="0.25">
      <c r="B3606" s="112">
        <v>48930</v>
      </c>
      <c r="C3606" s="113" t="str">
        <f t="shared" si="236"/>
        <v>Saturday</v>
      </c>
      <c r="D3606" s="114" t="str">
        <f t="shared" si="235"/>
        <v>W</v>
      </c>
      <c r="E3606" s="114" t="str">
        <f t="shared" si="235"/>
        <v>W</v>
      </c>
      <c r="F3606" s="114" t="str">
        <f t="shared" si="235"/>
        <v>W</v>
      </c>
      <c r="G3606" s="114" t="str">
        <f t="shared" si="235"/>
        <v>W</v>
      </c>
      <c r="H3606" s="114" t="str">
        <f t="shared" si="237"/>
        <v>W</v>
      </c>
      <c r="I3606" s="99">
        <f t="shared" si="238"/>
        <v>0</v>
      </c>
      <c r="J3606" s="109">
        <f>IF(H3606="B",0,MATCH("B",H3607:$H$3985,0))</f>
        <v>2</v>
      </c>
      <c r="O3606" s="112">
        <v>48930</v>
      </c>
      <c r="P3606" s="97" cm="1">
        <f t="array" ref="P3606">INDEX($L$11:$L$2636,MATCH(B3606+J3606,$L$11:$L$2636,0)+30)</f>
        <v>48978</v>
      </c>
      <c r="Q3606" s="124" cm="1">
        <f t="array" ref="Q3606">INDEX($L$11:$L$2636,MATCH(B3606+J3606,$L$11:$L$2636,0)+12)-1</f>
        <v>48953</v>
      </c>
    </row>
    <row r="3607" spans="2:17" ht="15" customHeight="1" x14ac:dyDescent="0.25">
      <c r="B3607" s="112">
        <v>48931</v>
      </c>
      <c r="C3607" s="113" t="str">
        <f t="shared" si="236"/>
        <v>Sunday</v>
      </c>
      <c r="D3607" s="114" t="str">
        <f t="shared" si="235"/>
        <v>W</v>
      </c>
      <c r="E3607" s="114" t="str">
        <f t="shared" si="235"/>
        <v>W</v>
      </c>
      <c r="F3607" s="114" t="str">
        <f t="shared" si="235"/>
        <v>W</v>
      </c>
      <c r="G3607" s="114" t="str">
        <f t="shared" si="235"/>
        <v>W</v>
      </c>
      <c r="H3607" s="114" t="str">
        <f t="shared" si="237"/>
        <v>W</v>
      </c>
      <c r="I3607" s="99">
        <f t="shared" si="238"/>
        <v>0</v>
      </c>
      <c r="J3607" s="109">
        <f>IF(H3607="B",0,MATCH("B",H3608:$H$3985,0))</f>
        <v>1</v>
      </c>
      <c r="O3607" s="112">
        <v>48931</v>
      </c>
      <c r="P3607" s="97" cm="1">
        <f t="array" ref="P3607">INDEX($L$11:$L$2636,MATCH(B3607+J3607,$L$11:$L$2636,0)+30)</f>
        <v>48978</v>
      </c>
      <c r="Q3607" s="124" cm="1">
        <f t="array" ref="Q3607">INDEX($L$11:$L$2636,MATCH(B3607+J3607,$L$11:$L$2636,0)+12)-1</f>
        <v>48953</v>
      </c>
    </row>
    <row r="3608" spans="2:17" ht="15" customHeight="1" x14ac:dyDescent="0.25">
      <c r="B3608" s="112">
        <v>48932</v>
      </c>
      <c r="C3608" s="113" t="str">
        <f t="shared" si="236"/>
        <v>Monday</v>
      </c>
      <c r="D3608" s="114" t="str">
        <f t="shared" si="235"/>
        <v>B</v>
      </c>
      <c r="E3608" s="114" t="str">
        <f t="shared" si="235"/>
        <v>B</v>
      </c>
      <c r="F3608" s="114" t="str">
        <f t="shared" si="235"/>
        <v>B</v>
      </c>
      <c r="G3608" s="114" t="str">
        <f t="shared" si="235"/>
        <v>B</v>
      </c>
      <c r="H3608" s="114" t="str">
        <f t="shared" si="237"/>
        <v>B</v>
      </c>
      <c r="I3608" s="99">
        <f t="shared" si="238"/>
        <v>1</v>
      </c>
      <c r="J3608" s="109">
        <f>IF(H3608="B",0,MATCH("B",H3609:$H$3985,0))</f>
        <v>0</v>
      </c>
      <c r="O3608" s="112">
        <v>48932</v>
      </c>
      <c r="P3608" s="97" cm="1">
        <f t="array" ref="P3608">INDEX($L$11:$L$2636,MATCH(B3608+J3608,$L$11:$L$2636,0)+30)</f>
        <v>48978</v>
      </c>
      <c r="Q3608" s="124" cm="1">
        <f t="array" ref="Q3608">INDEX($L$11:$L$2636,MATCH(B3608+J3608,$L$11:$L$2636,0)+12)-1</f>
        <v>48953</v>
      </c>
    </row>
    <row r="3609" spans="2:17" ht="15" customHeight="1" x14ac:dyDescent="0.25">
      <c r="B3609" s="112">
        <v>48933</v>
      </c>
      <c r="C3609" s="113" t="str">
        <f t="shared" si="236"/>
        <v>Tuesday</v>
      </c>
      <c r="D3609" s="114" t="str">
        <f t="shared" si="235"/>
        <v>B</v>
      </c>
      <c r="E3609" s="114" t="str">
        <f t="shared" si="235"/>
        <v>B</v>
      </c>
      <c r="F3609" s="114" t="str">
        <f t="shared" si="235"/>
        <v>B</v>
      </c>
      <c r="G3609" s="114" t="str">
        <f t="shared" si="235"/>
        <v>B</v>
      </c>
      <c r="H3609" s="114" t="str">
        <f t="shared" si="237"/>
        <v>B</v>
      </c>
      <c r="I3609" s="99">
        <f t="shared" si="238"/>
        <v>1</v>
      </c>
      <c r="J3609" s="109">
        <f>IF(H3609="B",0,MATCH("B",H3610:$H$3985,0))</f>
        <v>0</v>
      </c>
      <c r="O3609" s="112">
        <v>48933</v>
      </c>
      <c r="P3609" s="97" cm="1">
        <f t="array" ref="P3609">INDEX($L$11:$L$2636,MATCH(B3609+J3609,$L$11:$L$2636,0)+30)</f>
        <v>48981</v>
      </c>
      <c r="Q3609" s="124" cm="1">
        <f t="array" ref="Q3609">INDEX($L$11:$L$2636,MATCH(B3609+J3609,$L$11:$L$2636,0)+12)-1</f>
        <v>48954</v>
      </c>
    </row>
    <row r="3610" spans="2:17" ht="15" customHeight="1" x14ac:dyDescent="0.25">
      <c r="B3610" s="112">
        <v>48934</v>
      </c>
      <c r="C3610" s="113" t="str">
        <f t="shared" si="236"/>
        <v>Wednesday</v>
      </c>
      <c r="D3610" s="114" t="str">
        <f t="shared" si="235"/>
        <v>B</v>
      </c>
      <c r="E3610" s="114" t="str">
        <f t="shared" si="235"/>
        <v>B</v>
      </c>
      <c r="F3610" s="114" t="str">
        <f t="shared" si="235"/>
        <v>B</v>
      </c>
      <c r="G3610" s="114" t="str">
        <f t="shared" si="235"/>
        <v>B</v>
      </c>
      <c r="H3610" s="114" t="str">
        <f t="shared" si="237"/>
        <v>B</v>
      </c>
      <c r="I3610" s="99">
        <f t="shared" si="238"/>
        <v>1</v>
      </c>
      <c r="J3610" s="109">
        <f>IF(H3610="B",0,MATCH("B",H3611:$H$3985,0))</f>
        <v>0</v>
      </c>
      <c r="O3610" s="112">
        <v>48934</v>
      </c>
      <c r="P3610" s="97" cm="1">
        <f t="array" ref="P3610">INDEX($L$11:$L$2636,MATCH(B3610+J3610,$L$11:$L$2636,0)+30)</f>
        <v>48982</v>
      </c>
      <c r="Q3610" s="124" cm="1">
        <f t="array" ref="Q3610">INDEX($L$11:$L$2636,MATCH(B3610+J3610,$L$11:$L$2636,0)+12)-1</f>
        <v>48955</v>
      </c>
    </row>
    <row r="3611" spans="2:17" ht="15" customHeight="1" x14ac:dyDescent="0.25">
      <c r="B3611" s="112">
        <v>48935</v>
      </c>
      <c r="C3611" s="113" t="str">
        <f t="shared" si="236"/>
        <v>Thursday</v>
      </c>
      <c r="D3611" s="114" t="str">
        <f t="shared" si="235"/>
        <v>B</v>
      </c>
      <c r="E3611" s="114" t="str">
        <f t="shared" si="235"/>
        <v>B</v>
      </c>
      <c r="F3611" s="114" t="str">
        <f t="shared" si="235"/>
        <v>B</v>
      </c>
      <c r="G3611" s="114" t="str">
        <f t="shared" si="235"/>
        <v>B</v>
      </c>
      <c r="H3611" s="114" t="str">
        <f t="shared" si="237"/>
        <v>B</v>
      </c>
      <c r="I3611" s="99">
        <f t="shared" si="238"/>
        <v>1</v>
      </c>
      <c r="J3611" s="109">
        <f>IF(H3611="B",0,MATCH("B",H3612:$H$3985,0))</f>
        <v>0</v>
      </c>
      <c r="O3611" s="112">
        <v>48935</v>
      </c>
      <c r="P3611" s="97" cm="1">
        <f t="array" ref="P3611">INDEX($L$11:$L$2636,MATCH(B3611+J3611,$L$11:$L$2636,0)+30)</f>
        <v>48983</v>
      </c>
      <c r="Q3611" s="124" cm="1">
        <f t="array" ref="Q3611">INDEX($L$11:$L$2636,MATCH(B3611+J3611,$L$11:$L$2636,0)+12)-1</f>
        <v>48956</v>
      </c>
    </row>
    <row r="3612" spans="2:17" ht="15" customHeight="1" x14ac:dyDescent="0.25">
      <c r="B3612" s="112">
        <v>48936</v>
      </c>
      <c r="C3612" s="113" t="str">
        <f t="shared" si="236"/>
        <v>Friday</v>
      </c>
      <c r="D3612" s="114" t="str">
        <f t="shared" si="235"/>
        <v>B</v>
      </c>
      <c r="E3612" s="114" t="str">
        <f t="shared" si="235"/>
        <v>B</v>
      </c>
      <c r="F3612" s="114" t="str">
        <f t="shared" si="235"/>
        <v>B</v>
      </c>
      <c r="G3612" s="114" t="str">
        <f t="shared" si="235"/>
        <v>B</v>
      </c>
      <c r="H3612" s="114" t="str">
        <f t="shared" si="237"/>
        <v>B</v>
      </c>
      <c r="I3612" s="99">
        <f t="shared" si="238"/>
        <v>1</v>
      </c>
      <c r="J3612" s="109">
        <f>IF(H3612="B",0,MATCH("B",H3613:$H$3985,0))</f>
        <v>0</v>
      </c>
      <c r="O3612" s="112">
        <v>48936</v>
      </c>
      <c r="P3612" s="97" cm="1">
        <f t="array" ref="P3612">INDEX($L$11:$L$2636,MATCH(B3612+J3612,$L$11:$L$2636,0)+30)</f>
        <v>48984</v>
      </c>
      <c r="Q3612" s="124" cm="1">
        <f t="array" ref="Q3612">INDEX($L$11:$L$2636,MATCH(B3612+J3612,$L$11:$L$2636,0)+12)-1</f>
        <v>48959</v>
      </c>
    </row>
    <row r="3613" spans="2:17" ht="15" customHeight="1" x14ac:dyDescent="0.25">
      <c r="B3613" s="112">
        <v>48937</v>
      </c>
      <c r="C3613" s="113" t="str">
        <f t="shared" si="236"/>
        <v>Saturday</v>
      </c>
      <c r="D3613" s="114" t="str">
        <f t="shared" si="235"/>
        <v>W</v>
      </c>
      <c r="E3613" s="114" t="str">
        <f t="shared" si="235"/>
        <v>W</v>
      </c>
      <c r="F3613" s="114" t="str">
        <f t="shared" si="235"/>
        <v>W</v>
      </c>
      <c r="G3613" s="114" t="str">
        <f t="shared" si="235"/>
        <v>W</v>
      </c>
      <c r="H3613" s="114" t="str">
        <f t="shared" si="237"/>
        <v>W</v>
      </c>
      <c r="I3613" s="99">
        <f t="shared" si="238"/>
        <v>0</v>
      </c>
      <c r="J3613" s="109">
        <f>IF(H3613="B",0,MATCH("B",H3614:$H$3985,0))</f>
        <v>4</v>
      </c>
      <c r="O3613" s="112">
        <v>48937</v>
      </c>
      <c r="P3613" s="97" cm="1">
        <f t="array" ref="P3613">INDEX($L$11:$L$2636,MATCH(B3613+J3613,$L$11:$L$2636,0)+30)</f>
        <v>48985</v>
      </c>
      <c r="Q3613" s="124" cm="1">
        <f t="array" ref="Q3613">INDEX($L$11:$L$2636,MATCH(B3613+J3613,$L$11:$L$2636,0)+12)-1</f>
        <v>48960</v>
      </c>
    </row>
    <row r="3614" spans="2:17" ht="15" customHeight="1" x14ac:dyDescent="0.25">
      <c r="B3614" s="112">
        <v>48938</v>
      </c>
      <c r="C3614" s="113" t="str">
        <f t="shared" si="236"/>
        <v>Sunday</v>
      </c>
      <c r="D3614" s="114" t="str">
        <f t="shared" si="235"/>
        <v>W</v>
      </c>
      <c r="E3614" s="114" t="s">
        <v>71</v>
      </c>
      <c r="F3614" s="114" t="s">
        <v>71</v>
      </c>
      <c r="G3614" s="114" t="str">
        <f t="shared" si="235"/>
        <v>W</v>
      </c>
      <c r="H3614" s="114" t="str">
        <f t="shared" si="237"/>
        <v>P</v>
      </c>
      <c r="I3614" s="99">
        <f t="shared" si="238"/>
        <v>0</v>
      </c>
      <c r="J3614" s="109">
        <f>IF(H3614="B",0,MATCH("B",H3615:$H$3985,0))</f>
        <v>3</v>
      </c>
      <c r="O3614" s="112">
        <v>48938</v>
      </c>
      <c r="P3614" s="97" cm="1">
        <f t="array" ref="P3614">INDEX($L$11:$L$2636,MATCH(B3614+J3614,$L$11:$L$2636,0)+30)</f>
        <v>48985</v>
      </c>
      <c r="Q3614" s="124" cm="1">
        <f t="array" ref="Q3614">INDEX($L$11:$L$2636,MATCH(B3614+J3614,$L$11:$L$2636,0)+12)-1</f>
        <v>48960</v>
      </c>
    </row>
    <row r="3615" spans="2:17" ht="15" customHeight="1" x14ac:dyDescent="0.25">
      <c r="B3615" s="112">
        <v>48939</v>
      </c>
      <c r="C3615" s="113" t="str">
        <f t="shared" si="236"/>
        <v>Monday</v>
      </c>
      <c r="D3615" s="114" t="s">
        <v>71</v>
      </c>
      <c r="E3615" s="114" t="s">
        <v>71</v>
      </c>
      <c r="F3615" s="114" t="str">
        <f t="shared" si="235"/>
        <v>B</v>
      </c>
      <c r="G3615" s="114" t="str">
        <f t="shared" si="235"/>
        <v>B</v>
      </c>
      <c r="H3615" s="114" t="str">
        <f t="shared" si="237"/>
        <v>P</v>
      </c>
      <c r="I3615" s="99">
        <f t="shared" si="238"/>
        <v>0</v>
      </c>
      <c r="J3615" s="109">
        <f>IF(H3615="B",0,MATCH("B",H3616:$H$3985,0))</f>
        <v>2</v>
      </c>
      <c r="O3615" s="112">
        <v>48939</v>
      </c>
      <c r="P3615" s="97" cm="1">
        <f t="array" ref="P3615">INDEX($L$11:$L$2636,MATCH(B3615+J3615,$L$11:$L$2636,0)+30)</f>
        <v>48985</v>
      </c>
      <c r="Q3615" s="124" cm="1">
        <f t="array" ref="Q3615">INDEX($L$11:$L$2636,MATCH(B3615+J3615,$L$11:$L$2636,0)+12)-1</f>
        <v>48960</v>
      </c>
    </row>
    <row r="3616" spans="2:17" ht="15" customHeight="1" x14ac:dyDescent="0.25">
      <c r="B3616" s="112">
        <v>48940</v>
      </c>
      <c r="C3616" s="113" t="str">
        <f t="shared" si="236"/>
        <v>Tuesday</v>
      </c>
      <c r="D3616" s="114" t="s">
        <v>71</v>
      </c>
      <c r="E3616" s="114" t="str">
        <f t="shared" si="235"/>
        <v>B</v>
      </c>
      <c r="F3616" s="114" t="str">
        <f t="shared" si="235"/>
        <v>B</v>
      </c>
      <c r="G3616" s="114" t="str">
        <f t="shared" si="235"/>
        <v>B</v>
      </c>
      <c r="H3616" s="114" t="str">
        <f t="shared" si="237"/>
        <v>P</v>
      </c>
      <c r="I3616" s="99">
        <f t="shared" si="238"/>
        <v>0</v>
      </c>
      <c r="J3616" s="109">
        <f>IF(H3616="B",0,MATCH("B",H3617:$H$3985,0))</f>
        <v>1</v>
      </c>
      <c r="O3616" s="112">
        <v>48940</v>
      </c>
      <c r="P3616" s="97" cm="1">
        <f t="array" ref="P3616">INDEX($L$11:$L$2636,MATCH(B3616+J3616,$L$11:$L$2636,0)+30)</f>
        <v>48985</v>
      </c>
      <c r="Q3616" s="124" cm="1">
        <f t="array" ref="Q3616">INDEX($L$11:$L$2636,MATCH(B3616+J3616,$L$11:$L$2636,0)+12)-1</f>
        <v>48960</v>
      </c>
    </row>
    <row r="3617" spans="2:17" ht="15" customHeight="1" x14ac:dyDescent="0.25">
      <c r="B3617" s="112">
        <v>48941</v>
      </c>
      <c r="C3617" s="113" t="str">
        <f t="shared" si="236"/>
        <v>Wednesday</v>
      </c>
      <c r="D3617" s="114" t="str">
        <f t="shared" si="235"/>
        <v>B</v>
      </c>
      <c r="E3617" s="114" t="str">
        <f t="shared" si="235"/>
        <v>B</v>
      </c>
      <c r="F3617" s="114" t="str">
        <f t="shared" si="235"/>
        <v>B</v>
      </c>
      <c r="G3617" s="114" t="str">
        <f t="shared" si="235"/>
        <v>B</v>
      </c>
      <c r="H3617" s="114" t="str">
        <f t="shared" si="237"/>
        <v>B</v>
      </c>
      <c r="I3617" s="99">
        <f t="shared" si="238"/>
        <v>1</v>
      </c>
      <c r="J3617" s="109">
        <f>IF(H3617="B",0,MATCH("B",H3618:$H$3985,0))</f>
        <v>0</v>
      </c>
      <c r="O3617" s="112">
        <v>48941</v>
      </c>
      <c r="P3617" s="97" cm="1">
        <f t="array" ref="P3617">INDEX($L$11:$L$2636,MATCH(B3617+J3617,$L$11:$L$2636,0)+30)</f>
        <v>48985</v>
      </c>
      <c r="Q3617" s="124" cm="1">
        <f t="array" ref="Q3617">INDEX($L$11:$L$2636,MATCH(B3617+J3617,$L$11:$L$2636,0)+12)-1</f>
        <v>48960</v>
      </c>
    </row>
    <row r="3618" spans="2:17" ht="15" customHeight="1" x14ac:dyDescent="0.25">
      <c r="B3618" s="112">
        <v>48942</v>
      </c>
      <c r="C3618" s="113" t="str">
        <f t="shared" si="236"/>
        <v>Thursday</v>
      </c>
      <c r="D3618" s="114" t="str">
        <f t="shared" si="235"/>
        <v>B</v>
      </c>
      <c r="E3618" s="114" t="str">
        <f t="shared" si="235"/>
        <v>B</v>
      </c>
      <c r="F3618" s="114" t="str">
        <f t="shared" si="235"/>
        <v>B</v>
      </c>
      <c r="G3618" s="114" t="str">
        <f t="shared" si="235"/>
        <v>B</v>
      </c>
      <c r="H3618" s="114" t="str">
        <f t="shared" si="237"/>
        <v>B</v>
      </c>
      <c r="I3618" s="99">
        <f t="shared" si="238"/>
        <v>1</v>
      </c>
      <c r="J3618" s="109">
        <f>IF(H3618="B",0,MATCH("B",H3619:$H$3985,0))</f>
        <v>0</v>
      </c>
      <c r="O3618" s="112">
        <v>48942</v>
      </c>
      <c r="P3618" s="97" cm="1">
        <f t="array" ref="P3618">INDEX($L$11:$L$2636,MATCH(B3618+J3618,$L$11:$L$2636,0)+30)</f>
        <v>48988</v>
      </c>
      <c r="Q3618" s="124" cm="1">
        <f t="array" ref="Q3618">INDEX($L$11:$L$2636,MATCH(B3618+J3618,$L$11:$L$2636,0)+12)-1</f>
        <v>48961</v>
      </c>
    </row>
    <row r="3619" spans="2:17" ht="15" customHeight="1" x14ac:dyDescent="0.25">
      <c r="B3619" s="112">
        <v>48943</v>
      </c>
      <c r="C3619" s="113" t="str">
        <f t="shared" si="236"/>
        <v>Friday</v>
      </c>
      <c r="D3619" s="114" t="str">
        <f t="shared" si="235"/>
        <v>B</v>
      </c>
      <c r="E3619" s="114" t="str">
        <f t="shared" si="235"/>
        <v>B</v>
      </c>
      <c r="F3619" s="114" t="str">
        <f t="shared" si="235"/>
        <v>B</v>
      </c>
      <c r="G3619" s="114" t="str">
        <f t="shared" si="235"/>
        <v>B</v>
      </c>
      <c r="H3619" s="114" t="str">
        <f t="shared" si="237"/>
        <v>B</v>
      </c>
      <c r="I3619" s="99">
        <f t="shared" si="238"/>
        <v>1</v>
      </c>
      <c r="J3619" s="109">
        <f>IF(H3619="B",0,MATCH("B",H3620:$H$3985,0))</f>
        <v>0</v>
      </c>
      <c r="O3619" s="112">
        <v>48943</v>
      </c>
      <c r="P3619" s="97" cm="1">
        <f t="array" ref="P3619">INDEX($L$11:$L$2636,MATCH(B3619+J3619,$L$11:$L$2636,0)+30)</f>
        <v>48989</v>
      </c>
      <c r="Q3619" s="124" cm="1">
        <f t="array" ref="Q3619">INDEX($L$11:$L$2636,MATCH(B3619+J3619,$L$11:$L$2636,0)+12)-1</f>
        <v>48962</v>
      </c>
    </row>
    <row r="3620" spans="2:17" ht="15" customHeight="1" x14ac:dyDescent="0.25">
      <c r="B3620" s="112">
        <v>48944</v>
      </c>
      <c r="C3620" s="113" t="str">
        <f t="shared" si="236"/>
        <v>Saturday</v>
      </c>
      <c r="D3620" s="114" t="str">
        <f t="shared" si="235"/>
        <v>W</v>
      </c>
      <c r="E3620" s="114" t="str">
        <f t="shared" si="235"/>
        <v>W</v>
      </c>
      <c r="F3620" s="114" t="str">
        <f t="shared" si="235"/>
        <v>W</v>
      </c>
      <c r="G3620" s="114" t="str">
        <f t="shared" si="235"/>
        <v>W</v>
      </c>
      <c r="H3620" s="114" t="str">
        <f t="shared" si="237"/>
        <v>W</v>
      </c>
      <c r="I3620" s="99">
        <f t="shared" si="238"/>
        <v>0</v>
      </c>
      <c r="J3620" s="109">
        <f>IF(H3620="B",0,MATCH("B",H3621:$H$3985,0))</f>
        <v>3</v>
      </c>
      <c r="O3620" s="112">
        <v>48944</v>
      </c>
      <c r="P3620" s="97" cm="1">
        <f t="array" ref="P3620">INDEX($L$11:$L$2636,MATCH(B3620+J3620,$L$11:$L$2636,0)+30)</f>
        <v>48990</v>
      </c>
      <c r="Q3620" s="124" cm="1">
        <f t="array" ref="Q3620">INDEX($L$11:$L$2636,MATCH(B3620+J3620,$L$11:$L$2636,0)+12)-1</f>
        <v>48963</v>
      </c>
    </row>
    <row r="3621" spans="2:17" ht="15" customHeight="1" x14ac:dyDescent="0.25">
      <c r="B3621" s="112">
        <v>48945</v>
      </c>
      <c r="C3621" s="113" t="str">
        <f t="shared" si="236"/>
        <v>Sunday</v>
      </c>
      <c r="D3621" s="114" t="str">
        <f t="shared" si="235"/>
        <v>W</v>
      </c>
      <c r="E3621" s="114" t="s">
        <v>71</v>
      </c>
      <c r="F3621" s="114" t="s">
        <v>71</v>
      </c>
      <c r="G3621" s="114" t="str">
        <f t="shared" si="235"/>
        <v>W</v>
      </c>
      <c r="H3621" s="114" t="str">
        <f t="shared" si="237"/>
        <v>P</v>
      </c>
      <c r="I3621" s="99">
        <f t="shared" si="238"/>
        <v>0</v>
      </c>
      <c r="J3621" s="109">
        <f>IF(H3621="B",0,MATCH("B",H3622:$H$3985,0))</f>
        <v>2</v>
      </c>
      <c r="O3621" s="112">
        <v>48945</v>
      </c>
      <c r="P3621" s="97" cm="1">
        <f t="array" ref="P3621">INDEX($L$11:$L$2636,MATCH(B3621+J3621,$L$11:$L$2636,0)+30)</f>
        <v>48990</v>
      </c>
      <c r="Q3621" s="124" cm="1">
        <f t="array" ref="Q3621">INDEX($L$11:$L$2636,MATCH(B3621+J3621,$L$11:$L$2636,0)+12)-1</f>
        <v>48963</v>
      </c>
    </row>
    <row r="3622" spans="2:17" ht="15" customHeight="1" x14ac:dyDescent="0.25">
      <c r="B3622" s="112">
        <v>48946</v>
      </c>
      <c r="C3622" s="113" t="str">
        <f t="shared" si="236"/>
        <v>Monday</v>
      </c>
      <c r="D3622" s="114" t="s">
        <v>71</v>
      </c>
      <c r="E3622" s="114" t="str">
        <f t="shared" si="235"/>
        <v>B</v>
      </c>
      <c r="F3622" s="114" t="str">
        <f t="shared" si="235"/>
        <v>B</v>
      </c>
      <c r="G3622" s="114" t="str">
        <f t="shared" si="235"/>
        <v>B</v>
      </c>
      <c r="H3622" s="114" t="str">
        <f t="shared" si="237"/>
        <v>P</v>
      </c>
      <c r="I3622" s="99">
        <f t="shared" si="238"/>
        <v>0</v>
      </c>
      <c r="J3622" s="109">
        <f>IF(H3622="B",0,MATCH("B",H3623:$H$3985,0))</f>
        <v>1</v>
      </c>
      <c r="O3622" s="112">
        <v>48946</v>
      </c>
      <c r="P3622" s="97" cm="1">
        <f t="array" ref="P3622">INDEX($L$11:$L$2636,MATCH(B3622+J3622,$L$11:$L$2636,0)+30)</f>
        <v>48990</v>
      </c>
      <c r="Q3622" s="124" cm="1">
        <f t="array" ref="Q3622">INDEX($L$11:$L$2636,MATCH(B3622+J3622,$L$11:$L$2636,0)+12)-1</f>
        <v>48963</v>
      </c>
    </row>
    <row r="3623" spans="2:17" ht="15" customHeight="1" x14ac:dyDescent="0.25">
      <c r="B3623" s="112">
        <v>48947</v>
      </c>
      <c r="C3623" s="113" t="str">
        <f t="shared" si="236"/>
        <v>Tuesday</v>
      </c>
      <c r="D3623" s="114" t="str">
        <f t="shared" si="235"/>
        <v>B</v>
      </c>
      <c r="E3623" s="114" t="str">
        <f t="shared" si="235"/>
        <v>B</v>
      </c>
      <c r="F3623" s="114" t="str">
        <f t="shared" si="235"/>
        <v>B</v>
      </c>
      <c r="G3623" s="114" t="str">
        <f t="shared" si="235"/>
        <v>B</v>
      </c>
      <c r="H3623" s="114" t="str">
        <f t="shared" si="237"/>
        <v>B</v>
      </c>
      <c r="I3623" s="99">
        <f t="shared" si="238"/>
        <v>1</v>
      </c>
      <c r="J3623" s="109">
        <f>IF(H3623="B",0,MATCH("B",H3624:$H$3985,0))</f>
        <v>0</v>
      </c>
      <c r="O3623" s="112">
        <v>48947</v>
      </c>
      <c r="P3623" s="97" cm="1">
        <f t="array" ref="P3623">INDEX($L$11:$L$2636,MATCH(B3623+J3623,$L$11:$L$2636,0)+30)</f>
        <v>48990</v>
      </c>
      <c r="Q3623" s="124" cm="1">
        <f t="array" ref="Q3623">INDEX($L$11:$L$2636,MATCH(B3623+J3623,$L$11:$L$2636,0)+12)-1</f>
        <v>48963</v>
      </c>
    </row>
    <row r="3624" spans="2:17" ht="15" customHeight="1" x14ac:dyDescent="0.25">
      <c r="B3624" s="112">
        <v>48948</v>
      </c>
      <c r="C3624" s="113" t="str">
        <f t="shared" si="236"/>
        <v>Wednesday</v>
      </c>
      <c r="D3624" s="114" t="str">
        <f t="shared" si="235"/>
        <v>B</v>
      </c>
      <c r="E3624" s="114" t="str">
        <f t="shared" si="235"/>
        <v>B</v>
      </c>
      <c r="F3624" s="114" t="str">
        <f t="shared" si="235"/>
        <v>B</v>
      </c>
      <c r="G3624" s="114" t="str">
        <f t="shared" si="235"/>
        <v>B</v>
      </c>
      <c r="H3624" s="114" t="str">
        <f t="shared" si="237"/>
        <v>B</v>
      </c>
      <c r="I3624" s="99">
        <f t="shared" si="238"/>
        <v>1</v>
      </c>
      <c r="J3624" s="109">
        <f>IF(H3624="B",0,MATCH("B",H3625:$H$3985,0))</f>
        <v>0</v>
      </c>
      <c r="O3624" s="112">
        <v>48948</v>
      </c>
      <c r="P3624" s="97" cm="1">
        <f t="array" ref="P3624">INDEX($L$11:$L$2636,MATCH(B3624+J3624,$L$11:$L$2636,0)+30)</f>
        <v>48991</v>
      </c>
      <c r="Q3624" s="124" cm="1">
        <f t="array" ref="Q3624">INDEX($L$11:$L$2636,MATCH(B3624+J3624,$L$11:$L$2636,0)+12)-1</f>
        <v>48966</v>
      </c>
    </row>
    <row r="3625" spans="2:17" ht="15" customHeight="1" x14ac:dyDescent="0.25">
      <c r="B3625" s="112">
        <v>48949</v>
      </c>
      <c r="C3625" s="113" t="str">
        <f t="shared" si="236"/>
        <v>Thursday</v>
      </c>
      <c r="D3625" s="114" t="str">
        <f t="shared" si="235"/>
        <v>B</v>
      </c>
      <c r="E3625" s="114" t="str">
        <f t="shared" si="235"/>
        <v>B</v>
      </c>
      <c r="F3625" s="114" t="str">
        <f t="shared" si="235"/>
        <v>B</v>
      </c>
      <c r="G3625" s="114" t="str">
        <f t="shared" si="235"/>
        <v>B</v>
      </c>
      <c r="H3625" s="114" t="str">
        <f t="shared" si="237"/>
        <v>B</v>
      </c>
      <c r="I3625" s="99">
        <f t="shared" si="238"/>
        <v>1</v>
      </c>
      <c r="J3625" s="109">
        <f>IF(H3625="B",0,MATCH("B",H3626:$H$3985,0))</f>
        <v>0</v>
      </c>
      <c r="O3625" s="112">
        <v>48949</v>
      </c>
      <c r="P3625" s="97" cm="1">
        <f t="array" ref="P3625">INDEX($L$11:$L$2636,MATCH(B3625+J3625,$L$11:$L$2636,0)+30)</f>
        <v>48992</v>
      </c>
      <c r="Q3625" s="124" cm="1">
        <f t="array" ref="Q3625">INDEX($L$11:$L$2636,MATCH(B3625+J3625,$L$11:$L$2636,0)+12)-1</f>
        <v>48967</v>
      </c>
    </row>
    <row r="3626" spans="2:17" ht="15" customHeight="1" x14ac:dyDescent="0.25">
      <c r="B3626" s="112">
        <v>48950</v>
      </c>
      <c r="C3626" s="113" t="str">
        <f t="shared" si="236"/>
        <v>Friday</v>
      </c>
      <c r="D3626" s="114" t="str">
        <f t="shared" si="235"/>
        <v>B</v>
      </c>
      <c r="E3626" s="114" t="s">
        <v>71</v>
      </c>
      <c r="F3626" s="114" t="s">
        <v>71</v>
      </c>
      <c r="G3626" s="114" t="str">
        <f t="shared" si="235"/>
        <v>B</v>
      </c>
      <c r="H3626" s="114" t="str">
        <f t="shared" si="237"/>
        <v>P</v>
      </c>
      <c r="I3626" s="99">
        <f t="shared" si="238"/>
        <v>0</v>
      </c>
      <c r="J3626" s="109">
        <f>IF(H3626="B",0,MATCH("B",H3627:$H$3985,0))</f>
        <v>3</v>
      </c>
      <c r="O3626" s="112">
        <v>48950</v>
      </c>
      <c r="P3626" s="97" cm="1">
        <f t="array" ref="P3626">INDEX($L$11:$L$2636,MATCH(B3626+J3626,$L$11:$L$2636,0)+30)</f>
        <v>48995</v>
      </c>
      <c r="Q3626" s="124" cm="1">
        <f t="array" ref="Q3626">INDEX($L$11:$L$2636,MATCH(B3626+J3626,$L$11:$L$2636,0)+12)-1</f>
        <v>48968</v>
      </c>
    </row>
    <row r="3627" spans="2:17" ht="15" customHeight="1" x14ac:dyDescent="0.25">
      <c r="B3627" s="112">
        <v>48951</v>
      </c>
      <c r="C3627" s="113" t="str">
        <f t="shared" si="236"/>
        <v>Saturday</v>
      </c>
      <c r="D3627" s="114" t="str">
        <f t="shared" si="235"/>
        <v>W</v>
      </c>
      <c r="E3627" s="114" t="str">
        <f t="shared" si="235"/>
        <v>W</v>
      </c>
      <c r="F3627" s="114" t="str">
        <f t="shared" si="235"/>
        <v>W</v>
      </c>
      <c r="G3627" s="114" t="str">
        <f t="shared" si="235"/>
        <v>W</v>
      </c>
      <c r="H3627" s="114" t="str">
        <f t="shared" si="237"/>
        <v>W</v>
      </c>
      <c r="I3627" s="99">
        <f t="shared" si="238"/>
        <v>0</v>
      </c>
      <c r="J3627" s="109">
        <f>IF(H3627="B",0,MATCH("B",H3628:$H$3985,0))</f>
        <v>2</v>
      </c>
      <c r="O3627" s="112">
        <v>48951</v>
      </c>
      <c r="P3627" s="97" cm="1">
        <f t="array" ref="P3627">INDEX($L$11:$L$2636,MATCH(B3627+J3627,$L$11:$L$2636,0)+30)</f>
        <v>48995</v>
      </c>
      <c r="Q3627" s="124" cm="1">
        <f t="array" ref="Q3627">INDEX($L$11:$L$2636,MATCH(B3627+J3627,$L$11:$L$2636,0)+12)-1</f>
        <v>48968</v>
      </c>
    </row>
    <row r="3628" spans="2:17" ht="15" customHeight="1" x14ac:dyDescent="0.25">
      <c r="B3628" s="112">
        <v>48952</v>
      </c>
      <c r="C3628" s="113" t="str">
        <f t="shared" si="236"/>
        <v>Sunday</v>
      </c>
      <c r="D3628" s="114" t="str">
        <f t="shared" si="235"/>
        <v>W</v>
      </c>
      <c r="E3628" s="114" t="str">
        <f t="shared" si="235"/>
        <v>W</v>
      </c>
      <c r="F3628" s="114" t="str">
        <f t="shared" si="235"/>
        <v>W</v>
      </c>
      <c r="G3628" s="114" t="str">
        <f t="shared" si="235"/>
        <v>W</v>
      </c>
      <c r="H3628" s="114" t="str">
        <f t="shared" si="237"/>
        <v>W</v>
      </c>
      <c r="I3628" s="99">
        <f t="shared" si="238"/>
        <v>0</v>
      </c>
      <c r="J3628" s="109">
        <f>IF(H3628="B",0,MATCH("B",H3629:$H$3985,0))</f>
        <v>1</v>
      </c>
      <c r="O3628" s="112">
        <v>48952</v>
      </c>
      <c r="P3628" s="97" cm="1">
        <f t="array" ref="P3628">INDEX($L$11:$L$2636,MATCH(B3628+J3628,$L$11:$L$2636,0)+30)</f>
        <v>48995</v>
      </c>
      <c r="Q3628" s="124" cm="1">
        <f t="array" ref="Q3628">INDEX($L$11:$L$2636,MATCH(B3628+J3628,$L$11:$L$2636,0)+12)-1</f>
        <v>48968</v>
      </c>
    </row>
    <row r="3629" spans="2:17" ht="15" customHeight="1" x14ac:dyDescent="0.25">
      <c r="B3629" s="112">
        <v>48953</v>
      </c>
      <c r="C3629" s="113" t="str">
        <f t="shared" si="236"/>
        <v>Monday</v>
      </c>
      <c r="D3629" s="114" t="str">
        <f t="shared" si="235"/>
        <v>B</v>
      </c>
      <c r="E3629" s="114" t="str">
        <f t="shared" si="235"/>
        <v>B</v>
      </c>
      <c r="F3629" s="114" t="str">
        <f t="shared" si="235"/>
        <v>B</v>
      </c>
      <c r="G3629" s="114" t="str">
        <f t="shared" si="235"/>
        <v>B</v>
      </c>
      <c r="H3629" s="114" t="str">
        <f t="shared" si="237"/>
        <v>B</v>
      </c>
      <c r="I3629" s="99">
        <f t="shared" si="238"/>
        <v>1</v>
      </c>
      <c r="J3629" s="109">
        <f>IF(H3629="B",0,MATCH("B",H3630:$H$3985,0))</f>
        <v>0</v>
      </c>
      <c r="O3629" s="112">
        <v>48953</v>
      </c>
      <c r="P3629" s="97" cm="1">
        <f t="array" ref="P3629">INDEX($L$11:$L$2636,MATCH(B3629+J3629,$L$11:$L$2636,0)+30)</f>
        <v>48995</v>
      </c>
      <c r="Q3629" s="124" cm="1">
        <f t="array" ref="Q3629">INDEX($L$11:$L$2636,MATCH(B3629+J3629,$L$11:$L$2636,0)+12)-1</f>
        <v>48968</v>
      </c>
    </row>
    <row r="3630" spans="2:17" ht="15" customHeight="1" x14ac:dyDescent="0.25">
      <c r="B3630" s="112">
        <v>48954</v>
      </c>
      <c r="C3630" s="113" t="str">
        <f t="shared" si="236"/>
        <v>Tuesday</v>
      </c>
      <c r="D3630" s="114" t="str">
        <f t="shared" si="235"/>
        <v>B</v>
      </c>
      <c r="E3630" s="114" t="str">
        <f t="shared" si="235"/>
        <v>B</v>
      </c>
      <c r="F3630" s="114" t="str">
        <f t="shared" si="235"/>
        <v>B</v>
      </c>
      <c r="G3630" s="114" t="str">
        <f t="shared" si="235"/>
        <v>B</v>
      </c>
      <c r="H3630" s="114" t="str">
        <f t="shared" si="237"/>
        <v>B</v>
      </c>
      <c r="I3630" s="99">
        <f t="shared" si="238"/>
        <v>1</v>
      </c>
      <c r="J3630" s="109">
        <f>IF(H3630="B",0,MATCH("B",H3631:$H$3985,0))</f>
        <v>0</v>
      </c>
      <c r="O3630" s="112">
        <v>48954</v>
      </c>
      <c r="P3630" s="97" cm="1">
        <f t="array" ref="P3630">INDEX($L$11:$L$2636,MATCH(B3630+J3630,$L$11:$L$2636,0)+30)</f>
        <v>48996</v>
      </c>
      <c r="Q3630" s="124" cm="1">
        <f t="array" ref="Q3630">INDEX($L$11:$L$2636,MATCH(B3630+J3630,$L$11:$L$2636,0)+12)-1</f>
        <v>48969</v>
      </c>
    </row>
    <row r="3631" spans="2:17" ht="15" customHeight="1" x14ac:dyDescent="0.25">
      <c r="B3631" s="112">
        <v>48955</v>
      </c>
      <c r="C3631" s="113" t="str">
        <f t="shared" si="236"/>
        <v>Wednesday</v>
      </c>
      <c r="D3631" s="114" t="str">
        <f t="shared" si="235"/>
        <v>B</v>
      </c>
      <c r="E3631" s="114" t="str">
        <f t="shared" si="235"/>
        <v>B</v>
      </c>
      <c r="F3631" s="114" t="str">
        <f t="shared" si="235"/>
        <v>B</v>
      </c>
      <c r="G3631" s="114" t="str">
        <f t="shared" si="235"/>
        <v>B</v>
      </c>
      <c r="H3631" s="114" t="str">
        <f t="shared" si="237"/>
        <v>B</v>
      </c>
      <c r="I3631" s="99">
        <f t="shared" si="238"/>
        <v>1</v>
      </c>
      <c r="J3631" s="109">
        <f>IF(H3631="B",0,MATCH("B",H3632:$H$3985,0))</f>
        <v>0</v>
      </c>
      <c r="O3631" s="112">
        <v>48955</v>
      </c>
      <c r="P3631" s="97" cm="1">
        <f t="array" ref="P3631">INDEX($L$11:$L$2636,MATCH(B3631+J3631,$L$11:$L$2636,0)+30)</f>
        <v>48997</v>
      </c>
      <c r="Q3631" s="124" cm="1">
        <f t="array" ref="Q3631">INDEX($L$11:$L$2636,MATCH(B3631+J3631,$L$11:$L$2636,0)+12)-1</f>
        <v>48970</v>
      </c>
    </row>
    <row r="3632" spans="2:17" ht="15" customHeight="1" x14ac:dyDescent="0.25">
      <c r="B3632" s="112">
        <v>48956</v>
      </c>
      <c r="C3632" s="113" t="str">
        <f t="shared" si="236"/>
        <v>Thursday</v>
      </c>
      <c r="D3632" s="114" t="str">
        <f t="shared" si="235"/>
        <v>B</v>
      </c>
      <c r="E3632" s="114" t="str">
        <f t="shared" si="235"/>
        <v>B</v>
      </c>
      <c r="F3632" s="114" t="str">
        <f t="shared" si="235"/>
        <v>B</v>
      </c>
      <c r="G3632" s="114" t="str">
        <f t="shared" si="235"/>
        <v>B</v>
      </c>
      <c r="H3632" s="114" t="str">
        <f t="shared" si="237"/>
        <v>B</v>
      </c>
      <c r="I3632" s="99">
        <f t="shared" si="238"/>
        <v>1</v>
      </c>
      <c r="J3632" s="109">
        <f>IF(H3632="B",0,MATCH("B",H3633:$H$3985,0))</f>
        <v>0</v>
      </c>
      <c r="O3632" s="112">
        <v>48956</v>
      </c>
      <c r="P3632" s="97" cm="1">
        <f t="array" ref="P3632">INDEX($L$11:$L$2636,MATCH(B3632+J3632,$L$11:$L$2636,0)+30)</f>
        <v>48998</v>
      </c>
      <c r="Q3632" s="124" cm="1">
        <f t="array" ref="Q3632">INDEX($L$11:$L$2636,MATCH(B3632+J3632,$L$11:$L$2636,0)+12)-1</f>
        <v>48973</v>
      </c>
    </row>
    <row r="3633" spans="2:17" ht="15" customHeight="1" x14ac:dyDescent="0.25">
      <c r="B3633" s="112">
        <v>48957</v>
      </c>
      <c r="C3633" s="113" t="str">
        <f t="shared" si="236"/>
        <v>Friday</v>
      </c>
      <c r="D3633" s="114" t="str">
        <f t="shared" si="235"/>
        <v>B</v>
      </c>
      <c r="E3633" s="114" t="str">
        <f t="shared" si="235"/>
        <v>B</v>
      </c>
      <c r="F3633" s="114" t="str">
        <f t="shared" si="235"/>
        <v>B</v>
      </c>
      <c r="G3633" s="114" t="str">
        <f t="shared" si="235"/>
        <v>B</v>
      </c>
      <c r="H3633" s="114" t="str">
        <f t="shared" si="237"/>
        <v>B</v>
      </c>
      <c r="I3633" s="99">
        <f t="shared" si="238"/>
        <v>1</v>
      </c>
      <c r="J3633" s="109">
        <f>IF(H3633="B",0,MATCH("B",H3634:$H$3985,0))</f>
        <v>0</v>
      </c>
      <c r="O3633" s="112">
        <v>48957</v>
      </c>
      <c r="P3633" s="97" cm="1">
        <f t="array" ref="P3633">INDEX($L$11:$L$2636,MATCH(B3633+J3633,$L$11:$L$2636,0)+30)</f>
        <v>48999</v>
      </c>
      <c r="Q3633" s="124" cm="1">
        <f t="array" ref="Q3633">INDEX($L$11:$L$2636,MATCH(B3633+J3633,$L$11:$L$2636,0)+12)-1</f>
        <v>48974</v>
      </c>
    </row>
    <row r="3634" spans="2:17" ht="15" customHeight="1" x14ac:dyDescent="0.25">
      <c r="B3634" s="112">
        <v>48958</v>
      </c>
      <c r="C3634" s="113" t="str">
        <f t="shared" si="236"/>
        <v>Saturday</v>
      </c>
      <c r="D3634" s="114" t="str">
        <f t="shared" si="235"/>
        <v>W</v>
      </c>
      <c r="E3634" s="114" t="str">
        <f t="shared" si="235"/>
        <v>W</v>
      </c>
      <c r="F3634" s="114" t="str">
        <f t="shared" si="235"/>
        <v>W</v>
      </c>
      <c r="G3634" s="114" t="str">
        <f t="shared" si="235"/>
        <v>W</v>
      </c>
      <c r="H3634" s="114" t="str">
        <f t="shared" si="237"/>
        <v>W</v>
      </c>
      <c r="I3634" s="99">
        <f t="shared" si="238"/>
        <v>0</v>
      </c>
      <c r="J3634" s="109">
        <f>IF(H3634="B",0,MATCH("B",H3635:$H$3985,0))</f>
        <v>2</v>
      </c>
      <c r="O3634" s="112">
        <v>48958</v>
      </c>
      <c r="P3634" s="97" cm="1">
        <f t="array" ref="P3634">INDEX($L$11:$L$2636,MATCH(B3634+J3634,$L$11:$L$2636,0)+30)</f>
        <v>49002</v>
      </c>
      <c r="Q3634" s="124" cm="1">
        <f t="array" ref="Q3634">INDEX($L$11:$L$2636,MATCH(B3634+J3634,$L$11:$L$2636,0)+12)-1</f>
        <v>48975</v>
      </c>
    </row>
    <row r="3635" spans="2:17" ht="15" customHeight="1" x14ac:dyDescent="0.25">
      <c r="B3635" s="112">
        <v>48959</v>
      </c>
      <c r="C3635" s="113" t="str">
        <f t="shared" si="236"/>
        <v>Sunday</v>
      </c>
      <c r="D3635" s="114" t="str">
        <f t="shared" si="235"/>
        <v>W</v>
      </c>
      <c r="E3635" s="114" t="str">
        <f t="shared" si="235"/>
        <v>W</v>
      </c>
      <c r="F3635" s="114" t="str">
        <f t="shared" si="235"/>
        <v>W</v>
      </c>
      <c r="G3635" s="114" t="str">
        <f t="shared" si="235"/>
        <v>W</v>
      </c>
      <c r="H3635" s="114" t="str">
        <f t="shared" si="237"/>
        <v>W</v>
      </c>
      <c r="I3635" s="99">
        <f t="shared" si="238"/>
        <v>0</v>
      </c>
      <c r="J3635" s="109">
        <f>IF(H3635="B",0,MATCH("B",H3636:$H$3985,0))</f>
        <v>1</v>
      </c>
      <c r="O3635" s="112">
        <v>48959</v>
      </c>
      <c r="P3635" s="97" cm="1">
        <f t="array" ref="P3635">INDEX($L$11:$L$2636,MATCH(B3635+J3635,$L$11:$L$2636,0)+30)</f>
        <v>49002</v>
      </c>
      <c r="Q3635" s="124" cm="1">
        <f t="array" ref="Q3635">INDEX($L$11:$L$2636,MATCH(B3635+J3635,$L$11:$L$2636,0)+12)-1</f>
        <v>48975</v>
      </c>
    </row>
    <row r="3636" spans="2:17" ht="15" customHeight="1" x14ac:dyDescent="0.25">
      <c r="B3636" s="112">
        <v>48960</v>
      </c>
      <c r="C3636" s="113" t="str">
        <f t="shared" si="236"/>
        <v>Monday</v>
      </c>
      <c r="D3636" s="114" t="str">
        <f t="shared" si="235"/>
        <v>B</v>
      </c>
      <c r="E3636" s="114" t="str">
        <f t="shared" si="235"/>
        <v>B</v>
      </c>
      <c r="F3636" s="114" t="str">
        <f t="shared" si="235"/>
        <v>B</v>
      </c>
      <c r="G3636" s="114" t="str">
        <f t="shared" si="235"/>
        <v>B</v>
      </c>
      <c r="H3636" s="114" t="str">
        <f t="shared" si="237"/>
        <v>B</v>
      </c>
      <c r="I3636" s="99">
        <f t="shared" si="238"/>
        <v>1</v>
      </c>
      <c r="J3636" s="109">
        <f>IF(H3636="B",0,MATCH("B",H3637:$H$3985,0))</f>
        <v>0</v>
      </c>
      <c r="O3636" s="112">
        <v>48960</v>
      </c>
      <c r="P3636" s="97" cm="1">
        <f t="array" ref="P3636">INDEX($L$11:$L$2636,MATCH(B3636+J3636,$L$11:$L$2636,0)+30)</f>
        <v>49002</v>
      </c>
      <c r="Q3636" s="124" cm="1">
        <f t="array" ref="Q3636">INDEX($L$11:$L$2636,MATCH(B3636+J3636,$L$11:$L$2636,0)+12)-1</f>
        <v>48975</v>
      </c>
    </row>
    <row r="3637" spans="2:17" ht="15" customHeight="1" x14ac:dyDescent="0.25">
      <c r="B3637" s="112">
        <v>48961</v>
      </c>
      <c r="C3637" s="113" t="str">
        <f t="shared" si="236"/>
        <v>Tuesday</v>
      </c>
      <c r="D3637" s="114" t="str">
        <f t="shared" si="235"/>
        <v>B</v>
      </c>
      <c r="E3637" s="114" t="str">
        <f t="shared" si="235"/>
        <v>B</v>
      </c>
      <c r="F3637" s="114" t="str">
        <f t="shared" si="235"/>
        <v>B</v>
      </c>
      <c r="G3637" s="114" t="str">
        <f t="shared" si="235"/>
        <v>B</v>
      </c>
      <c r="H3637" s="114" t="str">
        <f t="shared" si="237"/>
        <v>B</v>
      </c>
      <c r="I3637" s="99">
        <f t="shared" si="238"/>
        <v>1</v>
      </c>
      <c r="J3637" s="109">
        <f>IF(H3637="B",0,MATCH("B",H3638:$H$3985,0))</f>
        <v>0</v>
      </c>
      <c r="O3637" s="112">
        <v>48961</v>
      </c>
      <c r="P3637" s="97" cm="1">
        <f t="array" ref="P3637">INDEX($L$11:$L$2636,MATCH(B3637+J3637,$L$11:$L$2636,0)+30)</f>
        <v>49003</v>
      </c>
      <c r="Q3637" s="124" cm="1">
        <f t="array" ref="Q3637">INDEX($L$11:$L$2636,MATCH(B3637+J3637,$L$11:$L$2636,0)+12)-1</f>
        <v>48976</v>
      </c>
    </row>
    <row r="3638" spans="2:17" ht="15" customHeight="1" x14ac:dyDescent="0.25">
      <c r="B3638" s="112">
        <v>48962</v>
      </c>
      <c r="C3638" s="113" t="str">
        <f t="shared" si="236"/>
        <v>Wednesday</v>
      </c>
      <c r="D3638" s="114" t="str">
        <f t="shared" si="235"/>
        <v>B</v>
      </c>
      <c r="E3638" s="114" t="str">
        <f t="shared" si="235"/>
        <v>B</v>
      </c>
      <c r="F3638" s="114" t="str">
        <f t="shared" si="235"/>
        <v>B</v>
      </c>
      <c r="G3638" s="114" t="str">
        <f t="shared" si="235"/>
        <v>B</v>
      </c>
      <c r="H3638" s="114" t="str">
        <f t="shared" si="237"/>
        <v>B</v>
      </c>
      <c r="I3638" s="99">
        <f t="shared" si="238"/>
        <v>1</v>
      </c>
      <c r="J3638" s="109">
        <f>IF(H3638="B",0,MATCH("B",H3639:$H$3985,0))</f>
        <v>0</v>
      </c>
      <c r="O3638" s="112">
        <v>48962</v>
      </c>
      <c r="P3638" s="97" cm="1">
        <f t="array" ref="P3638">INDEX($L$11:$L$2636,MATCH(B3638+J3638,$L$11:$L$2636,0)+30)</f>
        <v>49004</v>
      </c>
      <c r="Q3638" s="124" cm="1">
        <f t="array" ref="Q3638">INDEX($L$11:$L$2636,MATCH(B3638+J3638,$L$11:$L$2636,0)+12)-1</f>
        <v>48977</v>
      </c>
    </row>
    <row r="3639" spans="2:17" ht="15" customHeight="1" x14ac:dyDescent="0.25">
      <c r="B3639" s="112">
        <v>48963</v>
      </c>
      <c r="C3639" s="113" t="str">
        <f t="shared" si="236"/>
        <v>Thursday</v>
      </c>
      <c r="D3639" s="114" t="str">
        <f t="shared" si="235"/>
        <v>B</v>
      </c>
      <c r="E3639" s="114" t="str">
        <f t="shared" si="235"/>
        <v>B</v>
      </c>
      <c r="F3639" s="114" t="str">
        <f t="shared" si="235"/>
        <v>B</v>
      </c>
      <c r="G3639" s="114" t="str">
        <f t="shared" si="235"/>
        <v>B</v>
      </c>
      <c r="H3639" s="114" t="str">
        <f t="shared" si="237"/>
        <v>B</v>
      </c>
      <c r="I3639" s="99">
        <f t="shared" si="238"/>
        <v>1</v>
      </c>
      <c r="J3639" s="109">
        <f>IF(H3639="B",0,MATCH("B",H3640:$H$3985,0))</f>
        <v>0</v>
      </c>
      <c r="O3639" s="112">
        <v>48963</v>
      </c>
      <c r="P3639" s="97" cm="1">
        <f t="array" ref="P3639">INDEX($L$11:$L$2636,MATCH(B3639+J3639,$L$11:$L$2636,0)+30)</f>
        <v>49005</v>
      </c>
      <c r="Q3639" s="124" cm="1">
        <f t="array" ref="Q3639">INDEX($L$11:$L$2636,MATCH(B3639+J3639,$L$11:$L$2636,0)+12)-1</f>
        <v>48980</v>
      </c>
    </row>
    <row r="3640" spans="2:17" ht="15" customHeight="1" x14ac:dyDescent="0.25">
      <c r="B3640" s="112">
        <v>48964</v>
      </c>
      <c r="C3640" s="113" t="str">
        <f t="shared" si="236"/>
        <v>Friday</v>
      </c>
      <c r="D3640" s="114" t="str">
        <f t="shared" si="235"/>
        <v>B</v>
      </c>
      <c r="E3640" s="114" t="str">
        <f t="shared" si="235"/>
        <v>B</v>
      </c>
      <c r="F3640" s="114" t="str">
        <f t="shared" si="235"/>
        <v>B</v>
      </c>
      <c r="G3640" s="114" t="str">
        <f t="shared" si="235"/>
        <v>B</v>
      </c>
      <c r="H3640" s="114" t="str">
        <f t="shared" si="237"/>
        <v>B</v>
      </c>
      <c r="I3640" s="99">
        <f t="shared" si="238"/>
        <v>1</v>
      </c>
      <c r="J3640" s="109">
        <f>IF(H3640="B",0,MATCH("B",H3641:$H$3985,0))</f>
        <v>0</v>
      </c>
      <c r="O3640" s="112">
        <v>48964</v>
      </c>
      <c r="P3640" s="97" cm="1">
        <f t="array" ref="P3640">INDEX($L$11:$L$2636,MATCH(B3640+J3640,$L$11:$L$2636,0)+30)</f>
        <v>49006</v>
      </c>
      <c r="Q3640" s="124" cm="1">
        <f t="array" ref="Q3640">INDEX($L$11:$L$2636,MATCH(B3640+J3640,$L$11:$L$2636,0)+12)-1</f>
        <v>48981</v>
      </c>
    </row>
    <row r="3641" spans="2:17" ht="15" customHeight="1" x14ac:dyDescent="0.25">
      <c r="B3641" s="112">
        <v>48965</v>
      </c>
      <c r="C3641" s="113" t="str">
        <f t="shared" si="236"/>
        <v>Saturday</v>
      </c>
      <c r="D3641" s="114" t="str">
        <f t="shared" si="235"/>
        <v>W</v>
      </c>
      <c r="E3641" s="114" t="str">
        <f t="shared" si="235"/>
        <v>W</v>
      </c>
      <c r="F3641" s="114" t="str">
        <f t="shared" si="235"/>
        <v>W</v>
      </c>
      <c r="G3641" s="114" t="str">
        <f t="shared" si="235"/>
        <v>W</v>
      </c>
      <c r="H3641" s="114" t="str">
        <f t="shared" si="237"/>
        <v>W</v>
      </c>
      <c r="I3641" s="99">
        <f t="shared" si="238"/>
        <v>0</v>
      </c>
      <c r="J3641" s="109">
        <f>IF(H3641="B",0,MATCH("B",H3642:$H$3985,0))</f>
        <v>2</v>
      </c>
      <c r="O3641" s="112">
        <v>48965</v>
      </c>
      <c r="P3641" s="97" cm="1">
        <f t="array" ref="P3641">INDEX($L$11:$L$2636,MATCH(B3641+J3641,$L$11:$L$2636,0)+30)</f>
        <v>49009</v>
      </c>
      <c r="Q3641" s="124" cm="1">
        <f t="array" ref="Q3641">INDEX($L$11:$L$2636,MATCH(B3641+J3641,$L$11:$L$2636,0)+12)-1</f>
        <v>48982</v>
      </c>
    </row>
    <row r="3642" spans="2:17" ht="15" customHeight="1" x14ac:dyDescent="0.25">
      <c r="B3642" s="112">
        <v>48966</v>
      </c>
      <c r="C3642" s="113" t="str">
        <f t="shared" si="236"/>
        <v>Sunday</v>
      </c>
      <c r="D3642" s="114" t="str">
        <f t="shared" si="235"/>
        <v>W</v>
      </c>
      <c r="E3642" s="114" t="str">
        <f t="shared" si="235"/>
        <v>W</v>
      </c>
      <c r="F3642" s="114" t="str">
        <f t="shared" si="235"/>
        <v>W</v>
      </c>
      <c r="G3642" s="114" t="str">
        <f t="shared" si="235"/>
        <v>W</v>
      </c>
      <c r="H3642" s="114" t="str">
        <f t="shared" si="237"/>
        <v>W</v>
      </c>
      <c r="I3642" s="99">
        <f t="shared" si="238"/>
        <v>0</v>
      </c>
      <c r="J3642" s="109">
        <f>IF(H3642="B",0,MATCH("B",H3643:$H$3985,0))</f>
        <v>1</v>
      </c>
      <c r="O3642" s="112">
        <v>48966</v>
      </c>
      <c r="P3642" s="97" cm="1">
        <f t="array" ref="P3642">INDEX($L$11:$L$2636,MATCH(B3642+J3642,$L$11:$L$2636,0)+30)</f>
        <v>49009</v>
      </c>
      <c r="Q3642" s="124" cm="1">
        <f t="array" ref="Q3642">INDEX($L$11:$L$2636,MATCH(B3642+J3642,$L$11:$L$2636,0)+12)-1</f>
        <v>48982</v>
      </c>
    </row>
    <row r="3643" spans="2:17" ht="15" customHeight="1" x14ac:dyDescent="0.25">
      <c r="B3643" s="112">
        <v>48967</v>
      </c>
      <c r="C3643" s="113" t="str">
        <f t="shared" si="236"/>
        <v>Monday</v>
      </c>
      <c r="D3643" s="114" t="str">
        <f t="shared" si="235"/>
        <v>B</v>
      </c>
      <c r="E3643" s="114" t="str">
        <f t="shared" si="235"/>
        <v>B</v>
      </c>
      <c r="F3643" s="114" t="str">
        <f t="shared" si="235"/>
        <v>B</v>
      </c>
      <c r="G3643" s="114" t="str">
        <f t="shared" si="235"/>
        <v>B</v>
      </c>
      <c r="H3643" s="114" t="str">
        <f t="shared" si="237"/>
        <v>B</v>
      </c>
      <c r="I3643" s="99">
        <f t="shared" si="238"/>
        <v>1</v>
      </c>
      <c r="J3643" s="109">
        <f>IF(H3643="B",0,MATCH("B",H3644:$H$3985,0))</f>
        <v>0</v>
      </c>
      <c r="O3643" s="112">
        <v>48967</v>
      </c>
      <c r="P3643" s="97" cm="1">
        <f t="array" ref="P3643">INDEX($L$11:$L$2636,MATCH(B3643+J3643,$L$11:$L$2636,0)+30)</f>
        <v>49009</v>
      </c>
      <c r="Q3643" s="124" cm="1">
        <f t="array" ref="Q3643">INDEX($L$11:$L$2636,MATCH(B3643+J3643,$L$11:$L$2636,0)+12)-1</f>
        <v>48982</v>
      </c>
    </row>
    <row r="3644" spans="2:17" ht="15" customHeight="1" x14ac:dyDescent="0.25">
      <c r="B3644" s="112">
        <v>48968</v>
      </c>
      <c r="C3644" s="113" t="str">
        <f t="shared" si="236"/>
        <v>Tuesday</v>
      </c>
      <c r="D3644" s="114" t="str">
        <f t="shared" si="235"/>
        <v>B</v>
      </c>
      <c r="E3644" s="114" t="str">
        <f t="shared" si="235"/>
        <v>B</v>
      </c>
      <c r="F3644" s="114" t="str">
        <f t="shared" si="235"/>
        <v>B</v>
      </c>
      <c r="G3644" s="114" t="str">
        <f t="shared" si="235"/>
        <v>B</v>
      </c>
      <c r="H3644" s="114" t="str">
        <f t="shared" si="237"/>
        <v>B</v>
      </c>
      <c r="I3644" s="99">
        <f t="shared" si="238"/>
        <v>1</v>
      </c>
      <c r="J3644" s="109">
        <f>IF(H3644="B",0,MATCH("B",H3645:$H$3985,0))</f>
        <v>0</v>
      </c>
      <c r="O3644" s="112">
        <v>48968</v>
      </c>
      <c r="P3644" s="97" cm="1">
        <f t="array" ref="P3644">INDEX($L$11:$L$2636,MATCH(B3644+J3644,$L$11:$L$2636,0)+30)</f>
        <v>49010</v>
      </c>
      <c r="Q3644" s="124" cm="1">
        <f t="array" ref="Q3644">INDEX($L$11:$L$2636,MATCH(B3644+J3644,$L$11:$L$2636,0)+12)-1</f>
        <v>48983</v>
      </c>
    </row>
    <row r="3645" spans="2:17" ht="15" customHeight="1" x14ac:dyDescent="0.25">
      <c r="B3645" s="112">
        <v>48969</v>
      </c>
      <c r="C3645" s="113" t="str">
        <f t="shared" si="236"/>
        <v>Wednesday</v>
      </c>
      <c r="D3645" s="114" t="str">
        <f t="shared" si="235"/>
        <v>B</v>
      </c>
      <c r="E3645" s="114" t="str">
        <f t="shared" si="235"/>
        <v>B</v>
      </c>
      <c r="F3645" s="114" t="str">
        <f t="shared" si="235"/>
        <v>B</v>
      </c>
      <c r="G3645" s="114" t="str">
        <f t="shared" si="235"/>
        <v>B</v>
      </c>
      <c r="H3645" s="114" t="str">
        <f t="shared" si="237"/>
        <v>B</v>
      </c>
      <c r="I3645" s="99">
        <f t="shared" si="238"/>
        <v>1</v>
      </c>
      <c r="J3645" s="109">
        <f>IF(H3645="B",0,MATCH("B",H3646:$H$3985,0))</f>
        <v>0</v>
      </c>
      <c r="O3645" s="112">
        <v>48969</v>
      </c>
      <c r="P3645" s="97" cm="1">
        <f t="array" ref="P3645">INDEX($L$11:$L$2636,MATCH(B3645+J3645,$L$11:$L$2636,0)+30)</f>
        <v>49011</v>
      </c>
      <c r="Q3645" s="124" cm="1">
        <f t="array" ref="Q3645">INDEX($L$11:$L$2636,MATCH(B3645+J3645,$L$11:$L$2636,0)+12)-1</f>
        <v>48984</v>
      </c>
    </row>
    <row r="3646" spans="2:17" ht="15" customHeight="1" x14ac:dyDescent="0.25">
      <c r="B3646" s="112">
        <v>48970</v>
      </c>
      <c r="C3646" s="113" t="str">
        <f t="shared" si="236"/>
        <v>Thursday</v>
      </c>
      <c r="D3646" s="114" t="str">
        <f t="shared" si="235"/>
        <v>B</v>
      </c>
      <c r="E3646" s="114" t="str">
        <f t="shared" si="235"/>
        <v>B</v>
      </c>
      <c r="F3646" s="114" t="str">
        <f t="shared" si="235"/>
        <v>B</v>
      </c>
      <c r="G3646" s="114" t="str">
        <f t="shared" si="235"/>
        <v>B</v>
      </c>
      <c r="H3646" s="114" t="str">
        <f t="shared" si="237"/>
        <v>B</v>
      </c>
      <c r="I3646" s="99">
        <f t="shared" si="238"/>
        <v>1</v>
      </c>
      <c r="J3646" s="109">
        <f>IF(H3646="B",0,MATCH("B",H3647:$H$3985,0))</f>
        <v>0</v>
      </c>
      <c r="O3646" s="112">
        <v>48970</v>
      </c>
      <c r="P3646" s="97" cm="1">
        <f t="array" ref="P3646">INDEX($L$11:$L$2636,MATCH(B3646+J3646,$L$11:$L$2636,0)+30)</f>
        <v>49012</v>
      </c>
      <c r="Q3646" s="124" cm="1">
        <f t="array" ref="Q3646">INDEX($L$11:$L$2636,MATCH(B3646+J3646,$L$11:$L$2636,0)+12)-1</f>
        <v>48987</v>
      </c>
    </row>
    <row r="3647" spans="2:17" ht="15" customHeight="1" x14ac:dyDescent="0.25">
      <c r="B3647" s="112">
        <v>48971</v>
      </c>
      <c r="C3647" s="113" t="str">
        <f t="shared" si="236"/>
        <v>Friday</v>
      </c>
      <c r="D3647" s="114" t="str">
        <f t="shared" si="235"/>
        <v>B</v>
      </c>
      <c r="E3647" s="114" t="str">
        <f t="shared" si="235"/>
        <v>B</v>
      </c>
      <c r="F3647" s="114" t="str">
        <f t="shared" si="235"/>
        <v>B</v>
      </c>
      <c r="G3647" s="114" t="str">
        <f t="shared" si="235"/>
        <v>B</v>
      </c>
      <c r="H3647" s="114" t="str">
        <f t="shared" si="237"/>
        <v>B</v>
      </c>
      <c r="I3647" s="99">
        <f t="shared" si="238"/>
        <v>1</v>
      </c>
      <c r="J3647" s="109">
        <f>IF(H3647="B",0,MATCH("B",H3648:$H$3985,0))</f>
        <v>0</v>
      </c>
      <c r="O3647" s="112">
        <v>48971</v>
      </c>
      <c r="P3647" s="97" cm="1">
        <f t="array" ref="P3647">INDEX($L$11:$L$2636,MATCH(B3647+J3647,$L$11:$L$2636,0)+30)</f>
        <v>49013</v>
      </c>
      <c r="Q3647" s="124" cm="1">
        <f t="array" ref="Q3647">INDEX($L$11:$L$2636,MATCH(B3647+J3647,$L$11:$L$2636,0)+12)-1</f>
        <v>48988</v>
      </c>
    </row>
    <row r="3648" spans="2:17" ht="15" customHeight="1" x14ac:dyDescent="0.25">
      <c r="B3648" s="112">
        <v>48972</v>
      </c>
      <c r="C3648" s="113" t="str">
        <f t="shared" si="236"/>
        <v>Saturday</v>
      </c>
      <c r="D3648" s="114" t="str">
        <f t="shared" si="235"/>
        <v>W</v>
      </c>
      <c r="E3648" s="114" t="str">
        <f t="shared" si="235"/>
        <v>W</v>
      </c>
      <c r="F3648" s="114" t="str">
        <f t="shared" si="235"/>
        <v>W</v>
      </c>
      <c r="G3648" s="114" t="str">
        <f t="shared" si="235"/>
        <v>W</v>
      </c>
      <c r="H3648" s="114" t="str">
        <f t="shared" si="237"/>
        <v>W</v>
      </c>
      <c r="I3648" s="99">
        <f t="shared" si="238"/>
        <v>0</v>
      </c>
      <c r="J3648" s="109">
        <f>IF(H3648="B",0,MATCH("B",H3649:$H$3985,0))</f>
        <v>2</v>
      </c>
      <c r="O3648" s="112">
        <v>48972</v>
      </c>
      <c r="P3648" s="97" cm="1">
        <f t="array" ref="P3648">INDEX($L$11:$L$2636,MATCH(B3648+J3648,$L$11:$L$2636,0)+30)</f>
        <v>49016</v>
      </c>
      <c r="Q3648" s="124" cm="1">
        <f t="array" ref="Q3648">INDEX($L$11:$L$2636,MATCH(B3648+J3648,$L$11:$L$2636,0)+12)-1</f>
        <v>48989</v>
      </c>
    </row>
    <row r="3649" spans="2:17" ht="15" customHeight="1" x14ac:dyDescent="0.25">
      <c r="B3649" s="112">
        <v>48973</v>
      </c>
      <c r="C3649" s="113" t="str">
        <f t="shared" si="236"/>
        <v>Sunday</v>
      </c>
      <c r="D3649" s="114" t="str">
        <f t="shared" si="235"/>
        <v>W</v>
      </c>
      <c r="E3649" s="114" t="str">
        <f t="shared" si="235"/>
        <v>W</v>
      </c>
      <c r="F3649" s="114" t="str">
        <f t="shared" si="235"/>
        <v>W</v>
      </c>
      <c r="G3649" s="114" t="str">
        <f t="shared" si="235"/>
        <v>W</v>
      </c>
      <c r="H3649" s="114" t="str">
        <f t="shared" si="237"/>
        <v>W</v>
      </c>
      <c r="I3649" s="99">
        <f t="shared" si="238"/>
        <v>0</v>
      </c>
      <c r="J3649" s="109">
        <f>IF(H3649="B",0,MATCH("B",H3650:$H$3985,0))</f>
        <v>1</v>
      </c>
      <c r="O3649" s="112">
        <v>48973</v>
      </c>
      <c r="P3649" s="97" cm="1">
        <f t="array" ref="P3649">INDEX($L$11:$L$2636,MATCH(B3649+J3649,$L$11:$L$2636,0)+30)</f>
        <v>49016</v>
      </c>
      <c r="Q3649" s="124" cm="1">
        <f t="array" ref="Q3649">INDEX($L$11:$L$2636,MATCH(B3649+J3649,$L$11:$L$2636,0)+12)-1</f>
        <v>48989</v>
      </c>
    </row>
    <row r="3650" spans="2:17" ht="15" customHeight="1" x14ac:dyDescent="0.25">
      <c r="B3650" s="112">
        <v>48974</v>
      </c>
      <c r="C3650" s="113" t="str">
        <f t="shared" si="236"/>
        <v>Monday</v>
      </c>
      <c r="D3650" s="114" t="str">
        <f t="shared" si="235"/>
        <v>B</v>
      </c>
      <c r="E3650" s="114" t="str">
        <f t="shared" si="235"/>
        <v>B</v>
      </c>
      <c r="F3650" s="114" t="str">
        <f t="shared" si="235"/>
        <v>B</v>
      </c>
      <c r="G3650" s="114" t="str">
        <f t="shared" si="235"/>
        <v>B</v>
      </c>
      <c r="H3650" s="114" t="str">
        <f t="shared" si="237"/>
        <v>B</v>
      </c>
      <c r="I3650" s="99">
        <f t="shared" si="238"/>
        <v>1</v>
      </c>
      <c r="J3650" s="109">
        <f>IF(H3650="B",0,MATCH("B",H3651:$H$3985,0))</f>
        <v>0</v>
      </c>
      <c r="O3650" s="112">
        <v>48974</v>
      </c>
      <c r="P3650" s="97" cm="1">
        <f t="array" ref="P3650">INDEX($L$11:$L$2636,MATCH(B3650+J3650,$L$11:$L$2636,0)+30)</f>
        <v>49016</v>
      </c>
      <c r="Q3650" s="124" cm="1">
        <f t="array" ref="Q3650">INDEX($L$11:$L$2636,MATCH(B3650+J3650,$L$11:$L$2636,0)+12)-1</f>
        <v>48989</v>
      </c>
    </row>
    <row r="3651" spans="2:17" ht="15" customHeight="1" x14ac:dyDescent="0.25">
      <c r="B3651" s="112">
        <v>48975</v>
      </c>
      <c r="C3651" s="113" t="str">
        <f t="shared" si="236"/>
        <v>Tuesday</v>
      </c>
      <c r="D3651" s="114" t="str">
        <f t="shared" si="235"/>
        <v>B</v>
      </c>
      <c r="E3651" s="114" t="str">
        <f t="shared" si="235"/>
        <v>B</v>
      </c>
      <c r="F3651" s="114" t="str">
        <f t="shared" si="235"/>
        <v>B</v>
      </c>
      <c r="G3651" s="114" t="str">
        <f t="shared" si="235"/>
        <v>B</v>
      </c>
      <c r="H3651" s="114" t="str">
        <f t="shared" si="237"/>
        <v>B</v>
      </c>
      <c r="I3651" s="99">
        <f t="shared" si="238"/>
        <v>1</v>
      </c>
      <c r="J3651" s="109">
        <f>IF(H3651="B",0,MATCH("B",H3652:$H$3985,0))</f>
        <v>0</v>
      </c>
      <c r="O3651" s="112">
        <v>48975</v>
      </c>
      <c r="P3651" s="97" cm="1">
        <f t="array" ref="P3651">INDEX($L$11:$L$2636,MATCH(B3651+J3651,$L$11:$L$2636,0)+30)</f>
        <v>49017</v>
      </c>
      <c r="Q3651" s="124" cm="1">
        <f t="array" ref="Q3651">INDEX($L$11:$L$2636,MATCH(B3651+J3651,$L$11:$L$2636,0)+12)-1</f>
        <v>48990</v>
      </c>
    </row>
    <row r="3652" spans="2:17" ht="15" customHeight="1" x14ac:dyDescent="0.25">
      <c r="B3652" s="112">
        <v>48976</v>
      </c>
      <c r="C3652" s="113" t="str">
        <f t="shared" si="236"/>
        <v>Wednesday</v>
      </c>
      <c r="D3652" s="114" t="str">
        <f t="shared" ref="D3652:G3712" si="239">IF(WEEKDAY($B3652,2)&lt;6,"B","W")</f>
        <v>B</v>
      </c>
      <c r="E3652" s="114" t="str">
        <f t="shared" si="239"/>
        <v>B</v>
      </c>
      <c r="F3652" s="114" t="str">
        <f t="shared" si="239"/>
        <v>B</v>
      </c>
      <c r="G3652" s="114" t="str">
        <f t="shared" si="239"/>
        <v>B</v>
      </c>
      <c r="H3652" s="114" t="str">
        <f t="shared" si="237"/>
        <v>B</v>
      </c>
      <c r="I3652" s="99">
        <f t="shared" si="238"/>
        <v>1</v>
      </c>
      <c r="J3652" s="109">
        <f>IF(H3652="B",0,MATCH("B",H3653:$H$3985,0))</f>
        <v>0</v>
      </c>
      <c r="O3652" s="112">
        <v>48976</v>
      </c>
      <c r="P3652" s="97" cm="1">
        <f t="array" ref="P3652">INDEX($L$11:$L$2636,MATCH(B3652+J3652,$L$11:$L$2636,0)+30)</f>
        <v>49018</v>
      </c>
      <c r="Q3652" s="124" cm="1">
        <f t="array" ref="Q3652">INDEX($L$11:$L$2636,MATCH(B3652+J3652,$L$11:$L$2636,0)+12)-1</f>
        <v>48991</v>
      </c>
    </row>
    <row r="3653" spans="2:17" ht="15" customHeight="1" x14ac:dyDescent="0.25">
      <c r="B3653" s="112">
        <v>48977</v>
      </c>
      <c r="C3653" s="113" t="str">
        <f t="shared" si="236"/>
        <v>Thursday</v>
      </c>
      <c r="D3653" s="114" t="str">
        <f t="shared" si="239"/>
        <v>B</v>
      </c>
      <c r="E3653" s="114" t="str">
        <f t="shared" si="239"/>
        <v>B</v>
      </c>
      <c r="F3653" s="114" t="str">
        <f t="shared" si="239"/>
        <v>B</v>
      </c>
      <c r="G3653" s="114" t="str">
        <f t="shared" si="239"/>
        <v>B</v>
      </c>
      <c r="H3653" s="114" t="str">
        <f t="shared" si="237"/>
        <v>B</v>
      </c>
      <c r="I3653" s="99">
        <f t="shared" si="238"/>
        <v>1</v>
      </c>
      <c r="J3653" s="109">
        <f>IF(H3653="B",0,MATCH("B",H3654:$H$3985,0))</f>
        <v>0</v>
      </c>
      <c r="O3653" s="112">
        <v>48977</v>
      </c>
      <c r="P3653" s="97" cm="1">
        <f t="array" ref="P3653">INDEX($L$11:$L$2636,MATCH(B3653+J3653,$L$11:$L$2636,0)+30)</f>
        <v>49019</v>
      </c>
      <c r="Q3653" s="124" cm="1">
        <f t="array" ref="Q3653">INDEX($L$11:$L$2636,MATCH(B3653+J3653,$L$11:$L$2636,0)+12)-1</f>
        <v>48994</v>
      </c>
    </row>
    <row r="3654" spans="2:17" ht="15" customHeight="1" x14ac:dyDescent="0.25">
      <c r="B3654" s="112">
        <v>48978</v>
      </c>
      <c r="C3654" s="113" t="str">
        <f t="shared" si="236"/>
        <v>Friday</v>
      </c>
      <c r="D3654" s="114" t="str">
        <f t="shared" si="239"/>
        <v>B</v>
      </c>
      <c r="E3654" s="114" t="str">
        <f t="shared" si="239"/>
        <v>B</v>
      </c>
      <c r="F3654" s="114" t="str">
        <f t="shared" si="239"/>
        <v>B</v>
      </c>
      <c r="G3654" s="114" t="str">
        <f t="shared" si="239"/>
        <v>B</v>
      </c>
      <c r="H3654" s="114" t="str">
        <f t="shared" si="237"/>
        <v>B</v>
      </c>
      <c r="I3654" s="99">
        <f t="shared" si="238"/>
        <v>1</v>
      </c>
      <c r="J3654" s="109">
        <f>IF(H3654="B",0,MATCH("B",H3655:$H$3985,0))</f>
        <v>0</v>
      </c>
      <c r="O3654" s="112">
        <v>48978</v>
      </c>
      <c r="P3654" s="97" cm="1">
        <f t="array" ref="P3654">INDEX($L$11:$L$2636,MATCH(B3654+J3654,$L$11:$L$2636,0)+30)</f>
        <v>49020</v>
      </c>
      <c r="Q3654" s="124" cm="1">
        <f t="array" ref="Q3654">INDEX($L$11:$L$2636,MATCH(B3654+J3654,$L$11:$L$2636,0)+12)-1</f>
        <v>48995</v>
      </c>
    </row>
    <row r="3655" spans="2:17" ht="15" customHeight="1" x14ac:dyDescent="0.25">
      <c r="B3655" s="112">
        <v>48979</v>
      </c>
      <c r="C3655" s="113" t="str">
        <f t="shared" si="236"/>
        <v>Saturday</v>
      </c>
      <c r="D3655" s="114" t="str">
        <f t="shared" si="239"/>
        <v>W</v>
      </c>
      <c r="E3655" s="114" t="str">
        <f t="shared" si="239"/>
        <v>W</v>
      </c>
      <c r="F3655" s="114" t="str">
        <f t="shared" si="239"/>
        <v>W</v>
      </c>
      <c r="G3655" s="114" t="str">
        <f t="shared" si="239"/>
        <v>W</v>
      </c>
      <c r="H3655" s="114" t="str">
        <f t="shared" si="237"/>
        <v>W</v>
      </c>
      <c r="I3655" s="99">
        <f t="shared" si="238"/>
        <v>0</v>
      </c>
      <c r="J3655" s="109">
        <f>IF(H3655="B",0,MATCH("B",H3656:$H$3985,0))</f>
        <v>2</v>
      </c>
      <c r="O3655" s="112">
        <v>48979</v>
      </c>
      <c r="P3655" s="97" cm="1">
        <f t="array" ref="P3655">INDEX($L$11:$L$2636,MATCH(B3655+J3655,$L$11:$L$2636,0)+30)</f>
        <v>49023</v>
      </c>
      <c r="Q3655" s="124" cm="1">
        <f t="array" ref="Q3655">INDEX($L$11:$L$2636,MATCH(B3655+J3655,$L$11:$L$2636,0)+12)-1</f>
        <v>48996</v>
      </c>
    </row>
    <row r="3656" spans="2:17" ht="15" customHeight="1" x14ac:dyDescent="0.25">
      <c r="B3656" s="112">
        <v>48980</v>
      </c>
      <c r="C3656" s="113" t="str">
        <f t="shared" si="236"/>
        <v>Sunday</v>
      </c>
      <c r="D3656" s="114" t="str">
        <f t="shared" si="239"/>
        <v>W</v>
      </c>
      <c r="E3656" s="114" t="str">
        <f t="shared" si="239"/>
        <v>W</v>
      </c>
      <c r="F3656" s="114" t="str">
        <f t="shared" si="239"/>
        <v>W</v>
      </c>
      <c r="G3656" s="114" t="str">
        <f t="shared" si="239"/>
        <v>W</v>
      </c>
      <c r="H3656" s="114" t="str">
        <f t="shared" si="237"/>
        <v>W</v>
      </c>
      <c r="I3656" s="99">
        <f t="shared" si="238"/>
        <v>0</v>
      </c>
      <c r="J3656" s="109">
        <f>IF(H3656="B",0,MATCH("B",H3657:$H$3985,0))</f>
        <v>1</v>
      </c>
      <c r="O3656" s="112">
        <v>48980</v>
      </c>
      <c r="P3656" s="97" cm="1">
        <f t="array" ref="P3656">INDEX($L$11:$L$2636,MATCH(B3656+J3656,$L$11:$L$2636,0)+30)</f>
        <v>49023</v>
      </c>
      <c r="Q3656" s="124" cm="1">
        <f t="array" ref="Q3656">INDEX($L$11:$L$2636,MATCH(B3656+J3656,$L$11:$L$2636,0)+12)-1</f>
        <v>48996</v>
      </c>
    </row>
    <row r="3657" spans="2:17" ht="15" customHeight="1" x14ac:dyDescent="0.25">
      <c r="B3657" s="112">
        <v>48981</v>
      </c>
      <c r="C3657" s="113" t="str">
        <f t="shared" si="236"/>
        <v>Monday</v>
      </c>
      <c r="D3657" s="114" t="str">
        <f t="shared" si="239"/>
        <v>B</v>
      </c>
      <c r="E3657" s="114" t="str">
        <f t="shared" si="239"/>
        <v>B</v>
      </c>
      <c r="F3657" s="114" t="str">
        <f t="shared" si="239"/>
        <v>B</v>
      </c>
      <c r="G3657" s="114" t="str">
        <f t="shared" si="239"/>
        <v>B</v>
      </c>
      <c r="H3657" s="114" t="str">
        <f t="shared" si="237"/>
        <v>B</v>
      </c>
      <c r="I3657" s="99">
        <f t="shared" si="238"/>
        <v>1</v>
      </c>
      <c r="J3657" s="109">
        <f>IF(H3657="B",0,MATCH("B",H3658:$H$3985,0))</f>
        <v>0</v>
      </c>
      <c r="O3657" s="112">
        <v>48981</v>
      </c>
      <c r="P3657" s="97" cm="1">
        <f t="array" ref="P3657">INDEX($L$11:$L$2636,MATCH(B3657+J3657,$L$11:$L$2636,0)+30)</f>
        <v>49023</v>
      </c>
      <c r="Q3657" s="124" cm="1">
        <f t="array" ref="Q3657">INDEX($L$11:$L$2636,MATCH(B3657+J3657,$L$11:$L$2636,0)+12)-1</f>
        <v>48996</v>
      </c>
    </row>
    <row r="3658" spans="2:17" ht="15" customHeight="1" x14ac:dyDescent="0.25">
      <c r="B3658" s="112">
        <v>48982</v>
      </c>
      <c r="C3658" s="113" t="str">
        <f t="shared" si="236"/>
        <v>Tuesday</v>
      </c>
      <c r="D3658" s="114" t="str">
        <f t="shared" si="239"/>
        <v>B</v>
      </c>
      <c r="E3658" s="114" t="str">
        <f t="shared" si="239"/>
        <v>B</v>
      </c>
      <c r="F3658" s="114" t="str">
        <f t="shared" si="239"/>
        <v>B</v>
      </c>
      <c r="G3658" s="114" t="str">
        <f t="shared" si="239"/>
        <v>B</v>
      </c>
      <c r="H3658" s="114" t="str">
        <f t="shared" si="237"/>
        <v>B</v>
      </c>
      <c r="I3658" s="99">
        <f t="shared" si="238"/>
        <v>1</v>
      </c>
      <c r="J3658" s="109">
        <f>IF(H3658="B",0,MATCH("B",H3659:$H$3985,0))</f>
        <v>0</v>
      </c>
      <c r="O3658" s="112">
        <v>48982</v>
      </c>
      <c r="P3658" s="97" cm="1">
        <f t="array" ref="P3658">INDEX($L$11:$L$2636,MATCH(B3658+J3658,$L$11:$L$2636,0)+30)</f>
        <v>49024</v>
      </c>
      <c r="Q3658" s="124" cm="1">
        <f t="array" ref="Q3658">INDEX($L$11:$L$2636,MATCH(B3658+J3658,$L$11:$L$2636,0)+12)-1</f>
        <v>48997</v>
      </c>
    </row>
    <row r="3659" spans="2:17" ht="15" customHeight="1" x14ac:dyDescent="0.25">
      <c r="B3659" s="112">
        <v>48983</v>
      </c>
      <c r="C3659" s="113" t="str">
        <f t="shared" si="236"/>
        <v>Wednesday</v>
      </c>
      <c r="D3659" s="114" t="str">
        <f t="shared" si="239"/>
        <v>B</v>
      </c>
      <c r="E3659" s="114" t="str">
        <f t="shared" si="239"/>
        <v>B</v>
      </c>
      <c r="F3659" s="114" t="str">
        <f t="shared" si="239"/>
        <v>B</v>
      </c>
      <c r="G3659" s="114" t="str">
        <f t="shared" si="239"/>
        <v>B</v>
      </c>
      <c r="H3659" s="114" t="str">
        <f t="shared" si="237"/>
        <v>B</v>
      </c>
      <c r="I3659" s="99">
        <f t="shared" si="238"/>
        <v>1</v>
      </c>
      <c r="J3659" s="109">
        <f>IF(H3659="B",0,MATCH("B",H3660:$H$3985,0))</f>
        <v>0</v>
      </c>
      <c r="O3659" s="112">
        <v>48983</v>
      </c>
      <c r="P3659" s="97" cm="1">
        <f t="array" ref="P3659">INDEX($L$11:$L$2636,MATCH(B3659+J3659,$L$11:$L$2636,0)+30)</f>
        <v>49025</v>
      </c>
      <c r="Q3659" s="124" cm="1">
        <f t="array" ref="Q3659">INDEX($L$11:$L$2636,MATCH(B3659+J3659,$L$11:$L$2636,0)+12)-1</f>
        <v>48998</v>
      </c>
    </row>
    <row r="3660" spans="2:17" ht="15" customHeight="1" x14ac:dyDescent="0.25">
      <c r="B3660" s="112">
        <v>48984</v>
      </c>
      <c r="C3660" s="113" t="str">
        <f t="shared" ref="C3660:C3723" si="240">TEXT(WEEKDAY(B3660),"dddd")</f>
        <v>Thursday</v>
      </c>
      <c r="D3660" s="114" t="str">
        <f t="shared" si="239"/>
        <v>B</v>
      </c>
      <c r="E3660" s="114" t="str">
        <f t="shared" si="239"/>
        <v>B</v>
      </c>
      <c r="F3660" s="114" t="str">
        <f t="shared" si="239"/>
        <v>B</v>
      </c>
      <c r="G3660" s="114" t="str">
        <f t="shared" si="239"/>
        <v>B</v>
      </c>
      <c r="H3660" s="114" t="str">
        <f t="shared" ref="H3660:H3723" si="241">IF(OR(D3660="P",E3660="P",F3660="P",G3660="P"),"P",D3660)</f>
        <v>B</v>
      </c>
      <c r="I3660" s="99">
        <f t="shared" ref="I3660:I3723" si="242">IF(H3660="B",1,0)</f>
        <v>1</v>
      </c>
      <c r="J3660" s="109">
        <f>IF(H3660="B",0,MATCH("B",H3661:$H$3985,0))</f>
        <v>0</v>
      </c>
      <c r="O3660" s="112">
        <v>48984</v>
      </c>
      <c r="P3660" s="97" cm="1">
        <f t="array" ref="P3660">INDEX($L$11:$L$2636,MATCH(B3660+J3660,$L$11:$L$2636,0)+30)</f>
        <v>49026</v>
      </c>
      <c r="Q3660" s="124" cm="1">
        <f t="array" ref="Q3660">INDEX($L$11:$L$2636,MATCH(B3660+J3660,$L$11:$L$2636,0)+12)-1</f>
        <v>49001</v>
      </c>
    </row>
    <row r="3661" spans="2:17" ht="15" customHeight="1" x14ac:dyDescent="0.25">
      <c r="B3661" s="112">
        <v>48985</v>
      </c>
      <c r="C3661" s="113" t="str">
        <f t="shared" si="240"/>
        <v>Friday</v>
      </c>
      <c r="D3661" s="114" t="str">
        <f t="shared" si="239"/>
        <v>B</v>
      </c>
      <c r="E3661" s="114" t="str">
        <f t="shared" si="239"/>
        <v>B</v>
      </c>
      <c r="F3661" s="114" t="str">
        <f t="shared" si="239"/>
        <v>B</v>
      </c>
      <c r="G3661" s="114" t="str">
        <f t="shared" si="239"/>
        <v>B</v>
      </c>
      <c r="H3661" s="114" t="str">
        <f t="shared" si="241"/>
        <v>B</v>
      </c>
      <c r="I3661" s="99">
        <f t="shared" si="242"/>
        <v>1</v>
      </c>
      <c r="J3661" s="109">
        <f>IF(H3661="B",0,MATCH("B",H3662:$H$3985,0))</f>
        <v>0</v>
      </c>
      <c r="O3661" s="112">
        <v>48985</v>
      </c>
      <c r="P3661" s="97" cm="1">
        <f t="array" ref="P3661">INDEX($L$11:$L$2636,MATCH(B3661+J3661,$L$11:$L$2636,0)+30)</f>
        <v>49027</v>
      </c>
      <c r="Q3661" s="124" cm="1">
        <f t="array" ref="Q3661">INDEX($L$11:$L$2636,MATCH(B3661+J3661,$L$11:$L$2636,0)+12)-1</f>
        <v>49002</v>
      </c>
    </row>
    <row r="3662" spans="2:17" ht="15" customHeight="1" x14ac:dyDescent="0.25">
      <c r="B3662" s="112">
        <v>48986</v>
      </c>
      <c r="C3662" s="113" t="str">
        <f t="shared" si="240"/>
        <v>Saturday</v>
      </c>
      <c r="D3662" s="114" t="str">
        <f t="shared" si="239"/>
        <v>W</v>
      </c>
      <c r="E3662" s="114" t="str">
        <f t="shared" si="239"/>
        <v>W</v>
      </c>
      <c r="F3662" s="114" t="str">
        <f t="shared" si="239"/>
        <v>W</v>
      </c>
      <c r="G3662" s="114" t="str">
        <f t="shared" si="239"/>
        <v>W</v>
      </c>
      <c r="H3662" s="114" t="str">
        <f t="shared" si="241"/>
        <v>W</v>
      </c>
      <c r="I3662" s="99">
        <f t="shared" si="242"/>
        <v>0</v>
      </c>
      <c r="J3662" s="109">
        <f>IF(H3662="B",0,MATCH("B",H3663:$H$3985,0))</f>
        <v>2</v>
      </c>
      <c r="O3662" s="112">
        <v>48986</v>
      </c>
      <c r="P3662" s="97" cm="1">
        <f t="array" ref="P3662">INDEX($L$11:$L$2636,MATCH(B3662+J3662,$L$11:$L$2636,0)+30)</f>
        <v>49030</v>
      </c>
      <c r="Q3662" s="124" cm="1">
        <f t="array" ref="Q3662">INDEX($L$11:$L$2636,MATCH(B3662+J3662,$L$11:$L$2636,0)+12)-1</f>
        <v>49003</v>
      </c>
    </row>
    <row r="3663" spans="2:17" ht="15" customHeight="1" x14ac:dyDescent="0.25">
      <c r="B3663" s="112">
        <v>48987</v>
      </c>
      <c r="C3663" s="113" t="str">
        <f t="shared" si="240"/>
        <v>Sunday</v>
      </c>
      <c r="D3663" s="114" t="str">
        <f t="shared" si="239"/>
        <v>W</v>
      </c>
      <c r="E3663" s="114" t="str">
        <f t="shared" si="239"/>
        <v>W</v>
      </c>
      <c r="F3663" s="114" t="str">
        <f t="shared" si="239"/>
        <v>W</v>
      </c>
      <c r="G3663" s="114" t="str">
        <f t="shared" si="239"/>
        <v>W</v>
      </c>
      <c r="H3663" s="114" t="str">
        <f t="shared" si="241"/>
        <v>W</v>
      </c>
      <c r="I3663" s="99">
        <f t="shared" si="242"/>
        <v>0</v>
      </c>
      <c r="J3663" s="109">
        <f>IF(H3663="B",0,MATCH("B",H3664:$H$3985,0))</f>
        <v>1</v>
      </c>
      <c r="O3663" s="112">
        <v>48987</v>
      </c>
      <c r="P3663" s="97" cm="1">
        <f t="array" ref="P3663">INDEX($L$11:$L$2636,MATCH(B3663+J3663,$L$11:$L$2636,0)+30)</f>
        <v>49030</v>
      </c>
      <c r="Q3663" s="124" cm="1">
        <f t="array" ref="Q3663">INDEX($L$11:$L$2636,MATCH(B3663+J3663,$L$11:$L$2636,0)+12)-1</f>
        <v>49003</v>
      </c>
    </row>
    <row r="3664" spans="2:17" ht="15" customHeight="1" x14ac:dyDescent="0.25">
      <c r="B3664" s="112">
        <v>48988</v>
      </c>
      <c r="C3664" s="113" t="str">
        <f t="shared" si="240"/>
        <v>Monday</v>
      </c>
      <c r="D3664" s="114" t="str">
        <f t="shared" si="239"/>
        <v>B</v>
      </c>
      <c r="E3664" s="114" t="str">
        <f t="shared" si="239"/>
        <v>B</v>
      </c>
      <c r="F3664" s="114" t="str">
        <f t="shared" si="239"/>
        <v>B</v>
      </c>
      <c r="G3664" s="114" t="str">
        <f t="shared" si="239"/>
        <v>B</v>
      </c>
      <c r="H3664" s="114" t="str">
        <f t="shared" si="241"/>
        <v>B</v>
      </c>
      <c r="I3664" s="99">
        <f t="shared" si="242"/>
        <v>1</v>
      </c>
      <c r="J3664" s="109">
        <f>IF(H3664="B",0,MATCH("B",H3665:$H$3985,0))</f>
        <v>0</v>
      </c>
      <c r="O3664" s="112">
        <v>48988</v>
      </c>
      <c r="P3664" s="97" cm="1">
        <f t="array" ref="P3664">INDEX($L$11:$L$2636,MATCH(B3664+J3664,$L$11:$L$2636,0)+30)</f>
        <v>49030</v>
      </c>
      <c r="Q3664" s="124" cm="1">
        <f t="array" ref="Q3664">INDEX($L$11:$L$2636,MATCH(B3664+J3664,$L$11:$L$2636,0)+12)-1</f>
        <v>49003</v>
      </c>
    </row>
    <row r="3665" spans="2:17" ht="15" customHeight="1" x14ac:dyDescent="0.25">
      <c r="B3665" s="112">
        <v>48989</v>
      </c>
      <c r="C3665" s="113" t="str">
        <f t="shared" si="240"/>
        <v>Tuesday</v>
      </c>
      <c r="D3665" s="114" t="str">
        <f t="shared" si="239"/>
        <v>B</v>
      </c>
      <c r="E3665" s="114" t="str">
        <f t="shared" si="239"/>
        <v>B</v>
      </c>
      <c r="F3665" s="114" t="str">
        <f t="shared" si="239"/>
        <v>B</v>
      </c>
      <c r="G3665" s="114" t="str">
        <f t="shared" si="239"/>
        <v>B</v>
      </c>
      <c r="H3665" s="114" t="str">
        <f t="shared" si="241"/>
        <v>B</v>
      </c>
      <c r="I3665" s="99">
        <f t="shared" si="242"/>
        <v>1</v>
      </c>
      <c r="J3665" s="109">
        <f>IF(H3665="B",0,MATCH("B",H3666:$H$3985,0))</f>
        <v>0</v>
      </c>
      <c r="O3665" s="112">
        <v>48989</v>
      </c>
      <c r="P3665" s="97" cm="1">
        <f t="array" ref="P3665">INDEX($L$11:$L$2636,MATCH(B3665+J3665,$L$11:$L$2636,0)+30)</f>
        <v>49031</v>
      </c>
      <c r="Q3665" s="124" cm="1">
        <f t="array" ref="Q3665">INDEX($L$11:$L$2636,MATCH(B3665+J3665,$L$11:$L$2636,0)+12)-1</f>
        <v>49004</v>
      </c>
    </row>
    <row r="3666" spans="2:17" ht="15" customHeight="1" x14ac:dyDescent="0.25">
      <c r="B3666" s="112">
        <v>48990</v>
      </c>
      <c r="C3666" s="113" t="str">
        <f t="shared" si="240"/>
        <v>Wednesday</v>
      </c>
      <c r="D3666" s="114" t="str">
        <f t="shared" si="239"/>
        <v>B</v>
      </c>
      <c r="E3666" s="114" t="str">
        <f t="shared" si="239"/>
        <v>B</v>
      </c>
      <c r="F3666" s="114" t="str">
        <f t="shared" si="239"/>
        <v>B</v>
      </c>
      <c r="G3666" s="114" t="str">
        <f t="shared" si="239"/>
        <v>B</v>
      </c>
      <c r="H3666" s="114" t="str">
        <f t="shared" si="241"/>
        <v>B</v>
      </c>
      <c r="I3666" s="99">
        <f t="shared" si="242"/>
        <v>1</v>
      </c>
      <c r="J3666" s="109">
        <f>IF(H3666="B",0,MATCH("B",H3667:$H$3985,0))</f>
        <v>0</v>
      </c>
      <c r="O3666" s="112">
        <v>48990</v>
      </c>
      <c r="P3666" s="97" cm="1">
        <f t="array" ref="P3666">INDEX($L$11:$L$2636,MATCH(B3666+J3666,$L$11:$L$2636,0)+30)</f>
        <v>49032</v>
      </c>
      <c r="Q3666" s="124" cm="1">
        <f t="array" ref="Q3666">INDEX($L$11:$L$2636,MATCH(B3666+J3666,$L$11:$L$2636,0)+12)-1</f>
        <v>49005</v>
      </c>
    </row>
    <row r="3667" spans="2:17" ht="15" customHeight="1" x14ac:dyDescent="0.25">
      <c r="B3667" s="112">
        <v>48991</v>
      </c>
      <c r="C3667" s="113" t="str">
        <f t="shared" si="240"/>
        <v>Thursday</v>
      </c>
      <c r="D3667" s="114" t="str">
        <f t="shared" si="239"/>
        <v>B</v>
      </c>
      <c r="E3667" s="114" t="str">
        <f t="shared" si="239"/>
        <v>B</v>
      </c>
      <c r="F3667" s="114" t="str">
        <f t="shared" si="239"/>
        <v>B</v>
      </c>
      <c r="G3667" s="114" t="str">
        <f t="shared" si="239"/>
        <v>B</v>
      </c>
      <c r="H3667" s="114" t="str">
        <f t="shared" si="241"/>
        <v>B</v>
      </c>
      <c r="I3667" s="99">
        <f t="shared" si="242"/>
        <v>1</v>
      </c>
      <c r="J3667" s="109">
        <f>IF(H3667="B",0,MATCH("B",H3668:$H$3985,0))</f>
        <v>0</v>
      </c>
      <c r="O3667" s="112">
        <v>48991</v>
      </c>
      <c r="P3667" s="97" cm="1">
        <f t="array" ref="P3667">INDEX($L$11:$L$2636,MATCH(B3667+J3667,$L$11:$L$2636,0)+30)</f>
        <v>49033</v>
      </c>
      <c r="Q3667" s="124" cm="1">
        <f t="array" ref="Q3667">INDEX($L$11:$L$2636,MATCH(B3667+J3667,$L$11:$L$2636,0)+12)-1</f>
        <v>49008</v>
      </c>
    </row>
    <row r="3668" spans="2:17" ht="15" customHeight="1" x14ac:dyDescent="0.25">
      <c r="B3668" s="112">
        <v>48992</v>
      </c>
      <c r="C3668" s="113" t="str">
        <f t="shared" si="240"/>
        <v>Friday</v>
      </c>
      <c r="D3668" s="114" t="str">
        <f t="shared" si="239"/>
        <v>B</v>
      </c>
      <c r="E3668" s="114" t="str">
        <f t="shared" si="239"/>
        <v>B</v>
      </c>
      <c r="F3668" s="114" t="str">
        <f t="shared" si="239"/>
        <v>B</v>
      </c>
      <c r="G3668" s="114" t="str">
        <f t="shared" si="239"/>
        <v>B</v>
      </c>
      <c r="H3668" s="114" t="str">
        <f t="shared" si="241"/>
        <v>B</v>
      </c>
      <c r="I3668" s="99">
        <f t="shared" si="242"/>
        <v>1</v>
      </c>
      <c r="J3668" s="109">
        <f>IF(H3668="B",0,MATCH("B",H3669:$H$3985,0))</f>
        <v>0</v>
      </c>
      <c r="O3668" s="112">
        <v>48992</v>
      </c>
      <c r="P3668" s="97" cm="1">
        <f t="array" ref="P3668">INDEX($L$11:$L$2636,MATCH(B3668+J3668,$L$11:$L$2636,0)+30)</f>
        <v>49034</v>
      </c>
      <c r="Q3668" s="124" cm="1">
        <f t="array" ref="Q3668">INDEX($L$11:$L$2636,MATCH(B3668+J3668,$L$11:$L$2636,0)+12)-1</f>
        <v>49009</v>
      </c>
    </row>
    <row r="3669" spans="2:17" ht="15" customHeight="1" x14ac:dyDescent="0.25">
      <c r="B3669" s="112">
        <v>48993</v>
      </c>
      <c r="C3669" s="113" t="str">
        <f t="shared" si="240"/>
        <v>Saturday</v>
      </c>
      <c r="D3669" s="114" t="str">
        <f t="shared" si="239"/>
        <v>W</v>
      </c>
      <c r="E3669" s="114" t="str">
        <f t="shared" si="239"/>
        <v>W</v>
      </c>
      <c r="F3669" s="114" t="str">
        <f t="shared" si="239"/>
        <v>W</v>
      </c>
      <c r="G3669" s="114" t="str">
        <f t="shared" si="239"/>
        <v>W</v>
      </c>
      <c r="H3669" s="114" t="str">
        <f t="shared" si="241"/>
        <v>W</v>
      </c>
      <c r="I3669" s="99">
        <f t="shared" si="242"/>
        <v>0</v>
      </c>
      <c r="J3669" s="109">
        <f>IF(H3669="B",0,MATCH("B",H3670:$H$3985,0))</f>
        <v>2</v>
      </c>
      <c r="O3669" s="112">
        <v>48993</v>
      </c>
      <c r="P3669" s="97" cm="1">
        <f t="array" ref="P3669">INDEX($L$11:$L$2636,MATCH(B3669+J3669,$L$11:$L$2636,0)+30)</f>
        <v>49037</v>
      </c>
      <c r="Q3669" s="124" cm="1">
        <f t="array" ref="Q3669">INDEX($L$11:$L$2636,MATCH(B3669+J3669,$L$11:$L$2636,0)+12)-1</f>
        <v>49010</v>
      </c>
    </row>
    <row r="3670" spans="2:17" ht="15" customHeight="1" x14ac:dyDescent="0.25">
      <c r="B3670" s="112">
        <v>48994</v>
      </c>
      <c r="C3670" s="113" t="str">
        <f t="shared" si="240"/>
        <v>Sunday</v>
      </c>
      <c r="D3670" s="114" t="str">
        <f t="shared" si="239"/>
        <v>W</v>
      </c>
      <c r="E3670" s="114" t="str">
        <f t="shared" si="239"/>
        <v>W</v>
      </c>
      <c r="F3670" s="114" t="str">
        <f t="shared" si="239"/>
        <v>W</v>
      </c>
      <c r="G3670" s="114" t="str">
        <f t="shared" si="239"/>
        <v>W</v>
      </c>
      <c r="H3670" s="114" t="str">
        <f t="shared" si="241"/>
        <v>W</v>
      </c>
      <c r="I3670" s="99">
        <f t="shared" si="242"/>
        <v>0</v>
      </c>
      <c r="J3670" s="109">
        <f>IF(H3670="B",0,MATCH("B",H3671:$H$3985,0))</f>
        <v>1</v>
      </c>
      <c r="O3670" s="112">
        <v>48994</v>
      </c>
      <c r="P3670" s="97" cm="1">
        <f t="array" ref="P3670">INDEX($L$11:$L$2636,MATCH(B3670+J3670,$L$11:$L$2636,0)+30)</f>
        <v>49037</v>
      </c>
      <c r="Q3670" s="124" cm="1">
        <f t="array" ref="Q3670">INDEX($L$11:$L$2636,MATCH(B3670+J3670,$L$11:$L$2636,0)+12)-1</f>
        <v>49010</v>
      </c>
    </row>
    <row r="3671" spans="2:17" ht="15" customHeight="1" x14ac:dyDescent="0.25">
      <c r="B3671" s="112">
        <v>48995</v>
      </c>
      <c r="C3671" s="113" t="str">
        <f t="shared" si="240"/>
        <v>Monday</v>
      </c>
      <c r="D3671" s="114" t="str">
        <f t="shared" si="239"/>
        <v>B</v>
      </c>
      <c r="E3671" s="114" t="str">
        <f t="shared" si="239"/>
        <v>B</v>
      </c>
      <c r="F3671" s="114" t="str">
        <f t="shared" si="239"/>
        <v>B</v>
      </c>
      <c r="G3671" s="114" t="str">
        <f t="shared" si="239"/>
        <v>B</v>
      </c>
      <c r="H3671" s="114" t="str">
        <f t="shared" si="241"/>
        <v>B</v>
      </c>
      <c r="I3671" s="99">
        <f t="shared" si="242"/>
        <v>1</v>
      </c>
      <c r="J3671" s="109">
        <f>IF(H3671="B",0,MATCH("B",H3672:$H$3985,0))</f>
        <v>0</v>
      </c>
      <c r="O3671" s="112">
        <v>48995</v>
      </c>
      <c r="P3671" s="97" cm="1">
        <f t="array" ref="P3671">INDEX($L$11:$L$2636,MATCH(B3671+J3671,$L$11:$L$2636,0)+30)</f>
        <v>49037</v>
      </c>
      <c r="Q3671" s="124" cm="1">
        <f t="array" ref="Q3671">INDEX($L$11:$L$2636,MATCH(B3671+J3671,$L$11:$L$2636,0)+12)-1</f>
        <v>49010</v>
      </c>
    </row>
    <row r="3672" spans="2:17" ht="15" customHeight="1" x14ac:dyDescent="0.25">
      <c r="B3672" s="112">
        <v>48996</v>
      </c>
      <c r="C3672" s="113" t="str">
        <f t="shared" si="240"/>
        <v>Tuesday</v>
      </c>
      <c r="D3672" s="114" t="str">
        <f t="shared" si="239"/>
        <v>B</v>
      </c>
      <c r="E3672" s="114" t="str">
        <f t="shared" si="239"/>
        <v>B</v>
      </c>
      <c r="F3672" s="114" t="str">
        <f t="shared" si="239"/>
        <v>B</v>
      </c>
      <c r="G3672" s="114" t="str">
        <f t="shared" si="239"/>
        <v>B</v>
      </c>
      <c r="H3672" s="114" t="str">
        <f t="shared" si="241"/>
        <v>B</v>
      </c>
      <c r="I3672" s="99">
        <f t="shared" si="242"/>
        <v>1</v>
      </c>
      <c r="J3672" s="109">
        <f>IF(H3672="B",0,MATCH("B",H3673:$H$3985,0))</f>
        <v>0</v>
      </c>
      <c r="O3672" s="112">
        <v>48996</v>
      </c>
      <c r="P3672" s="97" cm="1">
        <f t="array" ref="P3672">INDEX($L$11:$L$2636,MATCH(B3672+J3672,$L$11:$L$2636,0)+30)</f>
        <v>49038</v>
      </c>
      <c r="Q3672" s="124" cm="1">
        <f t="array" ref="Q3672">INDEX($L$11:$L$2636,MATCH(B3672+J3672,$L$11:$L$2636,0)+12)-1</f>
        <v>49011</v>
      </c>
    </row>
    <row r="3673" spans="2:17" ht="15" customHeight="1" x14ac:dyDescent="0.25">
      <c r="B3673" s="112">
        <v>48997</v>
      </c>
      <c r="C3673" s="113" t="str">
        <f t="shared" si="240"/>
        <v>Wednesday</v>
      </c>
      <c r="D3673" s="114" t="str">
        <f t="shared" si="239"/>
        <v>B</v>
      </c>
      <c r="E3673" s="114" t="str">
        <f t="shared" si="239"/>
        <v>B</v>
      </c>
      <c r="F3673" s="114" t="str">
        <f t="shared" si="239"/>
        <v>B</v>
      </c>
      <c r="G3673" s="114" t="str">
        <f t="shared" si="239"/>
        <v>B</v>
      </c>
      <c r="H3673" s="114" t="str">
        <f t="shared" si="241"/>
        <v>B</v>
      </c>
      <c r="I3673" s="99">
        <f t="shared" si="242"/>
        <v>1</v>
      </c>
      <c r="J3673" s="109">
        <f>IF(H3673="B",0,MATCH("B",H3674:$H$3985,0))</f>
        <v>0</v>
      </c>
      <c r="O3673" s="112">
        <v>48997</v>
      </c>
      <c r="P3673" s="97" cm="1">
        <f t="array" ref="P3673">INDEX($L$11:$L$2636,MATCH(B3673+J3673,$L$11:$L$2636,0)+30)</f>
        <v>49039</v>
      </c>
      <c r="Q3673" s="124" cm="1">
        <f t="array" ref="Q3673">INDEX($L$11:$L$2636,MATCH(B3673+J3673,$L$11:$L$2636,0)+12)-1</f>
        <v>49012</v>
      </c>
    </row>
    <row r="3674" spans="2:17" ht="15" customHeight="1" x14ac:dyDescent="0.25">
      <c r="B3674" s="112">
        <v>48998</v>
      </c>
      <c r="C3674" s="113" t="str">
        <f t="shared" si="240"/>
        <v>Thursday</v>
      </c>
      <c r="D3674" s="114" t="str">
        <f t="shared" si="239"/>
        <v>B</v>
      </c>
      <c r="E3674" s="114" t="str">
        <f t="shared" si="239"/>
        <v>B</v>
      </c>
      <c r="F3674" s="114" t="str">
        <f t="shared" si="239"/>
        <v>B</v>
      </c>
      <c r="G3674" s="114" t="str">
        <f t="shared" si="239"/>
        <v>B</v>
      </c>
      <c r="H3674" s="114" t="str">
        <f t="shared" si="241"/>
        <v>B</v>
      </c>
      <c r="I3674" s="99">
        <f t="shared" si="242"/>
        <v>1</v>
      </c>
      <c r="J3674" s="109">
        <f>IF(H3674="B",0,MATCH("B",H3675:$H$3985,0))</f>
        <v>0</v>
      </c>
      <c r="O3674" s="112">
        <v>48998</v>
      </c>
      <c r="P3674" s="97" cm="1">
        <f t="array" ref="P3674">INDEX($L$11:$L$2636,MATCH(B3674+J3674,$L$11:$L$2636,0)+30)</f>
        <v>49045</v>
      </c>
      <c r="Q3674" s="124" cm="1">
        <f t="array" ref="Q3674">INDEX($L$11:$L$2636,MATCH(B3674+J3674,$L$11:$L$2636,0)+12)-1</f>
        <v>49015</v>
      </c>
    </row>
    <row r="3675" spans="2:17" ht="15" customHeight="1" x14ac:dyDescent="0.25">
      <c r="B3675" s="112">
        <v>48999</v>
      </c>
      <c r="C3675" s="113" t="str">
        <f t="shared" si="240"/>
        <v>Friday</v>
      </c>
      <c r="D3675" s="114" t="str">
        <f t="shared" si="239"/>
        <v>B</v>
      </c>
      <c r="E3675" s="114" t="str">
        <f t="shared" si="239"/>
        <v>B</v>
      </c>
      <c r="F3675" s="114" t="str">
        <f t="shared" si="239"/>
        <v>B</v>
      </c>
      <c r="G3675" s="114" t="str">
        <f t="shared" si="239"/>
        <v>B</v>
      </c>
      <c r="H3675" s="114" t="str">
        <f t="shared" si="241"/>
        <v>B</v>
      </c>
      <c r="I3675" s="99">
        <f t="shared" si="242"/>
        <v>1</v>
      </c>
      <c r="J3675" s="109">
        <f>IF(H3675="B",0,MATCH("B",H3676:$H$3985,0))</f>
        <v>0</v>
      </c>
      <c r="O3675" s="112">
        <v>48999</v>
      </c>
      <c r="P3675" s="97" cm="1">
        <f t="array" ref="P3675">INDEX($L$11:$L$2636,MATCH(B3675+J3675,$L$11:$L$2636,0)+30)</f>
        <v>49046</v>
      </c>
      <c r="Q3675" s="124" cm="1">
        <f t="array" ref="Q3675">INDEX($L$11:$L$2636,MATCH(B3675+J3675,$L$11:$L$2636,0)+12)-1</f>
        <v>49016</v>
      </c>
    </row>
    <row r="3676" spans="2:17" ht="15" customHeight="1" x14ac:dyDescent="0.25">
      <c r="B3676" s="112">
        <v>49000</v>
      </c>
      <c r="C3676" s="113" t="str">
        <f t="shared" si="240"/>
        <v>Saturday</v>
      </c>
      <c r="D3676" s="114" t="str">
        <f t="shared" si="239"/>
        <v>W</v>
      </c>
      <c r="E3676" s="114" t="str">
        <f t="shared" si="239"/>
        <v>W</v>
      </c>
      <c r="F3676" s="114" t="str">
        <f t="shared" si="239"/>
        <v>W</v>
      </c>
      <c r="G3676" s="114" t="str">
        <f t="shared" si="239"/>
        <v>W</v>
      </c>
      <c r="H3676" s="114" t="str">
        <f t="shared" si="241"/>
        <v>W</v>
      </c>
      <c r="I3676" s="99">
        <f t="shared" si="242"/>
        <v>0</v>
      </c>
      <c r="J3676" s="109">
        <f>IF(H3676="B",0,MATCH("B",H3677:$H$3985,0))</f>
        <v>2</v>
      </c>
      <c r="O3676" s="112">
        <v>49000</v>
      </c>
      <c r="P3676" s="97" cm="1">
        <f t="array" ref="P3676">INDEX($L$11:$L$2636,MATCH(B3676+J3676,$L$11:$L$2636,0)+30)</f>
        <v>49047</v>
      </c>
      <c r="Q3676" s="124" cm="1">
        <f t="array" ref="Q3676">INDEX($L$11:$L$2636,MATCH(B3676+J3676,$L$11:$L$2636,0)+12)-1</f>
        <v>49017</v>
      </c>
    </row>
    <row r="3677" spans="2:17" ht="15" customHeight="1" x14ac:dyDescent="0.25">
      <c r="B3677" s="112">
        <v>49001</v>
      </c>
      <c r="C3677" s="113" t="str">
        <f t="shared" si="240"/>
        <v>Sunday</v>
      </c>
      <c r="D3677" s="114" t="str">
        <f t="shared" si="239"/>
        <v>W</v>
      </c>
      <c r="E3677" s="114" t="str">
        <f t="shared" si="239"/>
        <v>W</v>
      </c>
      <c r="F3677" s="114" t="str">
        <f t="shared" si="239"/>
        <v>W</v>
      </c>
      <c r="G3677" s="114" t="str">
        <f t="shared" si="239"/>
        <v>W</v>
      </c>
      <c r="H3677" s="114" t="str">
        <f t="shared" si="241"/>
        <v>W</v>
      </c>
      <c r="I3677" s="99">
        <f t="shared" si="242"/>
        <v>0</v>
      </c>
      <c r="J3677" s="109">
        <f>IF(H3677="B",0,MATCH("B",H3678:$H$3985,0))</f>
        <v>1</v>
      </c>
      <c r="O3677" s="112">
        <v>49001</v>
      </c>
      <c r="P3677" s="97" cm="1">
        <f t="array" ref="P3677">INDEX($L$11:$L$2636,MATCH(B3677+J3677,$L$11:$L$2636,0)+30)</f>
        <v>49047</v>
      </c>
      <c r="Q3677" s="124" cm="1">
        <f t="array" ref="Q3677">INDEX($L$11:$L$2636,MATCH(B3677+J3677,$L$11:$L$2636,0)+12)-1</f>
        <v>49017</v>
      </c>
    </row>
    <row r="3678" spans="2:17" ht="15" customHeight="1" x14ac:dyDescent="0.25">
      <c r="B3678" s="112">
        <v>49002</v>
      </c>
      <c r="C3678" s="113" t="str">
        <f t="shared" si="240"/>
        <v>Monday</v>
      </c>
      <c r="D3678" s="114" t="str">
        <f t="shared" si="239"/>
        <v>B</v>
      </c>
      <c r="E3678" s="114" t="str">
        <f t="shared" si="239"/>
        <v>B</v>
      </c>
      <c r="F3678" s="114" t="str">
        <f t="shared" si="239"/>
        <v>B</v>
      </c>
      <c r="G3678" s="114" t="str">
        <f t="shared" si="239"/>
        <v>B</v>
      </c>
      <c r="H3678" s="114" t="str">
        <f t="shared" si="241"/>
        <v>B</v>
      </c>
      <c r="I3678" s="99">
        <f t="shared" si="242"/>
        <v>1</v>
      </c>
      <c r="J3678" s="109">
        <f>IF(H3678="B",0,MATCH("B",H3679:$H$3985,0))</f>
        <v>0</v>
      </c>
      <c r="O3678" s="112">
        <v>49002</v>
      </c>
      <c r="P3678" s="97" cm="1">
        <f t="array" ref="P3678">INDEX($L$11:$L$2636,MATCH(B3678+J3678,$L$11:$L$2636,0)+30)</f>
        <v>49047</v>
      </c>
      <c r="Q3678" s="124" cm="1">
        <f t="array" ref="Q3678">INDEX($L$11:$L$2636,MATCH(B3678+J3678,$L$11:$L$2636,0)+12)-1</f>
        <v>49017</v>
      </c>
    </row>
    <row r="3679" spans="2:17" ht="15" customHeight="1" x14ac:dyDescent="0.25">
      <c r="B3679" s="112">
        <v>49003</v>
      </c>
      <c r="C3679" s="113" t="str">
        <f t="shared" si="240"/>
        <v>Tuesday</v>
      </c>
      <c r="D3679" s="114" t="str">
        <f t="shared" si="239"/>
        <v>B</v>
      </c>
      <c r="E3679" s="114" t="str">
        <f t="shared" si="239"/>
        <v>B</v>
      </c>
      <c r="F3679" s="114" t="str">
        <f t="shared" si="239"/>
        <v>B</v>
      </c>
      <c r="G3679" s="114" t="str">
        <f t="shared" si="239"/>
        <v>B</v>
      </c>
      <c r="H3679" s="114" t="str">
        <f t="shared" si="241"/>
        <v>B</v>
      </c>
      <c r="I3679" s="99">
        <f t="shared" si="242"/>
        <v>1</v>
      </c>
      <c r="J3679" s="109">
        <f>IF(H3679="B",0,MATCH("B",H3680:$H$3985,0))</f>
        <v>0</v>
      </c>
      <c r="O3679" s="112">
        <v>49003</v>
      </c>
      <c r="P3679" s="97" cm="1">
        <f t="array" ref="P3679">INDEX($L$11:$L$2636,MATCH(B3679+J3679,$L$11:$L$2636,0)+30)</f>
        <v>49048</v>
      </c>
      <c r="Q3679" s="124" cm="1">
        <f t="array" ref="Q3679">INDEX($L$11:$L$2636,MATCH(B3679+J3679,$L$11:$L$2636,0)+12)-1</f>
        <v>49018</v>
      </c>
    </row>
    <row r="3680" spans="2:17" ht="15" customHeight="1" x14ac:dyDescent="0.25">
      <c r="B3680" s="112">
        <v>49004</v>
      </c>
      <c r="C3680" s="113" t="str">
        <f t="shared" si="240"/>
        <v>Wednesday</v>
      </c>
      <c r="D3680" s="114" t="str">
        <f t="shared" si="239"/>
        <v>B</v>
      </c>
      <c r="E3680" s="114" t="str">
        <f t="shared" si="239"/>
        <v>B</v>
      </c>
      <c r="F3680" s="114" t="str">
        <f t="shared" si="239"/>
        <v>B</v>
      </c>
      <c r="G3680" s="114" t="str">
        <f t="shared" si="239"/>
        <v>B</v>
      </c>
      <c r="H3680" s="114" t="str">
        <f t="shared" si="241"/>
        <v>B</v>
      </c>
      <c r="I3680" s="99">
        <f t="shared" si="242"/>
        <v>1</v>
      </c>
      <c r="J3680" s="109">
        <f>IF(H3680="B",0,MATCH("B",H3681:$H$3985,0))</f>
        <v>0</v>
      </c>
      <c r="O3680" s="112">
        <v>49004</v>
      </c>
      <c r="P3680" s="97" cm="1">
        <f t="array" ref="P3680">INDEX($L$11:$L$2636,MATCH(B3680+J3680,$L$11:$L$2636,0)+30)</f>
        <v>49051</v>
      </c>
      <c r="Q3680" s="124" cm="1">
        <f t="array" ref="Q3680">INDEX($L$11:$L$2636,MATCH(B3680+J3680,$L$11:$L$2636,0)+12)-1</f>
        <v>49019</v>
      </c>
    </row>
    <row r="3681" spans="2:17" ht="15" customHeight="1" x14ac:dyDescent="0.25">
      <c r="B3681" s="112">
        <v>49005</v>
      </c>
      <c r="C3681" s="113" t="str">
        <f t="shared" si="240"/>
        <v>Thursday</v>
      </c>
      <c r="D3681" s="114" t="str">
        <f t="shared" si="239"/>
        <v>B</v>
      </c>
      <c r="E3681" s="114" t="str">
        <f t="shared" si="239"/>
        <v>B</v>
      </c>
      <c r="F3681" s="114" t="str">
        <f t="shared" si="239"/>
        <v>B</v>
      </c>
      <c r="G3681" s="114" t="str">
        <f t="shared" si="239"/>
        <v>B</v>
      </c>
      <c r="H3681" s="114" t="str">
        <f t="shared" si="241"/>
        <v>B</v>
      </c>
      <c r="I3681" s="99">
        <f t="shared" si="242"/>
        <v>1</v>
      </c>
      <c r="J3681" s="109">
        <f>IF(H3681="B",0,MATCH("B",H3682:$H$3985,0))</f>
        <v>0</v>
      </c>
      <c r="O3681" s="112">
        <v>49005</v>
      </c>
      <c r="P3681" s="97" cm="1">
        <f t="array" ref="P3681">INDEX($L$11:$L$2636,MATCH(B3681+J3681,$L$11:$L$2636,0)+30)</f>
        <v>49052</v>
      </c>
      <c r="Q3681" s="124" cm="1">
        <f t="array" ref="Q3681">INDEX($L$11:$L$2636,MATCH(B3681+J3681,$L$11:$L$2636,0)+12)-1</f>
        <v>49022</v>
      </c>
    </row>
    <row r="3682" spans="2:17" ht="15" customHeight="1" x14ac:dyDescent="0.25">
      <c r="B3682" s="112">
        <v>49006</v>
      </c>
      <c r="C3682" s="113" t="str">
        <f t="shared" si="240"/>
        <v>Friday</v>
      </c>
      <c r="D3682" s="114" t="str">
        <f t="shared" si="239"/>
        <v>B</v>
      </c>
      <c r="E3682" s="114" t="str">
        <f t="shared" si="239"/>
        <v>B</v>
      </c>
      <c r="F3682" s="114" t="str">
        <f t="shared" si="239"/>
        <v>B</v>
      </c>
      <c r="G3682" s="114" t="str">
        <f t="shared" si="239"/>
        <v>B</v>
      </c>
      <c r="H3682" s="114" t="str">
        <f t="shared" si="241"/>
        <v>B</v>
      </c>
      <c r="I3682" s="99">
        <f t="shared" si="242"/>
        <v>1</v>
      </c>
      <c r="J3682" s="109">
        <f>IF(H3682="B",0,MATCH("B",H3683:$H$3985,0))</f>
        <v>0</v>
      </c>
      <c r="O3682" s="112">
        <v>49006</v>
      </c>
      <c r="P3682" s="97" cm="1">
        <f t="array" ref="P3682">INDEX($L$11:$L$2636,MATCH(B3682+J3682,$L$11:$L$2636,0)+30)</f>
        <v>49053</v>
      </c>
      <c r="Q3682" s="124" cm="1">
        <f t="array" ref="Q3682">INDEX($L$11:$L$2636,MATCH(B3682+J3682,$L$11:$L$2636,0)+12)-1</f>
        <v>49023</v>
      </c>
    </row>
    <row r="3683" spans="2:17" ht="15" customHeight="1" x14ac:dyDescent="0.25">
      <c r="B3683" s="112">
        <v>49007</v>
      </c>
      <c r="C3683" s="113" t="str">
        <f t="shared" si="240"/>
        <v>Saturday</v>
      </c>
      <c r="D3683" s="114" t="str">
        <f t="shared" si="239"/>
        <v>W</v>
      </c>
      <c r="E3683" s="114" t="str">
        <f t="shared" si="239"/>
        <v>W</v>
      </c>
      <c r="F3683" s="114" t="str">
        <f t="shared" si="239"/>
        <v>W</v>
      </c>
      <c r="G3683" s="114" t="str">
        <f t="shared" si="239"/>
        <v>W</v>
      </c>
      <c r="H3683" s="114" t="str">
        <f t="shared" si="241"/>
        <v>W</v>
      </c>
      <c r="I3683" s="99">
        <f t="shared" si="242"/>
        <v>0</v>
      </c>
      <c r="J3683" s="109">
        <f>IF(H3683="B",0,MATCH("B",H3684:$H$3985,0))</f>
        <v>2</v>
      </c>
      <c r="O3683" s="112">
        <v>49007</v>
      </c>
      <c r="P3683" s="97" cm="1">
        <f t="array" ref="P3683">INDEX($L$11:$L$2636,MATCH(B3683+J3683,$L$11:$L$2636,0)+30)</f>
        <v>49054</v>
      </c>
      <c r="Q3683" s="124" cm="1">
        <f t="array" ref="Q3683">INDEX($L$11:$L$2636,MATCH(B3683+J3683,$L$11:$L$2636,0)+12)-1</f>
        <v>49024</v>
      </c>
    </row>
    <row r="3684" spans="2:17" ht="15" customHeight="1" x14ac:dyDescent="0.25">
      <c r="B3684" s="112">
        <v>49008</v>
      </c>
      <c r="C3684" s="113" t="str">
        <f t="shared" si="240"/>
        <v>Sunday</v>
      </c>
      <c r="D3684" s="114" t="str">
        <f t="shared" si="239"/>
        <v>W</v>
      </c>
      <c r="E3684" s="114" t="str">
        <f t="shared" si="239"/>
        <v>W</v>
      </c>
      <c r="F3684" s="114" t="str">
        <f t="shared" si="239"/>
        <v>W</v>
      </c>
      <c r="G3684" s="114" t="str">
        <f t="shared" si="239"/>
        <v>W</v>
      </c>
      <c r="H3684" s="114" t="str">
        <f t="shared" si="241"/>
        <v>W</v>
      </c>
      <c r="I3684" s="99">
        <f t="shared" si="242"/>
        <v>0</v>
      </c>
      <c r="J3684" s="109">
        <f>IF(H3684="B",0,MATCH("B",H3685:$H$3985,0))</f>
        <v>1</v>
      </c>
      <c r="O3684" s="112">
        <v>49008</v>
      </c>
      <c r="P3684" s="97" cm="1">
        <f t="array" ref="P3684">INDEX($L$11:$L$2636,MATCH(B3684+J3684,$L$11:$L$2636,0)+30)</f>
        <v>49054</v>
      </c>
      <c r="Q3684" s="124" cm="1">
        <f t="array" ref="Q3684">INDEX($L$11:$L$2636,MATCH(B3684+J3684,$L$11:$L$2636,0)+12)-1</f>
        <v>49024</v>
      </c>
    </row>
    <row r="3685" spans="2:17" ht="15" customHeight="1" x14ac:dyDescent="0.25">
      <c r="B3685" s="112">
        <v>49009</v>
      </c>
      <c r="C3685" s="113" t="str">
        <f t="shared" si="240"/>
        <v>Monday</v>
      </c>
      <c r="D3685" s="114" t="str">
        <f t="shared" si="239"/>
        <v>B</v>
      </c>
      <c r="E3685" s="114" t="str">
        <f t="shared" si="239"/>
        <v>B</v>
      </c>
      <c r="F3685" s="114" t="str">
        <f t="shared" si="239"/>
        <v>B</v>
      </c>
      <c r="G3685" s="114" t="str">
        <f t="shared" si="239"/>
        <v>B</v>
      </c>
      <c r="H3685" s="114" t="str">
        <f t="shared" si="241"/>
        <v>B</v>
      </c>
      <c r="I3685" s="99">
        <f t="shared" si="242"/>
        <v>1</v>
      </c>
      <c r="J3685" s="109">
        <f>IF(H3685="B",0,MATCH("B",H3686:$H$3985,0))</f>
        <v>0</v>
      </c>
      <c r="O3685" s="112">
        <v>49009</v>
      </c>
      <c r="P3685" s="97" cm="1">
        <f t="array" ref="P3685">INDEX($L$11:$L$2636,MATCH(B3685+J3685,$L$11:$L$2636,0)+30)</f>
        <v>49054</v>
      </c>
      <c r="Q3685" s="124" cm="1">
        <f t="array" ref="Q3685">INDEX($L$11:$L$2636,MATCH(B3685+J3685,$L$11:$L$2636,0)+12)-1</f>
        <v>49024</v>
      </c>
    </row>
    <row r="3686" spans="2:17" ht="15" customHeight="1" x14ac:dyDescent="0.25">
      <c r="B3686" s="112">
        <v>49010</v>
      </c>
      <c r="C3686" s="113" t="str">
        <f t="shared" si="240"/>
        <v>Tuesday</v>
      </c>
      <c r="D3686" s="114" t="str">
        <f t="shared" si="239"/>
        <v>B</v>
      </c>
      <c r="E3686" s="114" t="str">
        <f t="shared" si="239"/>
        <v>B</v>
      </c>
      <c r="F3686" s="114" t="str">
        <f t="shared" si="239"/>
        <v>B</v>
      </c>
      <c r="G3686" s="114" t="str">
        <f t="shared" si="239"/>
        <v>B</v>
      </c>
      <c r="H3686" s="114" t="str">
        <f t="shared" si="241"/>
        <v>B</v>
      </c>
      <c r="I3686" s="99">
        <f t="shared" si="242"/>
        <v>1</v>
      </c>
      <c r="J3686" s="109">
        <f>IF(H3686="B",0,MATCH("B",H3687:$H$3985,0))</f>
        <v>0</v>
      </c>
      <c r="O3686" s="112">
        <v>49010</v>
      </c>
      <c r="P3686" s="97" cm="1">
        <f t="array" ref="P3686">INDEX($L$11:$L$2636,MATCH(B3686+J3686,$L$11:$L$2636,0)+30)</f>
        <v>49055</v>
      </c>
      <c r="Q3686" s="124" cm="1">
        <f t="array" ref="Q3686">INDEX($L$11:$L$2636,MATCH(B3686+J3686,$L$11:$L$2636,0)+12)-1</f>
        <v>49025</v>
      </c>
    </row>
    <row r="3687" spans="2:17" ht="15" customHeight="1" x14ac:dyDescent="0.25">
      <c r="B3687" s="112">
        <v>49011</v>
      </c>
      <c r="C3687" s="113" t="str">
        <f t="shared" si="240"/>
        <v>Wednesday</v>
      </c>
      <c r="D3687" s="114" t="str">
        <f t="shared" si="239"/>
        <v>B</v>
      </c>
      <c r="E3687" s="114" t="str">
        <f t="shared" si="239"/>
        <v>B</v>
      </c>
      <c r="F3687" s="114" t="str">
        <f t="shared" si="239"/>
        <v>B</v>
      </c>
      <c r="G3687" s="114" t="str">
        <f t="shared" si="239"/>
        <v>B</v>
      </c>
      <c r="H3687" s="114" t="str">
        <f t="shared" si="241"/>
        <v>B</v>
      </c>
      <c r="I3687" s="99">
        <f t="shared" si="242"/>
        <v>1</v>
      </c>
      <c r="J3687" s="109">
        <f>IF(H3687="B",0,MATCH("B",H3688:$H$3985,0))</f>
        <v>0</v>
      </c>
      <c r="O3687" s="112">
        <v>49011</v>
      </c>
      <c r="P3687" s="97" cm="1">
        <f t="array" ref="P3687">INDEX($L$11:$L$2636,MATCH(B3687+J3687,$L$11:$L$2636,0)+30)</f>
        <v>49058</v>
      </c>
      <c r="Q3687" s="124" cm="1">
        <f t="array" ref="Q3687">INDEX($L$11:$L$2636,MATCH(B3687+J3687,$L$11:$L$2636,0)+12)-1</f>
        <v>49026</v>
      </c>
    </row>
    <row r="3688" spans="2:17" ht="15" customHeight="1" x14ac:dyDescent="0.25">
      <c r="B3688" s="112">
        <v>49012</v>
      </c>
      <c r="C3688" s="113" t="str">
        <f t="shared" si="240"/>
        <v>Thursday</v>
      </c>
      <c r="D3688" s="114" t="str">
        <f t="shared" si="239"/>
        <v>B</v>
      </c>
      <c r="E3688" s="114" t="str">
        <f t="shared" si="239"/>
        <v>B</v>
      </c>
      <c r="F3688" s="114" t="str">
        <f t="shared" si="239"/>
        <v>B</v>
      </c>
      <c r="G3688" s="114" t="str">
        <f t="shared" si="239"/>
        <v>B</v>
      </c>
      <c r="H3688" s="114" t="str">
        <f t="shared" si="241"/>
        <v>B</v>
      </c>
      <c r="I3688" s="99">
        <f t="shared" si="242"/>
        <v>1</v>
      </c>
      <c r="J3688" s="109">
        <f>IF(H3688="B",0,MATCH("B",H3689:$H$3985,0))</f>
        <v>0</v>
      </c>
      <c r="O3688" s="112">
        <v>49012</v>
      </c>
      <c r="P3688" s="97" cm="1">
        <f t="array" ref="P3688">INDEX($L$11:$L$2636,MATCH(B3688+J3688,$L$11:$L$2636,0)+30)</f>
        <v>49059</v>
      </c>
      <c r="Q3688" s="124" cm="1">
        <f t="array" ref="Q3688">INDEX($L$11:$L$2636,MATCH(B3688+J3688,$L$11:$L$2636,0)+12)-1</f>
        <v>49029</v>
      </c>
    </row>
    <row r="3689" spans="2:17" ht="15" customHeight="1" x14ac:dyDescent="0.25">
      <c r="B3689" s="112">
        <v>49013</v>
      </c>
      <c r="C3689" s="113" t="str">
        <f t="shared" si="240"/>
        <v>Friday</v>
      </c>
      <c r="D3689" s="114" t="str">
        <f t="shared" si="239"/>
        <v>B</v>
      </c>
      <c r="E3689" s="114" t="str">
        <f t="shared" si="239"/>
        <v>B</v>
      </c>
      <c r="F3689" s="114" t="str">
        <f t="shared" si="239"/>
        <v>B</v>
      </c>
      <c r="G3689" s="114" t="str">
        <f t="shared" si="239"/>
        <v>B</v>
      </c>
      <c r="H3689" s="114" t="str">
        <f t="shared" si="241"/>
        <v>B</v>
      </c>
      <c r="I3689" s="99">
        <f t="shared" si="242"/>
        <v>1</v>
      </c>
      <c r="J3689" s="109">
        <f>IF(H3689="B",0,MATCH("B",H3690:$H$3985,0))</f>
        <v>0</v>
      </c>
      <c r="O3689" s="112">
        <v>49013</v>
      </c>
      <c r="P3689" s="97" cm="1">
        <f t="array" ref="P3689">INDEX($L$11:$L$2636,MATCH(B3689+J3689,$L$11:$L$2636,0)+30)</f>
        <v>49060</v>
      </c>
      <c r="Q3689" s="124" cm="1">
        <f t="array" ref="Q3689">INDEX($L$11:$L$2636,MATCH(B3689+J3689,$L$11:$L$2636,0)+12)-1</f>
        <v>49030</v>
      </c>
    </row>
    <row r="3690" spans="2:17" ht="15" customHeight="1" x14ac:dyDescent="0.25">
      <c r="B3690" s="112">
        <v>49014</v>
      </c>
      <c r="C3690" s="113" t="str">
        <f t="shared" si="240"/>
        <v>Saturday</v>
      </c>
      <c r="D3690" s="114" t="str">
        <f t="shared" si="239"/>
        <v>W</v>
      </c>
      <c r="E3690" s="114" t="str">
        <f t="shared" si="239"/>
        <v>W</v>
      </c>
      <c r="F3690" s="114" t="str">
        <f t="shared" si="239"/>
        <v>W</v>
      </c>
      <c r="G3690" s="114" t="str">
        <f t="shared" si="239"/>
        <v>W</v>
      </c>
      <c r="H3690" s="114" t="str">
        <f t="shared" si="241"/>
        <v>W</v>
      </c>
      <c r="I3690" s="99">
        <f t="shared" si="242"/>
        <v>0</v>
      </c>
      <c r="J3690" s="109">
        <f>IF(H3690="B",0,MATCH("B",H3691:$H$3985,0))</f>
        <v>2</v>
      </c>
      <c r="O3690" s="112">
        <v>49014</v>
      </c>
      <c r="P3690" s="97" cm="1">
        <f t="array" ref="P3690">INDEX($L$11:$L$2636,MATCH(B3690+J3690,$L$11:$L$2636,0)+30)</f>
        <v>49061</v>
      </c>
      <c r="Q3690" s="124" cm="1">
        <f t="array" ref="Q3690">INDEX($L$11:$L$2636,MATCH(B3690+J3690,$L$11:$L$2636,0)+12)-1</f>
        <v>49031</v>
      </c>
    </row>
    <row r="3691" spans="2:17" ht="15" customHeight="1" x14ac:dyDescent="0.25">
      <c r="B3691" s="112">
        <v>49015</v>
      </c>
      <c r="C3691" s="113" t="str">
        <f t="shared" si="240"/>
        <v>Sunday</v>
      </c>
      <c r="D3691" s="114" t="str">
        <f t="shared" si="239"/>
        <v>W</v>
      </c>
      <c r="E3691" s="114" t="str">
        <f t="shared" si="239"/>
        <v>W</v>
      </c>
      <c r="F3691" s="114" t="str">
        <f t="shared" si="239"/>
        <v>W</v>
      </c>
      <c r="G3691" s="114" t="str">
        <f t="shared" si="239"/>
        <v>W</v>
      </c>
      <c r="H3691" s="114" t="str">
        <f t="shared" si="241"/>
        <v>W</v>
      </c>
      <c r="I3691" s="99">
        <f t="shared" si="242"/>
        <v>0</v>
      </c>
      <c r="J3691" s="109">
        <f>IF(H3691="B",0,MATCH("B",H3692:$H$3985,0))</f>
        <v>1</v>
      </c>
      <c r="O3691" s="112">
        <v>49015</v>
      </c>
      <c r="P3691" s="97" cm="1">
        <f t="array" ref="P3691">INDEX($L$11:$L$2636,MATCH(B3691+J3691,$L$11:$L$2636,0)+30)</f>
        <v>49061</v>
      </c>
      <c r="Q3691" s="124" cm="1">
        <f t="array" ref="Q3691">INDEX($L$11:$L$2636,MATCH(B3691+J3691,$L$11:$L$2636,0)+12)-1</f>
        <v>49031</v>
      </c>
    </row>
    <row r="3692" spans="2:17" ht="15" customHeight="1" x14ac:dyDescent="0.25">
      <c r="B3692" s="112">
        <v>49016</v>
      </c>
      <c r="C3692" s="113" t="str">
        <f t="shared" si="240"/>
        <v>Monday</v>
      </c>
      <c r="D3692" s="114" t="str">
        <f t="shared" si="239"/>
        <v>B</v>
      </c>
      <c r="E3692" s="114" t="str">
        <f t="shared" si="239"/>
        <v>B</v>
      </c>
      <c r="F3692" s="114" t="str">
        <f t="shared" si="239"/>
        <v>B</v>
      </c>
      <c r="G3692" s="114" t="str">
        <f t="shared" si="239"/>
        <v>B</v>
      </c>
      <c r="H3692" s="114" t="str">
        <f t="shared" si="241"/>
        <v>B</v>
      </c>
      <c r="I3692" s="99">
        <f t="shared" si="242"/>
        <v>1</v>
      </c>
      <c r="J3692" s="109">
        <f>IF(H3692="B",0,MATCH("B",H3693:$H$3985,0))</f>
        <v>0</v>
      </c>
      <c r="O3692" s="112">
        <v>49016</v>
      </c>
      <c r="P3692" s="97" cm="1">
        <f t="array" ref="P3692">INDEX($L$11:$L$2636,MATCH(B3692+J3692,$L$11:$L$2636,0)+30)</f>
        <v>49061</v>
      </c>
      <c r="Q3692" s="124" cm="1">
        <f t="array" ref="Q3692">INDEX($L$11:$L$2636,MATCH(B3692+J3692,$L$11:$L$2636,0)+12)-1</f>
        <v>49031</v>
      </c>
    </row>
    <row r="3693" spans="2:17" ht="15" customHeight="1" x14ac:dyDescent="0.25">
      <c r="B3693" s="112">
        <v>49017</v>
      </c>
      <c r="C3693" s="113" t="str">
        <f t="shared" si="240"/>
        <v>Tuesday</v>
      </c>
      <c r="D3693" s="114" t="str">
        <f t="shared" si="239"/>
        <v>B</v>
      </c>
      <c r="E3693" s="114" t="str">
        <f t="shared" si="239"/>
        <v>B</v>
      </c>
      <c r="F3693" s="114" t="str">
        <f t="shared" si="239"/>
        <v>B</v>
      </c>
      <c r="G3693" s="114" t="str">
        <f t="shared" si="239"/>
        <v>B</v>
      </c>
      <c r="H3693" s="114" t="str">
        <f t="shared" si="241"/>
        <v>B</v>
      </c>
      <c r="I3693" s="99">
        <f t="shared" si="242"/>
        <v>1</v>
      </c>
      <c r="J3693" s="109">
        <f>IF(H3693="B",0,MATCH("B",H3694:$H$3985,0))</f>
        <v>0</v>
      </c>
      <c r="O3693" s="112">
        <v>49017</v>
      </c>
      <c r="P3693" s="97" cm="1">
        <f t="array" ref="P3693">INDEX($L$11:$L$2636,MATCH(B3693+J3693,$L$11:$L$2636,0)+30)</f>
        <v>49062</v>
      </c>
      <c r="Q3693" s="124" cm="1">
        <f t="array" ref="Q3693">INDEX($L$11:$L$2636,MATCH(B3693+J3693,$L$11:$L$2636,0)+12)-1</f>
        <v>49032</v>
      </c>
    </row>
    <row r="3694" spans="2:17" ht="15" customHeight="1" x14ac:dyDescent="0.25">
      <c r="B3694" s="112">
        <v>49018</v>
      </c>
      <c r="C3694" s="113" t="str">
        <f t="shared" si="240"/>
        <v>Wednesday</v>
      </c>
      <c r="D3694" s="114" t="str">
        <f t="shared" si="239"/>
        <v>B</v>
      </c>
      <c r="E3694" s="114" t="str">
        <f t="shared" si="239"/>
        <v>B</v>
      </c>
      <c r="F3694" s="114" t="str">
        <f t="shared" si="239"/>
        <v>B</v>
      </c>
      <c r="G3694" s="114" t="str">
        <f t="shared" si="239"/>
        <v>B</v>
      </c>
      <c r="H3694" s="114" t="str">
        <f t="shared" si="241"/>
        <v>B</v>
      </c>
      <c r="I3694" s="99">
        <f t="shared" si="242"/>
        <v>1</v>
      </c>
      <c r="J3694" s="109">
        <f>IF(H3694="B",0,MATCH("B",H3695:$H$3985,0))</f>
        <v>0</v>
      </c>
      <c r="O3694" s="112">
        <v>49018</v>
      </c>
      <c r="P3694" s="97" cm="1">
        <f t="array" ref="P3694">INDEX($L$11:$L$2636,MATCH(B3694+J3694,$L$11:$L$2636,0)+30)</f>
        <v>49067</v>
      </c>
      <c r="Q3694" s="124" cm="1">
        <f t="array" ref="Q3694">INDEX($L$11:$L$2636,MATCH(B3694+J3694,$L$11:$L$2636,0)+12)-1</f>
        <v>49033</v>
      </c>
    </row>
    <row r="3695" spans="2:17" ht="15" customHeight="1" x14ac:dyDescent="0.25">
      <c r="B3695" s="112">
        <v>49019</v>
      </c>
      <c r="C3695" s="113" t="str">
        <f t="shared" si="240"/>
        <v>Thursday</v>
      </c>
      <c r="D3695" s="114" t="str">
        <f t="shared" si="239"/>
        <v>B</v>
      </c>
      <c r="E3695" s="114" t="str">
        <f t="shared" si="239"/>
        <v>B</v>
      </c>
      <c r="F3695" s="114" t="str">
        <f t="shared" si="239"/>
        <v>B</v>
      </c>
      <c r="G3695" s="114" t="str">
        <f t="shared" si="239"/>
        <v>B</v>
      </c>
      <c r="H3695" s="114" t="str">
        <f t="shared" si="241"/>
        <v>B</v>
      </c>
      <c r="I3695" s="99">
        <f t="shared" si="242"/>
        <v>1</v>
      </c>
      <c r="J3695" s="109">
        <f>IF(H3695="B",0,MATCH("B",H3696:$H$3985,0))</f>
        <v>0</v>
      </c>
      <c r="O3695" s="112">
        <v>49019</v>
      </c>
      <c r="P3695" s="97" cm="1">
        <f t="array" ref="P3695">INDEX($L$11:$L$2636,MATCH(B3695+J3695,$L$11:$L$2636,0)+30)</f>
        <v>49068</v>
      </c>
      <c r="Q3695" s="124" cm="1">
        <f t="array" ref="Q3695">INDEX($L$11:$L$2636,MATCH(B3695+J3695,$L$11:$L$2636,0)+12)-1</f>
        <v>49036</v>
      </c>
    </row>
    <row r="3696" spans="2:17" ht="15" customHeight="1" x14ac:dyDescent="0.25">
      <c r="B3696" s="112">
        <v>49020</v>
      </c>
      <c r="C3696" s="113" t="str">
        <f t="shared" si="240"/>
        <v>Friday</v>
      </c>
      <c r="D3696" s="114" t="str">
        <f t="shared" si="239"/>
        <v>B</v>
      </c>
      <c r="E3696" s="114" t="str">
        <f t="shared" si="239"/>
        <v>B</v>
      </c>
      <c r="F3696" s="114" t="str">
        <f t="shared" si="239"/>
        <v>B</v>
      </c>
      <c r="G3696" s="114" t="str">
        <f t="shared" si="239"/>
        <v>B</v>
      </c>
      <c r="H3696" s="114" t="str">
        <f t="shared" si="241"/>
        <v>B</v>
      </c>
      <c r="I3696" s="99">
        <f t="shared" si="242"/>
        <v>1</v>
      </c>
      <c r="J3696" s="109">
        <f>IF(H3696="B",0,MATCH("B",H3697:$H$3985,0))</f>
        <v>0</v>
      </c>
      <c r="O3696" s="112">
        <v>49020</v>
      </c>
      <c r="P3696" s="97" cm="1">
        <f t="array" ref="P3696">INDEX($L$11:$L$2636,MATCH(B3696+J3696,$L$11:$L$2636,0)+30)</f>
        <v>49069</v>
      </c>
      <c r="Q3696" s="124" cm="1">
        <f t="array" ref="Q3696">INDEX($L$11:$L$2636,MATCH(B3696+J3696,$L$11:$L$2636,0)+12)-1</f>
        <v>49037</v>
      </c>
    </row>
    <row r="3697" spans="2:17" ht="15" customHeight="1" x14ac:dyDescent="0.25">
      <c r="B3697" s="112">
        <v>49021</v>
      </c>
      <c r="C3697" s="113" t="str">
        <f t="shared" si="240"/>
        <v>Saturday</v>
      </c>
      <c r="D3697" s="114" t="str">
        <f t="shared" si="239"/>
        <v>W</v>
      </c>
      <c r="E3697" s="114" t="str">
        <f t="shared" si="239"/>
        <v>W</v>
      </c>
      <c r="F3697" s="114" t="str">
        <f t="shared" si="239"/>
        <v>W</v>
      </c>
      <c r="G3697" s="114" t="str">
        <f t="shared" si="239"/>
        <v>W</v>
      </c>
      <c r="H3697" s="114" t="str">
        <f t="shared" si="241"/>
        <v>W</v>
      </c>
      <c r="I3697" s="99">
        <f t="shared" si="242"/>
        <v>0</v>
      </c>
      <c r="J3697" s="109">
        <f>IF(H3697="B",0,MATCH("B",H3698:$H$3985,0))</f>
        <v>2</v>
      </c>
      <c r="O3697" s="112">
        <v>49021</v>
      </c>
      <c r="P3697" s="97" cm="1">
        <f t="array" ref="P3697">INDEX($L$11:$L$2636,MATCH(B3697+J3697,$L$11:$L$2636,0)+30)</f>
        <v>49072</v>
      </c>
      <c r="Q3697" s="124" cm="1">
        <f t="array" ref="Q3697">INDEX($L$11:$L$2636,MATCH(B3697+J3697,$L$11:$L$2636,0)+12)-1</f>
        <v>49038</v>
      </c>
    </row>
    <row r="3698" spans="2:17" ht="15" customHeight="1" x14ac:dyDescent="0.25">
      <c r="B3698" s="112">
        <v>49022</v>
      </c>
      <c r="C3698" s="113" t="str">
        <f t="shared" si="240"/>
        <v>Sunday</v>
      </c>
      <c r="D3698" s="114" t="str">
        <f t="shared" si="239"/>
        <v>W</v>
      </c>
      <c r="E3698" s="114" t="str">
        <f t="shared" si="239"/>
        <v>W</v>
      </c>
      <c r="F3698" s="114" t="str">
        <f t="shared" si="239"/>
        <v>W</v>
      </c>
      <c r="G3698" s="114" t="str">
        <f t="shared" si="239"/>
        <v>W</v>
      </c>
      <c r="H3698" s="114" t="str">
        <f t="shared" si="241"/>
        <v>W</v>
      </c>
      <c r="I3698" s="99">
        <f t="shared" si="242"/>
        <v>0</v>
      </c>
      <c r="J3698" s="109">
        <f>IF(H3698="B",0,MATCH("B",H3699:$H$3985,0))</f>
        <v>1</v>
      </c>
      <c r="O3698" s="112">
        <v>49022</v>
      </c>
      <c r="P3698" s="97" cm="1">
        <f t="array" ref="P3698">INDEX($L$11:$L$2636,MATCH(B3698+J3698,$L$11:$L$2636,0)+30)</f>
        <v>49072</v>
      </c>
      <c r="Q3698" s="124" cm="1">
        <f t="array" ref="Q3698">INDEX($L$11:$L$2636,MATCH(B3698+J3698,$L$11:$L$2636,0)+12)-1</f>
        <v>49038</v>
      </c>
    </row>
    <row r="3699" spans="2:17" ht="15" customHeight="1" x14ac:dyDescent="0.25">
      <c r="B3699" s="112">
        <v>49023</v>
      </c>
      <c r="C3699" s="113" t="str">
        <f t="shared" si="240"/>
        <v>Monday</v>
      </c>
      <c r="D3699" s="114" t="str">
        <f t="shared" si="239"/>
        <v>B</v>
      </c>
      <c r="E3699" s="114" t="str">
        <f t="shared" si="239"/>
        <v>B</v>
      </c>
      <c r="F3699" s="114" t="str">
        <f t="shared" si="239"/>
        <v>B</v>
      </c>
      <c r="G3699" s="114" t="str">
        <f t="shared" si="239"/>
        <v>B</v>
      </c>
      <c r="H3699" s="114" t="str">
        <f t="shared" si="241"/>
        <v>B</v>
      </c>
      <c r="I3699" s="99">
        <f t="shared" si="242"/>
        <v>1</v>
      </c>
      <c r="J3699" s="109">
        <f>IF(H3699="B",0,MATCH("B",H3700:$H$3985,0))</f>
        <v>0</v>
      </c>
      <c r="O3699" s="112">
        <v>49023</v>
      </c>
      <c r="P3699" s="97" cm="1">
        <f t="array" ref="P3699">INDEX($L$11:$L$2636,MATCH(B3699+J3699,$L$11:$L$2636,0)+30)</f>
        <v>49072</v>
      </c>
      <c r="Q3699" s="124" cm="1">
        <f t="array" ref="Q3699">INDEX($L$11:$L$2636,MATCH(B3699+J3699,$L$11:$L$2636,0)+12)-1</f>
        <v>49038</v>
      </c>
    </row>
    <row r="3700" spans="2:17" ht="15" customHeight="1" x14ac:dyDescent="0.25">
      <c r="B3700" s="112">
        <v>49024</v>
      </c>
      <c r="C3700" s="113" t="str">
        <f t="shared" si="240"/>
        <v>Tuesday</v>
      </c>
      <c r="D3700" s="114" t="str">
        <f t="shared" si="239"/>
        <v>B</v>
      </c>
      <c r="E3700" s="114" t="str">
        <f t="shared" si="239"/>
        <v>B</v>
      </c>
      <c r="F3700" s="114" t="str">
        <f t="shared" si="239"/>
        <v>B</v>
      </c>
      <c r="G3700" s="114" t="str">
        <f t="shared" si="239"/>
        <v>B</v>
      </c>
      <c r="H3700" s="114" t="str">
        <f t="shared" si="241"/>
        <v>B</v>
      </c>
      <c r="I3700" s="99">
        <f t="shared" si="242"/>
        <v>1</v>
      </c>
      <c r="J3700" s="109">
        <f>IF(H3700="B",0,MATCH("B",H3701:$H$3985,0))</f>
        <v>0</v>
      </c>
      <c r="O3700" s="112">
        <v>49024</v>
      </c>
      <c r="P3700" s="97" cm="1">
        <f t="array" ref="P3700">INDEX($L$11:$L$2636,MATCH(B3700+J3700,$L$11:$L$2636,0)+30)</f>
        <v>49073</v>
      </c>
      <c r="Q3700" s="124" cm="1">
        <f t="array" ref="Q3700">INDEX($L$11:$L$2636,MATCH(B3700+J3700,$L$11:$L$2636,0)+12)-1</f>
        <v>49044</v>
      </c>
    </row>
    <row r="3701" spans="2:17" ht="15" customHeight="1" x14ac:dyDescent="0.25">
      <c r="B3701" s="112">
        <v>49025</v>
      </c>
      <c r="C3701" s="113" t="str">
        <f t="shared" si="240"/>
        <v>Wednesday</v>
      </c>
      <c r="D3701" s="114" t="str">
        <f t="shared" si="239"/>
        <v>B</v>
      </c>
      <c r="E3701" s="114" t="str">
        <f t="shared" si="239"/>
        <v>B</v>
      </c>
      <c r="F3701" s="114" t="str">
        <f t="shared" si="239"/>
        <v>B</v>
      </c>
      <c r="G3701" s="114" t="str">
        <f t="shared" si="239"/>
        <v>B</v>
      </c>
      <c r="H3701" s="114" t="str">
        <f t="shared" si="241"/>
        <v>B</v>
      </c>
      <c r="I3701" s="99">
        <f t="shared" si="242"/>
        <v>1</v>
      </c>
      <c r="J3701" s="109">
        <f>IF(H3701="B",0,MATCH("B",H3702:$H$3985,0))</f>
        <v>0</v>
      </c>
      <c r="O3701" s="112">
        <v>49025</v>
      </c>
      <c r="P3701" s="97" cm="1">
        <f t="array" ref="P3701">INDEX($L$11:$L$2636,MATCH(B3701+J3701,$L$11:$L$2636,0)+30)</f>
        <v>49074</v>
      </c>
      <c r="Q3701" s="124" cm="1">
        <f t="array" ref="Q3701">INDEX($L$11:$L$2636,MATCH(B3701+J3701,$L$11:$L$2636,0)+12)-1</f>
        <v>49045</v>
      </c>
    </row>
    <row r="3702" spans="2:17" ht="15" customHeight="1" x14ac:dyDescent="0.25">
      <c r="B3702" s="112">
        <v>49026</v>
      </c>
      <c r="C3702" s="113" t="str">
        <f t="shared" si="240"/>
        <v>Thursday</v>
      </c>
      <c r="D3702" s="114" t="str">
        <f t="shared" si="239"/>
        <v>B</v>
      </c>
      <c r="E3702" s="114" t="str">
        <f t="shared" si="239"/>
        <v>B</v>
      </c>
      <c r="F3702" s="114" t="str">
        <f t="shared" si="239"/>
        <v>B</v>
      </c>
      <c r="G3702" s="114" t="str">
        <f t="shared" si="239"/>
        <v>B</v>
      </c>
      <c r="H3702" s="114" t="str">
        <f t="shared" si="241"/>
        <v>B</v>
      </c>
      <c r="I3702" s="99">
        <f t="shared" si="242"/>
        <v>1</v>
      </c>
      <c r="J3702" s="109">
        <f>IF(H3702="B",0,MATCH("B",H3703:$H$3985,0))</f>
        <v>0</v>
      </c>
      <c r="O3702" s="112">
        <v>49026</v>
      </c>
      <c r="P3702" s="97" cm="1">
        <f t="array" ref="P3702">INDEX($L$11:$L$2636,MATCH(B3702+J3702,$L$11:$L$2636,0)+30)</f>
        <v>49075</v>
      </c>
      <c r="Q3702" s="124" cm="1">
        <f t="array" ref="Q3702">INDEX($L$11:$L$2636,MATCH(B3702+J3702,$L$11:$L$2636,0)+12)-1</f>
        <v>49046</v>
      </c>
    </row>
    <row r="3703" spans="2:17" ht="15" customHeight="1" x14ac:dyDescent="0.25">
      <c r="B3703" s="112">
        <v>49027</v>
      </c>
      <c r="C3703" s="113" t="str">
        <f t="shared" si="240"/>
        <v>Friday</v>
      </c>
      <c r="D3703" s="114" t="str">
        <f t="shared" si="239"/>
        <v>B</v>
      </c>
      <c r="E3703" s="114" t="str">
        <f t="shared" si="239"/>
        <v>B</v>
      </c>
      <c r="F3703" s="114" t="str">
        <f t="shared" si="239"/>
        <v>B</v>
      </c>
      <c r="G3703" s="114" t="str">
        <f t="shared" si="239"/>
        <v>B</v>
      </c>
      <c r="H3703" s="114" t="str">
        <f t="shared" si="241"/>
        <v>B</v>
      </c>
      <c r="I3703" s="99">
        <f t="shared" si="242"/>
        <v>1</v>
      </c>
      <c r="J3703" s="109">
        <f>IF(H3703="B",0,MATCH("B",H3704:$H$3985,0))</f>
        <v>0</v>
      </c>
      <c r="O3703" s="112">
        <v>49027</v>
      </c>
      <c r="P3703" s="97" cm="1">
        <f t="array" ref="P3703">INDEX($L$11:$L$2636,MATCH(B3703+J3703,$L$11:$L$2636,0)+30)</f>
        <v>49076</v>
      </c>
      <c r="Q3703" s="124" cm="1">
        <f t="array" ref="Q3703">INDEX($L$11:$L$2636,MATCH(B3703+J3703,$L$11:$L$2636,0)+12)-1</f>
        <v>49047</v>
      </c>
    </row>
    <row r="3704" spans="2:17" ht="15" customHeight="1" x14ac:dyDescent="0.25">
      <c r="B3704" s="112">
        <v>49028</v>
      </c>
      <c r="C3704" s="113" t="str">
        <f t="shared" si="240"/>
        <v>Saturday</v>
      </c>
      <c r="D3704" s="114" t="str">
        <f t="shared" si="239"/>
        <v>W</v>
      </c>
      <c r="E3704" s="114" t="str">
        <f t="shared" si="239"/>
        <v>W</v>
      </c>
      <c r="F3704" s="114" t="str">
        <f t="shared" si="239"/>
        <v>W</v>
      </c>
      <c r="G3704" s="114" t="str">
        <f t="shared" si="239"/>
        <v>W</v>
      </c>
      <c r="H3704" s="114" t="str">
        <f t="shared" si="241"/>
        <v>W</v>
      </c>
      <c r="I3704" s="99">
        <f t="shared" si="242"/>
        <v>0</v>
      </c>
      <c r="J3704" s="109">
        <f>IF(H3704="B",0,MATCH("B",H3705:$H$3985,0))</f>
        <v>2</v>
      </c>
      <c r="O3704" s="112">
        <v>49028</v>
      </c>
      <c r="P3704" s="97" cm="1">
        <f t="array" ref="P3704">INDEX($L$11:$L$2636,MATCH(B3704+J3704,$L$11:$L$2636,0)+30)</f>
        <v>49080</v>
      </c>
      <c r="Q3704" s="124" cm="1">
        <f t="array" ref="Q3704">INDEX($L$11:$L$2636,MATCH(B3704+J3704,$L$11:$L$2636,0)+12)-1</f>
        <v>49050</v>
      </c>
    </row>
    <row r="3705" spans="2:17" ht="15" customHeight="1" x14ac:dyDescent="0.25">
      <c r="B3705" s="112">
        <v>49029</v>
      </c>
      <c r="C3705" s="113" t="str">
        <f t="shared" si="240"/>
        <v>Sunday</v>
      </c>
      <c r="D3705" s="114" t="str">
        <f t="shared" si="239"/>
        <v>W</v>
      </c>
      <c r="E3705" s="114" t="str">
        <f t="shared" si="239"/>
        <v>W</v>
      </c>
      <c r="F3705" s="114" t="str">
        <f t="shared" si="239"/>
        <v>W</v>
      </c>
      <c r="G3705" s="114" t="str">
        <f t="shared" si="239"/>
        <v>W</v>
      </c>
      <c r="H3705" s="114" t="str">
        <f t="shared" si="241"/>
        <v>W</v>
      </c>
      <c r="I3705" s="99">
        <f t="shared" si="242"/>
        <v>0</v>
      </c>
      <c r="J3705" s="109">
        <f>IF(H3705="B",0,MATCH("B",H3706:$H$3985,0))</f>
        <v>1</v>
      </c>
      <c r="O3705" s="112">
        <v>49029</v>
      </c>
      <c r="P3705" s="97" cm="1">
        <f t="array" ref="P3705">INDEX($L$11:$L$2636,MATCH(B3705+J3705,$L$11:$L$2636,0)+30)</f>
        <v>49080</v>
      </c>
      <c r="Q3705" s="124" cm="1">
        <f t="array" ref="Q3705">INDEX($L$11:$L$2636,MATCH(B3705+J3705,$L$11:$L$2636,0)+12)-1</f>
        <v>49050</v>
      </c>
    </row>
    <row r="3706" spans="2:17" ht="15" customHeight="1" x14ac:dyDescent="0.25">
      <c r="B3706" s="112">
        <v>49030</v>
      </c>
      <c r="C3706" s="113" t="str">
        <f t="shared" si="240"/>
        <v>Monday</v>
      </c>
      <c r="D3706" s="114" t="str">
        <f t="shared" si="239"/>
        <v>B</v>
      </c>
      <c r="E3706" s="114" t="str">
        <f t="shared" si="239"/>
        <v>B</v>
      </c>
      <c r="F3706" s="114" t="str">
        <f t="shared" si="239"/>
        <v>B</v>
      </c>
      <c r="G3706" s="114" t="str">
        <f t="shared" si="239"/>
        <v>B</v>
      </c>
      <c r="H3706" s="114" t="str">
        <f t="shared" si="241"/>
        <v>B</v>
      </c>
      <c r="I3706" s="99">
        <f t="shared" si="242"/>
        <v>1</v>
      </c>
      <c r="J3706" s="109">
        <f>IF(H3706="B",0,MATCH("B",H3707:$H$3985,0))</f>
        <v>0</v>
      </c>
      <c r="O3706" s="112">
        <v>49030</v>
      </c>
      <c r="P3706" s="97" cm="1">
        <f t="array" ref="P3706">INDEX($L$11:$L$2636,MATCH(B3706+J3706,$L$11:$L$2636,0)+30)</f>
        <v>49080</v>
      </c>
      <c r="Q3706" s="124" cm="1">
        <f t="array" ref="Q3706">INDEX($L$11:$L$2636,MATCH(B3706+J3706,$L$11:$L$2636,0)+12)-1</f>
        <v>49050</v>
      </c>
    </row>
    <row r="3707" spans="2:17" ht="15" customHeight="1" x14ac:dyDescent="0.25">
      <c r="B3707" s="112">
        <v>49031</v>
      </c>
      <c r="C3707" s="113" t="str">
        <f t="shared" si="240"/>
        <v>Tuesday</v>
      </c>
      <c r="D3707" s="114" t="str">
        <f t="shared" si="239"/>
        <v>B</v>
      </c>
      <c r="E3707" s="114" t="str">
        <f t="shared" si="239"/>
        <v>B</v>
      </c>
      <c r="F3707" s="114" t="str">
        <f t="shared" si="239"/>
        <v>B</v>
      </c>
      <c r="G3707" s="114" t="str">
        <f t="shared" si="239"/>
        <v>B</v>
      </c>
      <c r="H3707" s="114" t="str">
        <f t="shared" si="241"/>
        <v>B</v>
      </c>
      <c r="I3707" s="99">
        <f t="shared" si="242"/>
        <v>1</v>
      </c>
      <c r="J3707" s="109">
        <f>IF(H3707="B",0,MATCH("B",H3708:$H$3985,0))</f>
        <v>0</v>
      </c>
      <c r="O3707" s="112">
        <v>49031</v>
      </c>
      <c r="P3707" s="97" cm="1">
        <f t="array" ref="P3707">INDEX($L$11:$L$2636,MATCH(B3707+J3707,$L$11:$L$2636,0)+30)</f>
        <v>49081</v>
      </c>
      <c r="Q3707" s="124" cm="1">
        <f t="array" ref="Q3707">INDEX($L$11:$L$2636,MATCH(B3707+J3707,$L$11:$L$2636,0)+12)-1</f>
        <v>49051</v>
      </c>
    </row>
    <row r="3708" spans="2:17" ht="15" customHeight="1" x14ac:dyDescent="0.25">
      <c r="B3708" s="112">
        <v>49032</v>
      </c>
      <c r="C3708" s="113" t="str">
        <f t="shared" si="240"/>
        <v>Wednesday</v>
      </c>
      <c r="D3708" s="114" t="str">
        <f t="shared" si="239"/>
        <v>B</v>
      </c>
      <c r="E3708" s="114" t="str">
        <f t="shared" si="239"/>
        <v>B</v>
      </c>
      <c r="F3708" s="114" t="str">
        <f t="shared" si="239"/>
        <v>B</v>
      </c>
      <c r="G3708" s="114" t="str">
        <f t="shared" si="239"/>
        <v>B</v>
      </c>
      <c r="H3708" s="114" t="str">
        <f t="shared" si="241"/>
        <v>B</v>
      </c>
      <c r="I3708" s="99">
        <f t="shared" si="242"/>
        <v>1</v>
      </c>
      <c r="J3708" s="109">
        <f>IF(H3708="B",0,MATCH("B",H3709:$H$3985,0))</f>
        <v>0</v>
      </c>
      <c r="O3708" s="112">
        <v>49032</v>
      </c>
      <c r="P3708" s="97" cm="1">
        <f t="array" ref="P3708">INDEX($L$11:$L$2636,MATCH(B3708+J3708,$L$11:$L$2636,0)+30)</f>
        <v>49082</v>
      </c>
      <c r="Q3708" s="124" cm="1">
        <f t="array" ref="Q3708">INDEX($L$11:$L$2636,MATCH(B3708+J3708,$L$11:$L$2636,0)+12)-1</f>
        <v>49052</v>
      </c>
    </row>
    <row r="3709" spans="2:17" ht="15" customHeight="1" x14ac:dyDescent="0.25">
      <c r="B3709" s="112">
        <v>49033</v>
      </c>
      <c r="C3709" s="113" t="str">
        <f t="shared" si="240"/>
        <v>Thursday</v>
      </c>
      <c r="D3709" s="114" t="str">
        <f t="shared" si="239"/>
        <v>B</v>
      </c>
      <c r="E3709" s="114" t="str">
        <f t="shared" si="239"/>
        <v>B</v>
      </c>
      <c r="F3709" s="114" t="str">
        <f t="shared" si="239"/>
        <v>B</v>
      </c>
      <c r="G3709" s="114" t="str">
        <f t="shared" si="239"/>
        <v>B</v>
      </c>
      <c r="H3709" s="114" t="str">
        <f t="shared" si="241"/>
        <v>B</v>
      </c>
      <c r="I3709" s="99">
        <f t="shared" si="242"/>
        <v>1</v>
      </c>
      <c r="J3709" s="109">
        <f>IF(H3709="B",0,MATCH("B",H3710:$H$3985,0))</f>
        <v>0</v>
      </c>
      <c r="O3709" s="112">
        <v>49033</v>
      </c>
      <c r="P3709" s="97" cm="1">
        <f t="array" ref="P3709">INDEX($L$11:$L$2636,MATCH(B3709+J3709,$L$11:$L$2636,0)+30)</f>
        <v>49083</v>
      </c>
      <c r="Q3709" s="124" cm="1">
        <f t="array" ref="Q3709">INDEX($L$11:$L$2636,MATCH(B3709+J3709,$L$11:$L$2636,0)+12)-1</f>
        <v>49053</v>
      </c>
    </row>
    <row r="3710" spans="2:17" ht="15" customHeight="1" x14ac:dyDescent="0.25">
      <c r="B3710" s="112">
        <v>49034</v>
      </c>
      <c r="C3710" s="113" t="str">
        <f t="shared" si="240"/>
        <v>Friday</v>
      </c>
      <c r="D3710" s="114" t="str">
        <f t="shared" si="239"/>
        <v>B</v>
      </c>
      <c r="E3710" s="114" t="str">
        <f t="shared" si="239"/>
        <v>B</v>
      </c>
      <c r="F3710" s="114" t="str">
        <f t="shared" si="239"/>
        <v>B</v>
      </c>
      <c r="G3710" s="114" t="str">
        <f t="shared" si="239"/>
        <v>B</v>
      </c>
      <c r="H3710" s="114" t="str">
        <f t="shared" si="241"/>
        <v>B</v>
      </c>
      <c r="I3710" s="99">
        <f t="shared" si="242"/>
        <v>1</v>
      </c>
      <c r="J3710" s="109">
        <f>IF(H3710="B",0,MATCH("B",H3711:$H$3985,0))</f>
        <v>0</v>
      </c>
      <c r="O3710" s="112">
        <v>49034</v>
      </c>
      <c r="P3710" s="97" cm="1">
        <f t="array" ref="P3710">INDEX($L$11:$L$2636,MATCH(B3710+J3710,$L$11:$L$2636,0)+30)</f>
        <v>49086</v>
      </c>
      <c r="Q3710" s="124" cm="1">
        <f t="array" ref="Q3710">INDEX($L$11:$L$2636,MATCH(B3710+J3710,$L$11:$L$2636,0)+12)-1</f>
        <v>49054</v>
      </c>
    </row>
    <row r="3711" spans="2:17" ht="15" customHeight="1" x14ac:dyDescent="0.25">
      <c r="B3711" s="112">
        <v>49035</v>
      </c>
      <c r="C3711" s="113" t="str">
        <f t="shared" si="240"/>
        <v>Saturday</v>
      </c>
      <c r="D3711" s="114" t="str">
        <f t="shared" si="239"/>
        <v>W</v>
      </c>
      <c r="E3711" s="114" t="str">
        <f t="shared" si="239"/>
        <v>W</v>
      </c>
      <c r="F3711" s="114" t="str">
        <f t="shared" si="239"/>
        <v>W</v>
      </c>
      <c r="G3711" s="114" t="str">
        <f t="shared" si="239"/>
        <v>W</v>
      </c>
      <c r="H3711" s="114" t="str">
        <f t="shared" si="241"/>
        <v>W</v>
      </c>
      <c r="I3711" s="99">
        <f t="shared" si="242"/>
        <v>0</v>
      </c>
      <c r="J3711" s="109">
        <f>IF(H3711="B",0,MATCH("B",H3712:$H$3985,0))</f>
        <v>2</v>
      </c>
      <c r="O3711" s="112">
        <v>49035</v>
      </c>
      <c r="P3711" s="97" cm="1">
        <f t="array" ref="P3711">INDEX($L$11:$L$2636,MATCH(B3711+J3711,$L$11:$L$2636,0)+30)</f>
        <v>49087</v>
      </c>
      <c r="Q3711" s="124" cm="1">
        <f t="array" ref="Q3711">INDEX($L$11:$L$2636,MATCH(B3711+J3711,$L$11:$L$2636,0)+12)-1</f>
        <v>49057</v>
      </c>
    </row>
    <row r="3712" spans="2:17" ht="15" customHeight="1" x14ac:dyDescent="0.25">
      <c r="B3712" s="112">
        <v>49036</v>
      </c>
      <c r="C3712" s="113" t="str">
        <f t="shared" si="240"/>
        <v>Sunday</v>
      </c>
      <c r="D3712" s="114" t="str">
        <f t="shared" si="239"/>
        <v>W</v>
      </c>
      <c r="E3712" s="114" t="str">
        <f t="shared" si="239"/>
        <v>W</v>
      </c>
      <c r="F3712" s="114" t="str">
        <f t="shared" si="239"/>
        <v>W</v>
      </c>
      <c r="G3712" s="114" t="str">
        <f t="shared" si="239"/>
        <v>W</v>
      </c>
      <c r="H3712" s="114" t="str">
        <f t="shared" si="241"/>
        <v>W</v>
      </c>
      <c r="I3712" s="99">
        <f t="shared" si="242"/>
        <v>0</v>
      </c>
      <c r="J3712" s="109">
        <f>IF(H3712="B",0,MATCH("B",H3713:$H$3985,0))</f>
        <v>1</v>
      </c>
      <c r="O3712" s="112">
        <v>49036</v>
      </c>
      <c r="P3712" s="97" cm="1">
        <f t="array" ref="P3712">INDEX($L$11:$L$2636,MATCH(B3712+J3712,$L$11:$L$2636,0)+30)</f>
        <v>49087</v>
      </c>
      <c r="Q3712" s="124" cm="1">
        <f t="array" ref="Q3712">INDEX($L$11:$L$2636,MATCH(B3712+J3712,$L$11:$L$2636,0)+12)-1</f>
        <v>49057</v>
      </c>
    </row>
    <row r="3713" spans="2:17" ht="15" customHeight="1" x14ac:dyDescent="0.25">
      <c r="B3713" s="112">
        <v>49037</v>
      </c>
      <c r="C3713" s="113" t="str">
        <f t="shared" si="240"/>
        <v>Monday</v>
      </c>
      <c r="D3713" s="114" t="str">
        <f t="shared" ref="D3713:G3749" si="243">IF(WEEKDAY($B3713,2)&lt;6,"B","W")</f>
        <v>B</v>
      </c>
      <c r="E3713" s="114" t="str">
        <f t="shared" si="243"/>
        <v>B</v>
      </c>
      <c r="F3713" s="114" t="str">
        <f t="shared" si="243"/>
        <v>B</v>
      </c>
      <c r="G3713" s="114" t="str">
        <f t="shared" si="243"/>
        <v>B</v>
      </c>
      <c r="H3713" s="114" t="str">
        <f t="shared" si="241"/>
        <v>B</v>
      </c>
      <c r="I3713" s="99">
        <f t="shared" si="242"/>
        <v>1</v>
      </c>
      <c r="J3713" s="109">
        <f>IF(H3713="B",0,MATCH("B",H3714:$H$3985,0))</f>
        <v>0</v>
      </c>
      <c r="O3713" s="112">
        <v>49037</v>
      </c>
      <c r="P3713" s="97" cm="1">
        <f t="array" ref="P3713">INDEX($L$11:$L$2636,MATCH(B3713+J3713,$L$11:$L$2636,0)+30)</f>
        <v>49087</v>
      </c>
      <c r="Q3713" s="124" cm="1">
        <f t="array" ref="Q3713">INDEX($L$11:$L$2636,MATCH(B3713+J3713,$L$11:$L$2636,0)+12)-1</f>
        <v>49057</v>
      </c>
    </row>
    <row r="3714" spans="2:17" ht="15" customHeight="1" x14ac:dyDescent="0.25">
      <c r="B3714" s="112">
        <v>49038</v>
      </c>
      <c r="C3714" s="113" t="str">
        <f t="shared" si="240"/>
        <v>Tuesday</v>
      </c>
      <c r="D3714" s="114" t="str">
        <f t="shared" si="243"/>
        <v>B</v>
      </c>
      <c r="E3714" s="114" t="str">
        <f t="shared" si="243"/>
        <v>B</v>
      </c>
      <c r="F3714" s="114" t="str">
        <f t="shared" si="243"/>
        <v>B</v>
      </c>
      <c r="G3714" s="114" t="str">
        <f t="shared" si="243"/>
        <v>B</v>
      </c>
      <c r="H3714" s="114" t="str">
        <f t="shared" si="241"/>
        <v>B</v>
      </c>
      <c r="I3714" s="99">
        <f t="shared" si="242"/>
        <v>1</v>
      </c>
      <c r="J3714" s="109">
        <f>IF(H3714="B",0,MATCH("B",H3715:$H$3985,0))</f>
        <v>0</v>
      </c>
      <c r="O3714" s="112">
        <v>49038</v>
      </c>
      <c r="P3714" s="97" cm="1">
        <f t="array" ref="P3714">INDEX($L$11:$L$2636,MATCH(B3714+J3714,$L$11:$L$2636,0)+30)</f>
        <v>49088</v>
      </c>
      <c r="Q3714" s="124" cm="1">
        <f t="array" ref="Q3714">INDEX($L$11:$L$2636,MATCH(B3714+J3714,$L$11:$L$2636,0)+12)-1</f>
        <v>49058</v>
      </c>
    </row>
    <row r="3715" spans="2:17" ht="15" customHeight="1" x14ac:dyDescent="0.25">
      <c r="B3715" s="112">
        <v>49039</v>
      </c>
      <c r="C3715" s="113" t="str">
        <f t="shared" si="240"/>
        <v>Wednesday</v>
      </c>
      <c r="D3715" s="114" t="str">
        <f t="shared" si="243"/>
        <v>B</v>
      </c>
      <c r="E3715" s="114" t="str">
        <f t="shared" si="243"/>
        <v>B</v>
      </c>
      <c r="F3715" s="114" t="str">
        <f t="shared" si="243"/>
        <v>B</v>
      </c>
      <c r="G3715" s="114" t="str">
        <f t="shared" si="243"/>
        <v>B</v>
      </c>
      <c r="H3715" s="114" t="str">
        <f t="shared" si="241"/>
        <v>B</v>
      </c>
      <c r="I3715" s="99">
        <f t="shared" si="242"/>
        <v>1</v>
      </c>
      <c r="J3715" s="109">
        <f>IF(H3715="B",0,MATCH("B",H3716:$H$3985,0))</f>
        <v>0</v>
      </c>
      <c r="O3715" s="112">
        <v>49039</v>
      </c>
      <c r="P3715" s="97" cm="1">
        <f t="array" ref="P3715">INDEX($L$11:$L$2636,MATCH(B3715+J3715,$L$11:$L$2636,0)+30)</f>
        <v>49089</v>
      </c>
      <c r="Q3715" s="124" cm="1">
        <f t="array" ref="Q3715">INDEX($L$11:$L$2636,MATCH(B3715+J3715,$L$11:$L$2636,0)+12)-1</f>
        <v>49059</v>
      </c>
    </row>
    <row r="3716" spans="2:17" ht="15" customHeight="1" x14ac:dyDescent="0.25">
      <c r="B3716" s="112">
        <v>49040</v>
      </c>
      <c r="C3716" s="113" t="str">
        <f t="shared" si="240"/>
        <v>Thursday</v>
      </c>
      <c r="D3716" s="114" t="str">
        <f t="shared" si="243"/>
        <v>B</v>
      </c>
      <c r="E3716" s="114" t="str">
        <f t="shared" si="243"/>
        <v>B</v>
      </c>
      <c r="F3716" s="114" t="s">
        <v>71</v>
      </c>
      <c r="G3716" s="114" t="str">
        <f t="shared" si="243"/>
        <v>B</v>
      </c>
      <c r="H3716" s="114" t="str">
        <f t="shared" si="241"/>
        <v>P</v>
      </c>
      <c r="I3716" s="99">
        <f t="shared" si="242"/>
        <v>0</v>
      </c>
      <c r="J3716" s="109">
        <f>IF(H3716="B",0,MATCH("B",H3717:$H$3985,0))</f>
        <v>5</v>
      </c>
      <c r="O3716" s="112">
        <v>49040</v>
      </c>
      <c r="P3716" s="97" cm="1">
        <f t="array" ref="P3716">INDEX($L$11:$L$2636,MATCH(B3716+J3716,$L$11:$L$2636,0)+30)</f>
        <v>49090</v>
      </c>
      <c r="Q3716" s="124" cm="1">
        <f t="array" ref="Q3716">INDEX($L$11:$L$2636,MATCH(B3716+J3716,$L$11:$L$2636,0)+12)-1</f>
        <v>49060</v>
      </c>
    </row>
    <row r="3717" spans="2:17" ht="15" customHeight="1" x14ac:dyDescent="0.25">
      <c r="B3717" s="112">
        <v>49041</v>
      </c>
      <c r="C3717" s="113" t="str">
        <f t="shared" si="240"/>
        <v>Friday</v>
      </c>
      <c r="D3717" s="114" t="s">
        <v>71</v>
      </c>
      <c r="E3717" s="114" t="s">
        <v>71</v>
      </c>
      <c r="F3717" s="114" t="s">
        <v>71</v>
      </c>
      <c r="G3717" s="114" t="str">
        <f t="shared" si="243"/>
        <v>B</v>
      </c>
      <c r="H3717" s="114" t="str">
        <f t="shared" si="241"/>
        <v>P</v>
      </c>
      <c r="I3717" s="99">
        <f t="shared" si="242"/>
        <v>0</v>
      </c>
      <c r="J3717" s="109">
        <f>IF(H3717="B",0,MATCH("B",H3718:$H$3985,0))</f>
        <v>4</v>
      </c>
      <c r="O3717" s="112">
        <v>49041</v>
      </c>
      <c r="P3717" s="97" cm="1">
        <f t="array" ref="P3717">INDEX($L$11:$L$2636,MATCH(B3717+J3717,$L$11:$L$2636,0)+30)</f>
        <v>49090</v>
      </c>
      <c r="Q3717" s="124" cm="1">
        <f t="array" ref="Q3717">INDEX($L$11:$L$2636,MATCH(B3717+J3717,$L$11:$L$2636,0)+12)-1</f>
        <v>49060</v>
      </c>
    </row>
    <row r="3718" spans="2:17" ht="15" customHeight="1" x14ac:dyDescent="0.25">
      <c r="B3718" s="112">
        <v>49042</v>
      </c>
      <c r="C3718" s="113" t="str">
        <f t="shared" si="240"/>
        <v>Saturday</v>
      </c>
      <c r="D3718" s="114" t="str">
        <f t="shared" si="243"/>
        <v>W</v>
      </c>
      <c r="E3718" s="114" t="str">
        <f t="shared" si="243"/>
        <v>W</v>
      </c>
      <c r="F3718" s="114" t="str">
        <f t="shared" si="243"/>
        <v>W</v>
      </c>
      <c r="G3718" s="114" t="str">
        <f t="shared" si="243"/>
        <v>W</v>
      </c>
      <c r="H3718" s="114" t="str">
        <f t="shared" si="241"/>
        <v>W</v>
      </c>
      <c r="I3718" s="99">
        <f t="shared" si="242"/>
        <v>0</v>
      </c>
      <c r="J3718" s="109">
        <f>IF(H3718="B",0,MATCH("B",H3719:$H$3985,0))</f>
        <v>3</v>
      </c>
      <c r="O3718" s="112">
        <v>49042</v>
      </c>
      <c r="P3718" s="97" cm="1">
        <f t="array" ref="P3718">INDEX($L$11:$L$2636,MATCH(B3718+J3718,$L$11:$L$2636,0)+30)</f>
        <v>49090</v>
      </c>
      <c r="Q3718" s="124" cm="1">
        <f t="array" ref="Q3718">INDEX($L$11:$L$2636,MATCH(B3718+J3718,$L$11:$L$2636,0)+12)-1</f>
        <v>49060</v>
      </c>
    </row>
    <row r="3719" spans="2:17" ht="15" customHeight="1" x14ac:dyDescent="0.25">
      <c r="B3719" s="112">
        <v>49043</v>
      </c>
      <c r="C3719" s="113" t="str">
        <f t="shared" si="240"/>
        <v>Sunday</v>
      </c>
      <c r="D3719" s="114" t="str">
        <f t="shared" si="243"/>
        <v>W</v>
      </c>
      <c r="E3719" s="114" t="str">
        <f t="shared" si="243"/>
        <v>W</v>
      </c>
      <c r="F3719" s="114" t="str">
        <f t="shared" si="243"/>
        <v>W</v>
      </c>
      <c r="G3719" s="114" t="str">
        <f t="shared" si="243"/>
        <v>W</v>
      </c>
      <c r="H3719" s="114" t="str">
        <f t="shared" si="241"/>
        <v>W</v>
      </c>
      <c r="I3719" s="99">
        <f t="shared" si="242"/>
        <v>0</v>
      </c>
      <c r="J3719" s="109">
        <f>IF(H3719="B",0,MATCH("B",H3720:$H$3985,0))</f>
        <v>2</v>
      </c>
      <c r="O3719" s="112">
        <v>49043</v>
      </c>
      <c r="P3719" s="97" cm="1">
        <f t="array" ref="P3719">INDEX($L$11:$L$2636,MATCH(B3719+J3719,$L$11:$L$2636,0)+30)</f>
        <v>49090</v>
      </c>
      <c r="Q3719" s="124" cm="1">
        <f t="array" ref="Q3719">INDEX($L$11:$L$2636,MATCH(B3719+J3719,$L$11:$L$2636,0)+12)-1</f>
        <v>49060</v>
      </c>
    </row>
    <row r="3720" spans="2:17" ht="15" customHeight="1" x14ac:dyDescent="0.25">
      <c r="B3720" s="112">
        <v>49044</v>
      </c>
      <c r="C3720" s="113" t="str">
        <f t="shared" si="240"/>
        <v>Monday</v>
      </c>
      <c r="D3720" s="114" t="s">
        <v>71</v>
      </c>
      <c r="E3720" s="114" t="s">
        <v>71</v>
      </c>
      <c r="F3720" s="114" t="str">
        <f t="shared" si="243"/>
        <v>B</v>
      </c>
      <c r="G3720" s="114" t="str">
        <f t="shared" si="243"/>
        <v>B</v>
      </c>
      <c r="H3720" s="114" t="str">
        <f t="shared" si="241"/>
        <v>P</v>
      </c>
      <c r="I3720" s="99">
        <f t="shared" si="242"/>
        <v>0</v>
      </c>
      <c r="J3720" s="109">
        <f>IF(H3720="B",0,MATCH("B",H3721:$H$3985,0))</f>
        <v>1</v>
      </c>
      <c r="O3720" s="112">
        <v>49044</v>
      </c>
      <c r="P3720" s="97" cm="1">
        <f t="array" ref="P3720">INDEX($L$11:$L$2636,MATCH(B3720+J3720,$L$11:$L$2636,0)+30)</f>
        <v>49090</v>
      </c>
      <c r="Q3720" s="124" cm="1">
        <f t="array" ref="Q3720">INDEX($L$11:$L$2636,MATCH(B3720+J3720,$L$11:$L$2636,0)+12)-1</f>
        <v>49060</v>
      </c>
    </row>
    <row r="3721" spans="2:17" ht="15" customHeight="1" x14ac:dyDescent="0.25">
      <c r="B3721" s="112">
        <v>49045</v>
      </c>
      <c r="C3721" s="113" t="str">
        <f t="shared" si="240"/>
        <v>Tuesday</v>
      </c>
      <c r="D3721" s="114" t="str">
        <f t="shared" si="243"/>
        <v>B</v>
      </c>
      <c r="E3721" s="114" t="str">
        <f t="shared" si="243"/>
        <v>B</v>
      </c>
      <c r="F3721" s="114" t="str">
        <f t="shared" si="243"/>
        <v>B</v>
      </c>
      <c r="G3721" s="114" t="str">
        <f t="shared" si="243"/>
        <v>B</v>
      </c>
      <c r="H3721" s="114" t="str">
        <f t="shared" si="241"/>
        <v>B</v>
      </c>
      <c r="I3721" s="99">
        <f t="shared" si="242"/>
        <v>1</v>
      </c>
      <c r="J3721" s="109">
        <f>IF(H3721="B",0,MATCH("B",H3722:$H$3985,0))</f>
        <v>0</v>
      </c>
      <c r="O3721" s="112">
        <v>49045</v>
      </c>
      <c r="P3721" s="97" cm="1">
        <f t="array" ref="P3721">INDEX($L$11:$L$2636,MATCH(B3721+J3721,$L$11:$L$2636,0)+30)</f>
        <v>49090</v>
      </c>
      <c r="Q3721" s="124" cm="1">
        <f t="array" ref="Q3721">INDEX($L$11:$L$2636,MATCH(B3721+J3721,$L$11:$L$2636,0)+12)-1</f>
        <v>49060</v>
      </c>
    </row>
    <row r="3722" spans="2:17" ht="15" customHeight="1" x14ac:dyDescent="0.25">
      <c r="B3722" s="112">
        <v>49046</v>
      </c>
      <c r="C3722" s="113" t="str">
        <f t="shared" si="240"/>
        <v>Wednesday</v>
      </c>
      <c r="D3722" s="114" t="str">
        <f t="shared" si="243"/>
        <v>B</v>
      </c>
      <c r="E3722" s="114" t="str">
        <f t="shared" si="243"/>
        <v>B</v>
      </c>
      <c r="F3722" s="114" t="str">
        <f t="shared" si="243"/>
        <v>B</v>
      </c>
      <c r="G3722" s="114" t="str">
        <f t="shared" si="243"/>
        <v>B</v>
      </c>
      <c r="H3722" s="114" t="str">
        <f t="shared" si="241"/>
        <v>B</v>
      </c>
      <c r="I3722" s="99">
        <f t="shared" si="242"/>
        <v>1</v>
      </c>
      <c r="J3722" s="109">
        <f>IF(H3722="B",0,MATCH("B",H3723:$H$3985,0))</f>
        <v>0</v>
      </c>
      <c r="O3722" s="112">
        <v>49046</v>
      </c>
      <c r="P3722" s="97" cm="1">
        <f t="array" ref="P3722">INDEX($L$11:$L$2636,MATCH(B3722+J3722,$L$11:$L$2636,0)+30)</f>
        <v>49094</v>
      </c>
      <c r="Q3722" s="124" cm="1">
        <f t="array" ref="Q3722">INDEX($L$11:$L$2636,MATCH(B3722+J3722,$L$11:$L$2636,0)+12)-1</f>
        <v>49061</v>
      </c>
    </row>
    <row r="3723" spans="2:17" ht="15" customHeight="1" x14ac:dyDescent="0.25">
      <c r="B3723" s="112">
        <v>49047</v>
      </c>
      <c r="C3723" s="113" t="str">
        <f t="shared" si="240"/>
        <v>Thursday</v>
      </c>
      <c r="D3723" s="114" t="str">
        <f t="shared" si="243"/>
        <v>B</v>
      </c>
      <c r="E3723" s="114" t="str">
        <f t="shared" si="243"/>
        <v>B</v>
      </c>
      <c r="F3723" s="114" t="str">
        <f t="shared" si="243"/>
        <v>B</v>
      </c>
      <c r="G3723" s="114" t="str">
        <f t="shared" si="243"/>
        <v>B</v>
      </c>
      <c r="H3723" s="114" t="str">
        <f t="shared" si="241"/>
        <v>B</v>
      </c>
      <c r="I3723" s="99">
        <f t="shared" si="242"/>
        <v>1</v>
      </c>
      <c r="J3723" s="109">
        <f>IF(H3723="B",0,MATCH("B",H3724:$H$3985,0))</f>
        <v>0</v>
      </c>
      <c r="O3723" s="112">
        <v>49047</v>
      </c>
      <c r="P3723" s="97" cm="1">
        <f t="array" ref="P3723">INDEX($L$11:$L$2636,MATCH(B3723+J3723,$L$11:$L$2636,0)+30)</f>
        <v>49095</v>
      </c>
      <c r="Q3723" s="124" cm="1">
        <f t="array" ref="Q3723">INDEX($L$11:$L$2636,MATCH(B3723+J3723,$L$11:$L$2636,0)+12)-1</f>
        <v>49066</v>
      </c>
    </row>
    <row r="3724" spans="2:17" ht="15" customHeight="1" x14ac:dyDescent="0.25">
      <c r="B3724" s="112">
        <v>49048</v>
      </c>
      <c r="C3724" s="113" t="str">
        <f t="shared" ref="C3724:C3787" si="244">TEXT(WEEKDAY(B3724),"dddd")</f>
        <v>Friday</v>
      </c>
      <c r="D3724" s="114" t="str">
        <f t="shared" si="243"/>
        <v>B</v>
      </c>
      <c r="E3724" s="114" t="str">
        <f t="shared" si="243"/>
        <v>B</v>
      </c>
      <c r="F3724" s="114" t="str">
        <f t="shared" si="243"/>
        <v>B</v>
      </c>
      <c r="G3724" s="114" t="str">
        <f t="shared" si="243"/>
        <v>B</v>
      </c>
      <c r="H3724" s="114" t="str">
        <f t="shared" ref="H3724:H3787" si="245">IF(OR(D3724="P",E3724="P",F3724="P",G3724="P"),"P",D3724)</f>
        <v>B</v>
      </c>
      <c r="I3724" s="99">
        <f t="shared" ref="I3724:I3787" si="246">IF(H3724="B",1,0)</f>
        <v>1</v>
      </c>
      <c r="J3724" s="109">
        <f>IF(H3724="B",0,MATCH("B",H3725:$H$3985,0))</f>
        <v>0</v>
      </c>
      <c r="O3724" s="112">
        <v>49048</v>
      </c>
      <c r="P3724" s="97" cm="1">
        <f t="array" ref="P3724">INDEX($L$11:$L$2636,MATCH(B3724+J3724,$L$11:$L$2636,0)+30)</f>
        <v>49096</v>
      </c>
      <c r="Q3724" s="124" cm="1">
        <f t="array" ref="Q3724">INDEX($L$11:$L$2636,MATCH(B3724+J3724,$L$11:$L$2636,0)+12)-1</f>
        <v>49067</v>
      </c>
    </row>
    <row r="3725" spans="2:17" ht="15" customHeight="1" x14ac:dyDescent="0.25">
      <c r="B3725" s="112">
        <v>49049</v>
      </c>
      <c r="C3725" s="113" t="str">
        <f t="shared" si="244"/>
        <v>Saturday</v>
      </c>
      <c r="D3725" s="114" t="str">
        <f t="shared" si="243"/>
        <v>W</v>
      </c>
      <c r="E3725" s="114" t="str">
        <f t="shared" si="243"/>
        <v>W</v>
      </c>
      <c r="F3725" s="114" t="str">
        <f t="shared" si="243"/>
        <v>W</v>
      </c>
      <c r="G3725" s="114" t="str">
        <f t="shared" si="243"/>
        <v>W</v>
      </c>
      <c r="H3725" s="114" t="str">
        <f t="shared" si="245"/>
        <v>W</v>
      </c>
      <c r="I3725" s="99">
        <f t="shared" si="246"/>
        <v>0</v>
      </c>
      <c r="J3725" s="109">
        <f>IF(H3725="B",0,MATCH("B",H3726:$H$3985,0))</f>
        <v>2</v>
      </c>
      <c r="O3725" s="112">
        <v>49049</v>
      </c>
      <c r="P3725" s="97" cm="1">
        <f t="array" ref="P3725">INDEX($L$11:$L$2636,MATCH(B3725+J3725,$L$11:$L$2636,0)+30)</f>
        <v>49097</v>
      </c>
      <c r="Q3725" s="124" cm="1">
        <f t="array" ref="Q3725">INDEX($L$11:$L$2636,MATCH(B3725+J3725,$L$11:$L$2636,0)+12)-1</f>
        <v>49068</v>
      </c>
    </row>
    <row r="3726" spans="2:17" ht="15" customHeight="1" x14ac:dyDescent="0.25">
      <c r="B3726" s="112">
        <v>49050</v>
      </c>
      <c r="C3726" s="113" t="str">
        <f t="shared" si="244"/>
        <v>Sunday</v>
      </c>
      <c r="D3726" s="114" t="str">
        <f t="shared" si="243"/>
        <v>W</v>
      </c>
      <c r="E3726" s="114" t="str">
        <f t="shared" si="243"/>
        <v>W</v>
      </c>
      <c r="F3726" s="114" t="str">
        <f t="shared" si="243"/>
        <v>W</v>
      </c>
      <c r="G3726" s="114" t="str">
        <f t="shared" si="243"/>
        <v>W</v>
      </c>
      <c r="H3726" s="114" t="str">
        <f t="shared" si="245"/>
        <v>W</v>
      </c>
      <c r="I3726" s="99">
        <f t="shared" si="246"/>
        <v>0</v>
      </c>
      <c r="J3726" s="109">
        <f>IF(H3726="B",0,MATCH("B",H3727:$H$3985,0))</f>
        <v>1</v>
      </c>
      <c r="O3726" s="112">
        <v>49050</v>
      </c>
      <c r="P3726" s="97" cm="1">
        <f t="array" ref="P3726">INDEX($L$11:$L$2636,MATCH(B3726+J3726,$L$11:$L$2636,0)+30)</f>
        <v>49097</v>
      </c>
      <c r="Q3726" s="124" cm="1">
        <f t="array" ref="Q3726">INDEX($L$11:$L$2636,MATCH(B3726+J3726,$L$11:$L$2636,0)+12)-1</f>
        <v>49068</v>
      </c>
    </row>
    <row r="3727" spans="2:17" ht="15" customHeight="1" x14ac:dyDescent="0.25">
      <c r="B3727" s="112">
        <v>49051</v>
      </c>
      <c r="C3727" s="113" t="str">
        <f t="shared" si="244"/>
        <v>Monday</v>
      </c>
      <c r="D3727" s="114" t="str">
        <f t="shared" si="243"/>
        <v>B</v>
      </c>
      <c r="E3727" s="114" t="str">
        <f t="shared" si="243"/>
        <v>B</v>
      </c>
      <c r="F3727" s="114" t="str">
        <f t="shared" si="243"/>
        <v>B</v>
      </c>
      <c r="G3727" s="114" t="str">
        <f t="shared" si="243"/>
        <v>B</v>
      </c>
      <c r="H3727" s="114" t="str">
        <f t="shared" si="245"/>
        <v>B</v>
      </c>
      <c r="I3727" s="99">
        <f t="shared" si="246"/>
        <v>1</v>
      </c>
      <c r="J3727" s="109">
        <f>IF(H3727="B",0,MATCH("B",H3728:$H$3985,0))</f>
        <v>0</v>
      </c>
      <c r="O3727" s="112">
        <v>49051</v>
      </c>
      <c r="P3727" s="97" cm="1">
        <f t="array" ref="P3727">INDEX($L$11:$L$2636,MATCH(B3727+J3727,$L$11:$L$2636,0)+30)</f>
        <v>49097</v>
      </c>
      <c r="Q3727" s="124" cm="1">
        <f t="array" ref="Q3727">INDEX($L$11:$L$2636,MATCH(B3727+J3727,$L$11:$L$2636,0)+12)-1</f>
        <v>49068</v>
      </c>
    </row>
    <row r="3728" spans="2:17" ht="15" customHeight="1" x14ac:dyDescent="0.25">
      <c r="B3728" s="112">
        <v>49052</v>
      </c>
      <c r="C3728" s="113" t="str">
        <f t="shared" si="244"/>
        <v>Tuesday</v>
      </c>
      <c r="D3728" s="114" t="str">
        <f t="shared" si="243"/>
        <v>B</v>
      </c>
      <c r="E3728" s="114" t="str">
        <f t="shared" si="243"/>
        <v>B</v>
      </c>
      <c r="F3728" s="114" t="str">
        <f t="shared" si="243"/>
        <v>B</v>
      </c>
      <c r="G3728" s="114" t="str">
        <f t="shared" si="243"/>
        <v>B</v>
      </c>
      <c r="H3728" s="114" t="str">
        <f t="shared" si="245"/>
        <v>B</v>
      </c>
      <c r="I3728" s="99">
        <f t="shared" si="246"/>
        <v>1</v>
      </c>
      <c r="J3728" s="109">
        <f>IF(H3728="B",0,MATCH("B",H3729:$H$3985,0))</f>
        <v>0</v>
      </c>
      <c r="O3728" s="112">
        <v>49052</v>
      </c>
      <c r="P3728" s="97" cm="1">
        <f t="array" ref="P3728">INDEX($L$11:$L$2636,MATCH(B3728+J3728,$L$11:$L$2636,0)+30)</f>
        <v>49100</v>
      </c>
      <c r="Q3728" s="124" cm="1">
        <f t="array" ref="Q3728">INDEX($L$11:$L$2636,MATCH(B3728+J3728,$L$11:$L$2636,0)+12)-1</f>
        <v>49071</v>
      </c>
    </row>
    <row r="3729" spans="2:17" ht="15" customHeight="1" x14ac:dyDescent="0.25">
      <c r="B3729" s="112">
        <v>49053</v>
      </c>
      <c r="C3729" s="113" t="str">
        <f t="shared" si="244"/>
        <v>Wednesday</v>
      </c>
      <c r="D3729" s="114" t="str">
        <f t="shared" si="243"/>
        <v>B</v>
      </c>
      <c r="E3729" s="114" t="str">
        <f t="shared" si="243"/>
        <v>B</v>
      </c>
      <c r="F3729" s="114" t="str">
        <f t="shared" si="243"/>
        <v>B</v>
      </c>
      <c r="G3729" s="114" t="str">
        <f t="shared" si="243"/>
        <v>B</v>
      </c>
      <c r="H3729" s="114" t="str">
        <f t="shared" si="245"/>
        <v>B</v>
      </c>
      <c r="I3729" s="99">
        <f t="shared" si="246"/>
        <v>1</v>
      </c>
      <c r="J3729" s="109">
        <f>IF(H3729="B",0,MATCH("B",H3730:$H$3985,0))</f>
        <v>0</v>
      </c>
      <c r="O3729" s="112">
        <v>49053</v>
      </c>
      <c r="P3729" s="97" cm="1">
        <f t="array" ref="P3729">INDEX($L$11:$L$2636,MATCH(B3729+J3729,$L$11:$L$2636,0)+30)</f>
        <v>49101</v>
      </c>
      <c r="Q3729" s="124" cm="1">
        <f t="array" ref="Q3729">INDEX($L$11:$L$2636,MATCH(B3729+J3729,$L$11:$L$2636,0)+12)-1</f>
        <v>49072</v>
      </c>
    </row>
    <row r="3730" spans="2:17" ht="15" customHeight="1" x14ac:dyDescent="0.25">
      <c r="B3730" s="112">
        <v>49054</v>
      </c>
      <c r="C3730" s="113" t="str">
        <f t="shared" si="244"/>
        <v>Thursday</v>
      </c>
      <c r="D3730" s="114" t="str">
        <f t="shared" si="243"/>
        <v>B</v>
      </c>
      <c r="E3730" s="114" t="str">
        <f t="shared" si="243"/>
        <v>B</v>
      </c>
      <c r="F3730" s="114" t="str">
        <f t="shared" si="243"/>
        <v>B</v>
      </c>
      <c r="G3730" s="114" t="str">
        <f t="shared" si="243"/>
        <v>B</v>
      </c>
      <c r="H3730" s="114" t="str">
        <f t="shared" si="245"/>
        <v>B</v>
      </c>
      <c r="I3730" s="99">
        <f t="shared" si="246"/>
        <v>1</v>
      </c>
      <c r="J3730" s="109">
        <f>IF(H3730="B",0,MATCH("B",H3731:$H$3985,0))</f>
        <v>0</v>
      </c>
      <c r="O3730" s="112">
        <v>49054</v>
      </c>
      <c r="P3730" s="97" cm="1">
        <f t="array" ref="P3730">INDEX($L$11:$L$2636,MATCH(B3730+J3730,$L$11:$L$2636,0)+30)</f>
        <v>49102</v>
      </c>
      <c r="Q3730" s="124" cm="1">
        <f t="array" ref="Q3730">INDEX($L$11:$L$2636,MATCH(B3730+J3730,$L$11:$L$2636,0)+12)-1</f>
        <v>49073</v>
      </c>
    </row>
    <row r="3731" spans="2:17" ht="15" customHeight="1" x14ac:dyDescent="0.25">
      <c r="B3731" s="112">
        <v>49055</v>
      </c>
      <c r="C3731" s="113" t="str">
        <f t="shared" si="244"/>
        <v>Friday</v>
      </c>
      <c r="D3731" s="114" t="str">
        <f t="shared" si="243"/>
        <v>B</v>
      </c>
      <c r="E3731" s="114" t="str">
        <f t="shared" si="243"/>
        <v>B</v>
      </c>
      <c r="F3731" s="114" t="str">
        <f t="shared" si="243"/>
        <v>B</v>
      </c>
      <c r="G3731" s="114" t="str">
        <f t="shared" si="243"/>
        <v>B</v>
      </c>
      <c r="H3731" s="114" t="str">
        <f t="shared" si="245"/>
        <v>B</v>
      </c>
      <c r="I3731" s="99">
        <f t="shared" si="246"/>
        <v>1</v>
      </c>
      <c r="J3731" s="109">
        <f>IF(H3731="B",0,MATCH("B",H3732:$H$3985,0))</f>
        <v>0</v>
      </c>
      <c r="O3731" s="112">
        <v>49055</v>
      </c>
      <c r="P3731" s="97" cm="1">
        <f t="array" ref="P3731">INDEX($L$11:$L$2636,MATCH(B3731+J3731,$L$11:$L$2636,0)+30)</f>
        <v>49103</v>
      </c>
      <c r="Q3731" s="124" cm="1">
        <f t="array" ref="Q3731">INDEX($L$11:$L$2636,MATCH(B3731+J3731,$L$11:$L$2636,0)+12)-1</f>
        <v>49074</v>
      </c>
    </row>
    <row r="3732" spans="2:17" ht="15" customHeight="1" x14ac:dyDescent="0.25">
      <c r="B3732" s="112">
        <v>49056</v>
      </c>
      <c r="C3732" s="113" t="str">
        <f t="shared" si="244"/>
        <v>Saturday</v>
      </c>
      <c r="D3732" s="114" t="str">
        <f t="shared" si="243"/>
        <v>W</v>
      </c>
      <c r="E3732" s="114" t="str">
        <f t="shared" si="243"/>
        <v>W</v>
      </c>
      <c r="F3732" s="114" t="str">
        <f t="shared" si="243"/>
        <v>W</v>
      </c>
      <c r="G3732" s="114" t="str">
        <f t="shared" si="243"/>
        <v>W</v>
      </c>
      <c r="H3732" s="114" t="str">
        <f t="shared" si="245"/>
        <v>W</v>
      </c>
      <c r="I3732" s="99">
        <f t="shared" si="246"/>
        <v>0</v>
      </c>
      <c r="J3732" s="109">
        <f>IF(H3732="B",0,MATCH("B",H3733:$H$3985,0))</f>
        <v>2</v>
      </c>
      <c r="O3732" s="112">
        <v>49056</v>
      </c>
      <c r="P3732" s="97" cm="1">
        <f t="array" ref="P3732">INDEX($L$11:$L$2636,MATCH(B3732+J3732,$L$11:$L$2636,0)+30)</f>
        <v>49104</v>
      </c>
      <c r="Q3732" s="124" cm="1">
        <f t="array" ref="Q3732">INDEX($L$11:$L$2636,MATCH(B3732+J3732,$L$11:$L$2636,0)+12)-1</f>
        <v>49075</v>
      </c>
    </row>
    <row r="3733" spans="2:17" ht="15" customHeight="1" x14ac:dyDescent="0.25">
      <c r="B3733" s="112">
        <v>49057</v>
      </c>
      <c r="C3733" s="113" t="str">
        <f t="shared" si="244"/>
        <v>Sunday</v>
      </c>
      <c r="D3733" s="114" t="str">
        <f t="shared" si="243"/>
        <v>W</v>
      </c>
      <c r="E3733" s="114" t="str">
        <f t="shared" si="243"/>
        <v>W</v>
      </c>
      <c r="F3733" s="114" t="str">
        <f t="shared" si="243"/>
        <v>W</v>
      </c>
      <c r="G3733" s="114" t="str">
        <f t="shared" si="243"/>
        <v>W</v>
      </c>
      <c r="H3733" s="114" t="str">
        <f t="shared" si="245"/>
        <v>W</v>
      </c>
      <c r="I3733" s="99">
        <f t="shared" si="246"/>
        <v>0</v>
      </c>
      <c r="J3733" s="109">
        <f>IF(H3733="B",0,MATCH("B",H3734:$H$3985,0))</f>
        <v>1</v>
      </c>
      <c r="O3733" s="112">
        <v>49057</v>
      </c>
      <c r="P3733" s="97" cm="1">
        <f t="array" ref="P3733">INDEX($L$11:$L$2636,MATCH(B3733+J3733,$L$11:$L$2636,0)+30)</f>
        <v>49104</v>
      </c>
      <c r="Q3733" s="124" cm="1">
        <f t="array" ref="Q3733">INDEX($L$11:$L$2636,MATCH(B3733+J3733,$L$11:$L$2636,0)+12)-1</f>
        <v>49075</v>
      </c>
    </row>
    <row r="3734" spans="2:17" ht="15" customHeight="1" x14ac:dyDescent="0.25">
      <c r="B3734" s="112">
        <v>49058</v>
      </c>
      <c r="C3734" s="113" t="str">
        <f t="shared" si="244"/>
        <v>Monday</v>
      </c>
      <c r="D3734" s="114" t="str">
        <f t="shared" si="243"/>
        <v>B</v>
      </c>
      <c r="E3734" s="114" t="str">
        <f t="shared" si="243"/>
        <v>B</v>
      </c>
      <c r="F3734" s="114" t="str">
        <f t="shared" si="243"/>
        <v>B</v>
      </c>
      <c r="G3734" s="114" t="str">
        <f t="shared" si="243"/>
        <v>B</v>
      </c>
      <c r="H3734" s="114" t="str">
        <f t="shared" si="245"/>
        <v>B</v>
      </c>
      <c r="I3734" s="99">
        <f t="shared" si="246"/>
        <v>1</v>
      </c>
      <c r="J3734" s="109">
        <f>IF(H3734="B",0,MATCH("B",H3735:$H$3985,0))</f>
        <v>0</v>
      </c>
      <c r="O3734" s="112">
        <v>49058</v>
      </c>
      <c r="P3734" s="97" cm="1">
        <f t="array" ref="P3734">INDEX($L$11:$L$2636,MATCH(B3734+J3734,$L$11:$L$2636,0)+30)</f>
        <v>49104</v>
      </c>
      <c r="Q3734" s="124" cm="1">
        <f t="array" ref="Q3734">INDEX($L$11:$L$2636,MATCH(B3734+J3734,$L$11:$L$2636,0)+12)-1</f>
        <v>49075</v>
      </c>
    </row>
    <row r="3735" spans="2:17" ht="15" customHeight="1" x14ac:dyDescent="0.25">
      <c r="B3735" s="112">
        <v>49059</v>
      </c>
      <c r="C3735" s="113" t="str">
        <f t="shared" si="244"/>
        <v>Tuesday</v>
      </c>
      <c r="D3735" s="114" t="str">
        <f t="shared" si="243"/>
        <v>B</v>
      </c>
      <c r="E3735" s="114" t="str">
        <f t="shared" si="243"/>
        <v>B</v>
      </c>
      <c r="F3735" s="114" t="str">
        <f t="shared" si="243"/>
        <v>B</v>
      </c>
      <c r="G3735" s="114" t="str">
        <f t="shared" si="243"/>
        <v>B</v>
      </c>
      <c r="H3735" s="114" t="str">
        <f t="shared" si="245"/>
        <v>B</v>
      </c>
      <c r="I3735" s="99">
        <f t="shared" si="246"/>
        <v>1</v>
      </c>
      <c r="J3735" s="109">
        <f>IF(H3735="B",0,MATCH("B",H3736:$H$3985,0))</f>
        <v>0</v>
      </c>
      <c r="O3735" s="112">
        <v>49059</v>
      </c>
      <c r="P3735" s="97" cm="1">
        <f t="array" ref="P3735">INDEX($L$11:$L$2636,MATCH(B3735+J3735,$L$11:$L$2636,0)+30)</f>
        <v>49107</v>
      </c>
      <c r="Q3735" s="124" cm="1">
        <f t="array" ref="Q3735">INDEX($L$11:$L$2636,MATCH(B3735+J3735,$L$11:$L$2636,0)+12)-1</f>
        <v>49079</v>
      </c>
    </row>
    <row r="3736" spans="2:17" ht="15" customHeight="1" x14ac:dyDescent="0.25">
      <c r="B3736" s="112">
        <v>49060</v>
      </c>
      <c r="C3736" s="113" t="str">
        <f t="shared" si="244"/>
        <v>Wednesday</v>
      </c>
      <c r="D3736" s="114" t="str">
        <f t="shared" si="243"/>
        <v>B</v>
      </c>
      <c r="E3736" s="114" t="str">
        <f t="shared" si="243"/>
        <v>B</v>
      </c>
      <c r="F3736" s="114" t="str">
        <f t="shared" si="243"/>
        <v>B</v>
      </c>
      <c r="G3736" s="114" t="str">
        <f t="shared" si="243"/>
        <v>B</v>
      </c>
      <c r="H3736" s="114" t="str">
        <f t="shared" si="245"/>
        <v>B</v>
      </c>
      <c r="I3736" s="99">
        <f t="shared" si="246"/>
        <v>1</v>
      </c>
      <c r="J3736" s="109">
        <f>IF(H3736="B",0,MATCH("B",H3737:$H$3985,0))</f>
        <v>0</v>
      </c>
      <c r="O3736" s="112">
        <v>49060</v>
      </c>
      <c r="P3736" s="97" cm="1">
        <f t="array" ref="P3736">INDEX($L$11:$L$2636,MATCH(B3736+J3736,$L$11:$L$2636,0)+30)</f>
        <v>49108</v>
      </c>
      <c r="Q3736" s="124" cm="1">
        <f t="array" ref="Q3736">INDEX($L$11:$L$2636,MATCH(B3736+J3736,$L$11:$L$2636,0)+12)-1</f>
        <v>49080</v>
      </c>
    </row>
    <row r="3737" spans="2:17" ht="15" customHeight="1" x14ac:dyDescent="0.25">
      <c r="B3737" s="112">
        <v>49061</v>
      </c>
      <c r="C3737" s="113" t="str">
        <f t="shared" si="244"/>
        <v>Thursday</v>
      </c>
      <c r="D3737" s="114" t="str">
        <f t="shared" si="243"/>
        <v>B</v>
      </c>
      <c r="E3737" s="114" t="str">
        <f t="shared" si="243"/>
        <v>B</v>
      </c>
      <c r="F3737" s="114" t="str">
        <f t="shared" si="243"/>
        <v>B</v>
      </c>
      <c r="G3737" s="114" t="str">
        <f t="shared" si="243"/>
        <v>B</v>
      </c>
      <c r="H3737" s="114" t="str">
        <f t="shared" si="245"/>
        <v>B</v>
      </c>
      <c r="I3737" s="99">
        <f t="shared" si="246"/>
        <v>1</v>
      </c>
      <c r="J3737" s="109">
        <f>IF(H3737="B",0,MATCH("B",H3738:$H$3985,0))</f>
        <v>0</v>
      </c>
      <c r="O3737" s="112">
        <v>49061</v>
      </c>
      <c r="P3737" s="97" cm="1">
        <f t="array" ref="P3737">INDEX($L$11:$L$2636,MATCH(B3737+J3737,$L$11:$L$2636,0)+30)</f>
        <v>49109</v>
      </c>
      <c r="Q3737" s="124" cm="1">
        <f t="array" ref="Q3737">INDEX($L$11:$L$2636,MATCH(B3737+J3737,$L$11:$L$2636,0)+12)-1</f>
        <v>49081</v>
      </c>
    </row>
    <row r="3738" spans="2:17" ht="15" customHeight="1" x14ac:dyDescent="0.25">
      <c r="B3738" s="112">
        <v>49062</v>
      </c>
      <c r="C3738" s="113" t="str">
        <f t="shared" si="244"/>
        <v>Friday</v>
      </c>
      <c r="D3738" s="114" t="str">
        <f t="shared" si="243"/>
        <v>B</v>
      </c>
      <c r="E3738" s="114" t="str">
        <f t="shared" si="243"/>
        <v>B</v>
      </c>
      <c r="F3738" s="114" t="str">
        <f t="shared" si="243"/>
        <v>B</v>
      </c>
      <c r="G3738" s="114" t="str">
        <f t="shared" si="243"/>
        <v>B</v>
      </c>
      <c r="H3738" s="114" t="str">
        <f t="shared" si="245"/>
        <v>B</v>
      </c>
      <c r="I3738" s="99">
        <f t="shared" si="246"/>
        <v>1</v>
      </c>
      <c r="J3738" s="109">
        <f>IF(H3738="B",0,MATCH("B",H3739:$H$3985,0))</f>
        <v>0</v>
      </c>
      <c r="O3738" s="112">
        <v>49062</v>
      </c>
      <c r="P3738" s="97" cm="1">
        <f t="array" ref="P3738">INDEX($L$11:$L$2636,MATCH(B3738+J3738,$L$11:$L$2636,0)+30)</f>
        <v>49110</v>
      </c>
      <c r="Q3738" s="124" cm="1">
        <f t="array" ref="Q3738">INDEX($L$11:$L$2636,MATCH(B3738+J3738,$L$11:$L$2636,0)+12)-1</f>
        <v>49082</v>
      </c>
    </row>
    <row r="3739" spans="2:17" ht="15" customHeight="1" x14ac:dyDescent="0.25">
      <c r="B3739" s="112">
        <v>49063</v>
      </c>
      <c r="C3739" s="113" t="str">
        <f t="shared" si="244"/>
        <v>Saturday</v>
      </c>
      <c r="D3739" s="114" t="str">
        <f t="shared" si="243"/>
        <v>W</v>
      </c>
      <c r="E3739" s="114" t="str">
        <f t="shared" si="243"/>
        <v>W</v>
      </c>
      <c r="F3739" s="114" t="str">
        <f t="shared" si="243"/>
        <v>W</v>
      </c>
      <c r="G3739" s="114" t="str">
        <f t="shared" si="243"/>
        <v>W</v>
      </c>
      <c r="H3739" s="114" t="str">
        <f t="shared" si="245"/>
        <v>W</v>
      </c>
      <c r="I3739" s="99">
        <f t="shared" si="246"/>
        <v>0</v>
      </c>
      <c r="J3739" s="109">
        <f>IF(H3739="B",0,MATCH("B",H3740:$H$3985,0))</f>
        <v>4</v>
      </c>
      <c r="O3739" s="112">
        <v>49063</v>
      </c>
      <c r="P3739" s="97" cm="1">
        <f t="array" ref="P3739">INDEX($L$11:$L$2636,MATCH(B3739+J3739,$L$11:$L$2636,0)+30)</f>
        <v>49111</v>
      </c>
      <c r="Q3739" s="124" cm="1">
        <f t="array" ref="Q3739">INDEX($L$11:$L$2636,MATCH(B3739+J3739,$L$11:$L$2636,0)+12)-1</f>
        <v>49085</v>
      </c>
    </row>
    <row r="3740" spans="2:17" ht="15" customHeight="1" x14ac:dyDescent="0.25">
      <c r="B3740" s="112">
        <v>49064</v>
      </c>
      <c r="C3740" s="113" t="str">
        <f t="shared" si="244"/>
        <v>Sunday</v>
      </c>
      <c r="D3740" s="114" t="str">
        <f t="shared" si="243"/>
        <v>W</v>
      </c>
      <c r="E3740" s="114" t="str">
        <f t="shared" si="243"/>
        <v>W</v>
      </c>
      <c r="F3740" s="114" t="str">
        <f t="shared" si="243"/>
        <v>W</v>
      </c>
      <c r="G3740" s="114" t="str">
        <f t="shared" si="243"/>
        <v>W</v>
      </c>
      <c r="H3740" s="114" t="str">
        <f t="shared" si="245"/>
        <v>W</v>
      </c>
      <c r="I3740" s="99">
        <f t="shared" si="246"/>
        <v>0</v>
      </c>
      <c r="J3740" s="109">
        <f>IF(H3740="B",0,MATCH("B",H3741:$H$3985,0))</f>
        <v>3</v>
      </c>
      <c r="O3740" s="112">
        <v>49064</v>
      </c>
      <c r="P3740" s="97" cm="1">
        <f t="array" ref="P3740">INDEX($L$11:$L$2636,MATCH(B3740+J3740,$L$11:$L$2636,0)+30)</f>
        <v>49111</v>
      </c>
      <c r="Q3740" s="124" cm="1">
        <f t="array" ref="Q3740">INDEX($L$11:$L$2636,MATCH(B3740+J3740,$L$11:$L$2636,0)+12)-1</f>
        <v>49085</v>
      </c>
    </row>
    <row r="3741" spans="2:17" ht="15" customHeight="1" x14ac:dyDescent="0.25">
      <c r="B3741" s="112">
        <v>49065</v>
      </c>
      <c r="C3741" s="113" t="str">
        <f t="shared" si="244"/>
        <v>Monday</v>
      </c>
      <c r="D3741" s="114" t="s">
        <v>71</v>
      </c>
      <c r="E3741" s="114" t="s">
        <v>71</v>
      </c>
      <c r="F3741" s="114" t="s">
        <v>71</v>
      </c>
      <c r="G3741" s="114" t="str">
        <f t="shared" si="243"/>
        <v>B</v>
      </c>
      <c r="H3741" s="114" t="str">
        <f t="shared" si="245"/>
        <v>P</v>
      </c>
      <c r="I3741" s="99">
        <f t="shared" si="246"/>
        <v>0</v>
      </c>
      <c r="J3741" s="109">
        <f>IF(H3741="B",0,MATCH("B",H3742:$H$3985,0))</f>
        <v>2</v>
      </c>
      <c r="O3741" s="112">
        <v>49065</v>
      </c>
      <c r="P3741" s="97" cm="1">
        <f t="array" ref="P3741">INDEX($L$11:$L$2636,MATCH(B3741+J3741,$L$11:$L$2636,0)+30)</f>
        <v>49111</v>
      </c>
      <c r="Q3741" s="124" cm="1">
        <f t="array" ref="Q3741">INDEX($L$11:$L$2636,MATCH(B3741+J3741,$L$11:$L$2636,0)+12)-1</f>
        <v>49085</v>
      </c>
    </row>
    <row r="3742" spans="2:17" ht="15" customHeight="1" x14ac:dyDescent="0.25">
      <c r="B3742" s="112">
        <v>49066</v>
      </c>
      <c r="C3742" s="113" t="str">
        <f t="shared" si="244"/>
        <v>Tuesday</v>
      </c>
      <c r="D3742" s="114" t="str">
        <f t="shared" si="243"/>
        <v>B</v>
      </c>
      <c r="E3742" s="114" t="str">
        <f t="shared" si="243"/>
        <v>B</v>
      </c>
      <c r="F3742" s="114" t="s">
        <v>71</v>
      </c>
      <c r="G3742" s="114" t="str">
        <f t="shared" si="243"/>
        <v>B</v>
      </c>
      <c r="H3742" s="114" t="str">
        <f t="shared" si="245"/>
        <v>P</v>
      </c>
      <c r="I3742" s="99">
        <f t="shared" si="246"/>
        <v>0</v>
      </c>
      <c r="J3742" s="109">
        <f>IF(H3742="B",0,MATCH("B",H3743:$H$3985,0))</f>
        <v>1</v>
      </c>
      <c r="O3742" s="112">
        <v>49066</v>
      </c>
      <c r="P3742" s="97" cm="1">
        <f t="array" ref="P3742">INDEX($L$11:$L$2636,MATCH(B3742+J3742,$L$11:$L$2636,0)+30)</f>
        <v>49111</v>
      </c>
      <c r="Q3742" s="124" cm="1">
        <f t="array" ref="Q3742">INDEX($L$11:$L$2636,MATCH(B3742+J3742,$L$11:$L$2636,0)+12)-1</f>
        <v>49085</v>
      </c>
    </row>
    <row r="3743" spans="2:17" ht="15" customHeight="1" x14ac:dyDescent="0.25">
      <c r="B3743" s="112">
        <v>49067</v>
      </c>
      <c r="C3743" s="113" t="str">
        <f t="shared" si="244"/>
        <v>Wednesday</v>
      </c>
      <c r="D3743" s="114" t="str">
        <f t="shared" si="243"/>
        <v>B</v>
      </c>
      <c r="E3743" s="114" t="str">
        <f t="shared" si="243"/>
        <v>B</v>
      </c>
      <c r="F3743" s="114" t="str">
        <f t="shared" si="243"/>
        <v>B</v>
      </c>
      <c r="G3743" s="114" t="str">
        <f t="shared" si="243"/>
        <v>B</v>
      </c>
      <c r="H3743" s="114" t="str">
        <f t="shared" si="245"/>
        <v>B</v>
      </c>
      <c r="I3743" s="99">
        <f t="shared" si="246"/>
        <v>1</v>
      </c>
      <c r="J3743" s="109">
        <f>IF(H3743="B",0,MATCH("B",H3744:$H$3985,0))</f>
        <v>0</v>
      </c>
      <c r="O3743" s="112">
        <v>49067</v>
      </c>
      <c r="P3743" s="97" cm="1">
        <f t="array" ref="P3743">INDEX($L$11:$L$2636,MATCH(B3743+J3743,$L$11:$L$2636,0)+30)</f>
        <v>49111</v>
      </c>
      <c r="Q3743" s="124" cm="1">
        <f t="array" ref="Q3743">INDEX($L$11:$L$2636,MATCH(B3743+J3743,$L$11:$L$2636,0)+12)-1</f>
        <v>49085</v>
      </c>
    </row>
    <row r="3744" spans="2:17" ht="15" customHeight="1" x14ac:dyDescent="0.25">
      <c r="B3744" s="112">
        <v>49068</v>
      </c>
      <c r="C3744" s="113" t="str">
        <f t="shared" si="244"/>
        <v>Thursday</v>
      </c>
      <c r="D3744" s="114" t="str">
        <f t="shared" si="243"/>
        <v>B</v>
      </c>
      <c r="E3744" s="114" t="str">
        <f t="shared" si="243"/>
        <v>B</v>
      </c>
      <c r="F3744" s="114" t="str">
        <f t="shared" si="243"/>
        <v>B</v>
      </c>
      <c r="G3744" s="114" t="str">
        <f t="shared" si="243"/>
        <v>B</v>
      </c>
      <c r="H3744" s="114" t="str">
        <f t="shared" si="245"/>
        <v>B</v>
      </c>
      <c r="I3744" s="99">
        <f t="shared" si="246"/>
        <v>1</v>
      </c>
      <c r="J3744" s="109">
        <f>IF(H3744="B",0,MATCH("B",H3745:$H$3985,0))</f>
        <v>0</v>
      </c>
      <c r="O3744" s="112">
        <v>49068</v>
      </c>
      <c r="P3744" s="97" cm="1">
        <f t="array" ref="P3744">INDEX($L$11:$L$2636,MATCH(B3744+J3744,$L$11:$L$2636,0)+30)</f>
        <v>49114</v>
      </c>
      <c r="Q3744" s="124" cm="1">
        <f t="array" ref="Q3744">INDEX($L$11:$L$2636,MATCH(B3744+J3744,$L$11:$L$2636,0)+12)-1</f>
        <v>49086</v>
      </c>
    </row>
    <row r="3745" spans="2:17" ht="15" customHeight="1" x14ac:dyDescent="0.25">
      <c r="B3745" s="112">
        <v>49069</v>
      </c>
      <c r="C3745" s="113" t="str">
        <f t="shared" si="244"/>
        <v>Friday</v>
      </c>
      <c r="D3745" s="114" t="str">
        <f t="shared" si="243"/>
        <v>B</v>
      </c>
      <c r="E3745" s="114" t="str">
        <f t="shared" si="243"/>
        <v>B</v>
      </c>
      <c r="F3745" s="114" t="str">
        <f t="shared" si="243"/>
        <v>B</v>
      </c>
      <c r="G3745" s="114" t="str">
        <f t="shared" si="243"/>
        <v>B</v>
      </c>
      <c r="H3745" s="114" t="str">
        <f t="shared" si="245"/>
        <v>B</v>
      </c>
      <c r="I3745" s="99">
        <f t="shared" si="246"/>
        <v>1</v>
      </c>
      <c r="J3745" s="109">
        <f>IF(H3745="B",0,MATCH("B",H3746:$H$3985,0))</f>
        <v>0</v>
      </c>
      <c r="O3745" s="112">
        <v>49069</v>
      </c>
      <c r="P3745" s="97" cm="1">
        <f t="array" ref="P3745">INDEX($L$11:$L$2636,MATCH(B3745+J3745,$L$11:$L$2636,0)+30)</f>
        <v>49115</v>
      </c>
      <c r="Q3745" s="124" cm="1">
        <f t="array" ref="Q3745">INDEX($L$11:$L$2636,MATCH(B3745+J3745,$L$11:$L$2636,0)+12)-1</f>
        <v>49087</v>
      </c>
    </row>
    <row r="3746" spans="2:17" ht="15" customHeight="1" x14ac:dyDescent="0.25">
      <c r="B3746" s="112">
        <v>49070</v>
      </c>
      <c r="C3746" s="113" t="str">
        <f t="shared" si="244"/>
        <v>Saturday</v>
      </c>
      <c r="D3746" s="114" t="str">
        <f t="shared" si="243"/>
        <v>W</v>
      </c>
      <c r="E3746" s="114" t="str">
        <f t="shared" si="243"/>
        <v>W</v>
      </c>
      <c r="F3746" s="114" t="str">
        <f t="shared" si="243"/>
        <v>W</v>
      </c>
      <c r="G3746" s="114" t="str">
        <f t="shared" si="243"/>
        <v>W</v>
      </c>
      <c r="H3746" s="114" t="str">
        <f t="shared" si="245"/>
        <v>W</v>
      </c>
      <c r="I3746" s="99">
        <f t="shared" si="246"/>
        <v>0</v>
      </c>
      <c r="J3746" s="109">
        <f>IF(H3746="B",0,MATCH("B",H3747:$H$3985,0))</f>
        <v>2</v>
      </c>
      <c r="O3746" s="112">
        <v>49070</v>
      </c>
      <c r="P3746" s="97" cm="1">
        <f t="array" ref="P3746">INDEX($L$11:$L$2636,MATCH(B3746+J3746,$L$11:$L$2636,0)+30)</f>
        <v>49116</v>
      </c>
      <c r="Q3746" s="124" cm="1">
        <f t="array" ref="Q3746">INDEX($L$11:$L$2636,MATCH(B3746+J3746,$L$11:$L$2636,0)+12)-1</f>
        <v>49088</v>
      </c>
    </row>
    <row r="3747" spans="2:17" ht="15" customHeight="1" x14ac:dyDescent="0.25">
      <c r="B3747" s="112">
        <v>49071</v>
      </c>
      <c r="C3747" s="113" t="str">
        <f t="shared" si="244"/>
        <v>Sunday</v>
      </c>
      <c r="D3747" s="114" t="str">
        <f t="shared" si="243"/>
        <v>W</v>
      </c>
      <c r="E3747" s="114" t="str">
        <f t="shared" si="243"/>
        <v>W</v>
      </c>
      <c r="F3747" s="114" t="str">
        <f t="shared" si="243"/>
        <v>W</v>
      </c>
      <c r="G3747" s="114" t="str">
        <f t="shared" si="243"/>
        <v>W</v>
      </c>
      <c r="H3747" s="114" t="str">
        <f t="shared" si="245"/>
        <v>W</v>
      </c>
      <c r="I3747" s="99">
        <f t="shared" si="246"/>
        <v>0</v>
      </c>
      <c r="J3747" s="109">
        <f>IF(H3747="B",0,MATCH("B",H3748:$H$3985,0))</f>
        <v>1</v>
      </c>
      <c r="O3747" s="112">
        <v>49071</v>
      </c>
      <c r="P3747" s="97" cm="1">
        <f t="array" ref="P3747">INDEX($L$11:$L$2636,MATCH(B3747+J3747,$L$11:$L$2636,0)+30)</f>
        <v>49116</v>
      </c>
      <c r="Q3747" s="124" cm="1">
        <f t="array" ref="Q3747">INDEX($L$11:$L$2636,MATCH(B3747+J3747,$L$11:$L$2636,0)+12)-1</f>
        <v>49088</v>
      </c>
    </row>
    <row r="3748" spans="2:17" ht="15" customHeight="1" x14ac:dyDescent="0.25">
      <c r="B3748" s="112">
        <v>49072</v>
      </c>
      <c r="C3748" s="113" t="str">
        <f t="shared" si="244"/>
        <v>Monday</v>
      </c>
      <c r="D3748" s="114" t="str">
        <f t="shared" si="243"/>
        <v>B</v>
      </c>
      <c r="E3748" s="114" t="str">
        <f t="shared" si="243"/>
        <v>B</v>
      </c>
      <c r="F3748" s="114" t="str">
        <f t="shared" si="243"/>
        <v>B</v>
      </c>
      <c r="G3748" s="114" t="str">
        <f t="shared" si="243"/>
        <v>B</v>
      </c>
      <c r="H3748" s="114" t="str">
        <f t="shared" si="245"/>
        <v>B</v>
      </c>
      <c r="I3748" s="99">
        <f t="shared" si="246"/>
        <v>1</v>
      </c>
      <c r="J3748" s="109">
        <f>IF(H3748="B",0,MATCH("B",H3749:$H$3985,0))</f>
        <v>0</v>
      </c>
      <c r="O3748" s="112">
        <v>49072</v>
      </c>
      <c r="P3748" s="97" cm="1">
        <f t="array" ref="P3748">INDEX($L$11:$L$2636,MATCH(B3748+J3748,$L$11:$L$2636,0)+30)</f>
        <v>49116</v>
      </c>
      <c r="Q3748" s="124" cm="1">
        <f t="array" ref="Q3748">INDEX($L$11:$L$2636,MATCH(B3748+J3748,$L$11:$L$2636,0)+12)-1</f>
        <v>49088</v>
      </c>
    </row>
    <row r="3749" spans="2:17" ht="15" customHeight="1" x14ac:dyDescent="0.25">
      <c r="B3749" s="112">
        <v>49073</v>
      </c>
      <c r="C3749" s="113" t="str">
        <f t="shared" si="244"/>
        <v>Tuesday</v>
      </c>
      <c r="D3749" s="114" t="str">
        <f t="shared" si="243"/>
        <v>B</v>
      </c>
      <c r="E3749" s="114" t="str">
        <f t="shared" si="243"/>
        <v>B</v>
      </c>
      <c r="F3749" s="114" t="str">
        <f t="shared" si="243"/>
        <v>B</v>
      </c>
      <c r="G3749" s="114" t="str">
        <f t="shared" si="243"/>
        <v>B</v>
      </c>
      <c r="H3749" s="114" t="str">
        <f t="shared" si="245"/>
        <v>B</v>
      </c>
      <c r="I3749" s="99">
        <f t="shared" si="246"/>
        <v>1</v>
      </c>
      <c r="J3749" s="109">
        <f>IF(H3749="B",0,MATCH("B",H3750:$H$3985,0))</f>
        <v>0</v>
      </c>
      <c r="O3749" s="112">
        <v>49073</v>
      </c>
      <c r="P3749" s="97" cm="1">
        <f t="array" ref="P3749">INDEX($L$11:$L$2636,MATCH(B3749+J3749,$L$11:$L$2636,0)+30)</f>
        <v>49117</v>
      </c>
      <c r="Q3749" s="124" cm="1">
        <f t="array" ref="Q3749">INDEX($L$11:$L$2636,MATCH(B3749+J3749,$L$11:$L$2636,0)+12)-1</f>
        <v>49089</v>
      </c>
    </row>
    <row r="3750" spans="2:17" ht="15" customHeight="1" x14ac:dyDescent="0.25">
      <c r="B3750" s="112">
        <v>49074</v>
      </c>
      <c r="C3750" s="113" t="str">
        <f t="shared" si="244"/>
        <v>Wednesday</v>
      </c>
      <c r="D3750" s="114" t="str">
        <f t="shared" ref="D3750:G3813" si="247">IF(WEEKDAY($B3750,2)&lt;6,"B","W")</f>
        <v>B</v>
      </c>
      <c r="E3750" s="114" t="str">
        <f t="shared" si="247"/>
        <v>B</v>
      </c>
      <c r="F3750" s="114" t="str">
        <f t="shared" si="247"/>
        <v>B</v>
      </c>
      <c r="G3750" s="114" t="str">
        <f t="shared" si="247"/>
        <v>B</v>
      </c>
      <c r="H3750" s="114" t="str">
        <f t="shared" si="245"/>
        <v>B</v>
      </c>
      <c r="I3750" s="99">
        <f t="shared" si="246"/>
        <v>1</v>
      </c>
      <c r="J3750" s="109">
        <f>IF(H3750="B",0,MATCH("B",H3751:$H$3985,0))</f>
        <v>0</v>
      </c>
      <c r="O3750" s="112">
        <v>49074</v>
      </c>
      <c r="P3750" s="97" cm="1">
        <f t="array" ref="P3750">INDEX($L$11:$L$2636,MATCH(B3750+J3750,$L$11:$L$2636,0)+30)</f>
        <v>49118</v>
      </c>
      <c r="Q3750" s="124" cm="1">
        <f t="array" ref="Q3750">INDEX($L$11:$L$2636,MATCH(B3750+J3750,$L$11:$L$2636,0)+12)-1</f>
        <v>49093</v>
      </c>
    </row>
    <row r="3751" spans="2:17" ht="15" customHeight="1" x14ac:dyDescent="0.25">
      <c r="B3751" s="112">
        <v>49075</v>
      </c>
      <c r="C3751" s="113" t="str">
        <f t="shared" si="244"/>
        <v>Thursday</v>
      </c>
      <c r="D3751" s="114" t="str">
        <f t="shared" si="247"/>
        <v>B</v>
      </c>
      <c r="E3751" s="114" t="str">
        <f t="shared" si="247"/>
        <v>B</v>
      </c>
      <c r="F3751" s="114" t="str">
        <f t="shared" si="247"/>
        <v>B</v>
      </c>
      <c r="G3751" s="114" t="str">
        <f t="shared" si="247"/>
        <v>B</v>
      </c>
      <c r="H3751" s="114" t="str">
        <f t="shared" si="245"/>
        <v>B</v>
      </c>
      <c r="I3751" s="99">
        <f t="shared" si="246"/>
        <v>1</v>
      </c>
      <c r="J3751" s="109">
        <f>IF(H3751="B",0,MATCH("B",H3752:$H$3985,0))</f>
        <v>0</v>
      </c>
      <c r="O3751" s="112">
        <v>49075</v>
      </c>
      <c r="P3751" s="97" cm="1">
        <f t="array" ref="P3751">INDEX($L$11:$L$2636,MATCH(B3751+J3751,$L$11:$L$2636,0)+30)</f>
        <v>49121</v>
      </c>
      <c r="Q3751" s="124" cm="1">
        <f t="array" ref="Q3751">INDEX($L$11:$L$2636,MATCH(B3751+J3751,$L$11:$L$2636,0)+12)-1</f>
        <v>49094</v>
      </c>
    </row>
    <row r="3752" spans="2:17" ht="15" customHeight="1" x14ac:dyDescent="0.25">
      <c r="B3752" s="112">
        <v>49076</v>
      </c>
      <c r="C3752" s="113" t="str">
        <f t="shared" si="244"/>
        <v>Friday</v>
      </c>
      <c r="D3752" s="114" t="str">
        <f t="shared" si="247"/>
        <v>B</v>
      </c>
      <c r="E3752" s="114" t="str">
        <f t="shared" si="247"/>
        <v>B</v>
      </c>
      <c r="F3752" s="114" t="str">
        <f t="shared" si="247"/>
        <v>B</v>
      </c>
      <c r="G3752" s="114" t="str">
        <f t="shared" si="247"/>
        <v>B</v>
      </c>
      <c r="H3752" s="114" t="str">
        <f t="shared" si="245"/>
        <v>B</v>
      </c>
      <c r="I3752" s="99">
        <f t="shared" si="246"/>
        <v>1</v>
      </c>
      <c r="J3752" s="109">
        <f>IF(H3752="B",0,MATCH("B",H3753:$H$3985,0))</f>
        <v>0</v>
      </c>
      <c r="O3752" s="112">
        <v>49076</v>
      </c>
      <c r="P3752" s="97" cm="1">
        <f t="array" ref="P3752">INDEX($L$11:$L$2636,MATCH(B3752+J3752,$L$11:$L$2636,0)+30)</f>
        <v>49122</v>
      </c>
      <c r="Q3752" s="124" cm="1">
        <f t="array" ref="Q3752">INDEX($L$11:$L$2636,MATCH(B3752+J3752,$L$11:$L$2636,0)+12)-1</f>
        <v>49095</v>
      </c>
    </row>
    <row r="3753" spans="2:17" ht="15" customHeight="1" x14ac:dyDescent="0.25">
      <c r="B3753" s="112">
        <v>49077</v>
      </c>
      <c r="C3753" s="113" t="str">
        <f t="shared" si="244"/>
        <v>Saturday</v>
      </c>
      <c r="D3753" s="114" t="str">
        <f t="shared" si="247"/>
        <v>W</v>
      </c>
      <c r="E3753" s="114" t="str">
        <f t="shared" si="247"/>
        <v>W</v>
      </c>
      <c r="F3753" s="114" t="str">
        <f t="shared" si="247"/>
        <v>W</v>
      </c>
      <c r="G3753" s="114" t="str">
        <f t="shared" si="247"/>
        <v>W</v>
      </c>
      <c r="H3753" s="114" t="str">
        <f t="shared" si="245"/>
        <v>W</v>
      </c>
      <c r="I3753" s="99">
        <f t="shared" si="246"/>
        <v>0</v>
      </c>
      <c r="J3753" s="109">
        <f>IF(H3753="B",0,MATCH("B",H3754:$H$3985,0))</f>
        <v>3</v>
      </c>
      <c r="O3753" s="112">
        <v>49077</v>
      </c>
      <c r="P3753" s="97" cm="1">
        <f t="array" ref="P3753">INDEX($L$11:$L$2636,MATCH(B3753+J3753,$L$11:$L$2636,0)+30)</f>
        <v>49123</v>
      </c>
      <c r="Q3753" s="124" cm="1">
        <f t="array" ref="Q3753">INDEX($L$11:$L$2636,MATCH(B3753+J3753,$L$11:$L$2636,0)+12)-1</f>
        <v>49096</v>
      </c>
    </row>
    <row r="3754" spans="2:17" ht="15" customHeight="1" x14ac:dyDescent="0.25">
      <c r="B3754" s="112">
        <v>49078</v>
      </c>
      <c r="C3754" s="113" t="str">
        <f t="shared" si="244"/>
        <v>Sunday</v>
      </c>
      <c r="D3754" s="114" t="str">
        <f t="shared" si="247"/>
        <v>W</v>
      </c>
      <c r="E3754" s="114" t="str">
        <f t="shared" si="247"/>
        <v>W</v>
      </c>
      <c r="F3754" s="114" t="str">
        <f t="shared" si="247"/>
        <v>W</v>
      </c>
      <c r="G3754" s="114" t="str">
        <f t="shared" si="247"/>
        <v>W</v>
      </c>
      <c r="H3754" s="114" t="str">
        <f t="shared" si="245"/>
        <v>W</v>
      </c>
      <c r="I3754" s="99">
        <f t="shared" si="246"/>
        <v>0</v>
      </c>
      <c r="J3754" s="109">
        <f>IF(H3754="B",0,MATCH("B",H3755:$H$3985,0))</f>
        <v>2</v>
      </c>
      <c r="O3754" s="112">
        <v>49078</v>
      </c>
      <c r="P3754" s="97" cm="1">
        <f t="array" ref="P3754">INDEX($L$11:$L$2636,MATCH(B3754+J3754,$L$11:$L$2636,0)+30)</f>
        <v>49123</v>
      </c>
      <c r="Q3754" s="124" cm="1">
        <f t="array" ref="Q3754">INDEX($L$11:$L$2636,MATCH(B3754+J3754,$L$11:$L$2636,0)+12)-1</f>
        <v>49096</v>
      </c>
    </row>
    <row r="3755" spans="2:17" ht="15" customHeight="1" x14ac:dyDescent="0.25">
      <c r="B3755" s="112">
        <v>49079</v>
      </c>
      <c r="C3755" s="113" t="str">
        <f t="shared" si="244"/>
        <v>Monday</v>
      </c>
      <c r="D3755" s="114" t="str">
        <f t="shared" si="247"/>
        <v>B</v>
      </c>
      <c r="E3755" s="114" t="str">
        <f t="shared" si="247"/>
        <v>B</v>
      </c>
      <c r="F3755" s="114" t="s">
        <v>71</v>
      </c>
      <c r="G3755" s="114" t="str">
        <f t="shared" si="247"/>
        <v>B</v>
      </c>
      <c r="H3755" s="114" t="str">
        <f t="shared" si="245"/>
        <v>P</v>
      </c>
      <c r="I3755" s="99">
        <f t="shared" si="246"/>
        <v>0</v>
      </c>
      <c r="J3755" s="109">
        <f>IF(H3755="B",0,MATCH("B",H3756:$H$3985,0))</f>
        <v>1</v>
      </c>
      <c r="O3755" s="112">
        <v>49079</v>
      </c>
      <c r="P3755" s="97" cm="1">
        <f t="array" ref="P3755">INDEX($L$11:$L$2636,MATCH(B3755+J3755,$L$11:$L$2636,0)+30)</f>
        <v>49123</v>
      </c>
      <c r="Q3755" s="124" cm="1">
        <f t="array" ref="Q3755">INDEX($L$11:$L$2636,MATCH(B3755+J3755,$L$11:$L$2636,0)+12)-1</f>
        <v>49096</v>
      </c>
    </row>
    <row r="3756" spans="2:17" ht="15" customHeight="1" x14ac:dyDescent="0.25">
      <c r="B3756" s="112">
        <v>49080</v>
      </c>
      <c r="C3756" s="113" t="str">
        <f t="shared" si="244"/>
        <v>Tuesday</v>
      </c>
      <c r="D3756" s="114" t="str">
        <f t="shared" si="247"/>
        <v>B</v>
      </c>
      <c r="E3756" s="114" t="str">
        <f t="shared" si="247"/>
        <v>B</v>
      </c>
      <c r="F3756" s="114" t="str">
        <f t="shared" si="247"/>
        <v>B</v>
      </c>
      <c r="G3756" s="114" t="str">
        <f t="shared" si="247"/>
        <v>B</v>
      </c>
      <c r="H3756" s="114" t="str">
        <f t="shared" si="245"/>
        <v>B</v>
      </c>
      <c r="I3756" s="99">
        <f t="shared" si="246"/>
        <v>1</v>
      </c>
      <c r="J3756" s="109">
        <f>IF(H3756="B",0,MATCH("B",H3757:$H$3985,0))</f>
        <v>0</v>
      </c>
      <c r="O3756" s="112">
        <v>49080</v>
      </c>
      <c r="P3756" s="97" cm="1">
        <f t="array" ref="P3756">INDEX($L$11:$L$2636,MATCH(B3756+J3756,$L$11:$L$2636,0)+30)</f>
        <v>49123</v>
      </c>
      <c r="Q3756" s="124" cm="1">
        <f t="array" ref="Q3756">INDEX($L$11:$L$2636,MATCH(B3756+J3756,$L$11:$L$2636,0)+12)-1</f>
        <v>49096</v>
      </c>
    </row>
    <row r="3757" spans="2:17" ht="15" customHeight="1" x14ac:dyDescent="0.25">
      <c r="B3757" s="112">
        <v>49081</v>
      </c>
      <c r="C3757" s="113" t="str">
        <f t="shared" si="244"/>
        <v>Wednesday</v>
      </c>
      <c r="D3757" s="114" t="str">
        <f t="shared" si="247"/>
        <v>B</v>
      </c>
      <c r="E3757" s="114" t="str">
        <f t="shared" si="247"/>
        <v>B</v>
      </c>
      <c r="F3757" s="114" t="str">
        <f t="shared" si="247"/>
        <v>B</v>
      </c>
      <c r="G3757" s="114" t="str">
        <f t="shared" si="247"/>
        <v>B</v>
      </c>
      <c r="H3757" s="114" t="str">
        <f t="shared" si="245"/>
        <v>B</v>
      </c>
      <c r="I3757" s="99">
        <f t="shared" si="246"/>
        <v>1</v>
      </c>
      <c r="J3757" s="109">
        <f>IF(H3757="B",0,MATCH("B",H3758:$H$3985,0))</f>
        <v>0</v>
      </c>
      <c r="O3757" s="112">
        <v>49081</v>
      </c>
      <c r="P3757" s="97" cm="1">
        <f t="array" ref="P3757">INDEX($L$11:$L$2636,MATCH(B3757+J3757,$L$11:$L$2636,0)+30)</f>
        <v>49124</v>
      </c>
      <c r="Q3757" s="124" cm="1">
        <f t="array" ref="Q3757">INDEX($L$11:$L$2636,MATCH(B3757+J3757,$L$11:$L$2636,0)+12)-1</f>
        <v>49099</v>
      </c>
    </row>
    <row r="3758" spans="2:17" ht="15" customHeight="1" x14ac:dyDescent="0.25">
      <c r="B3758" s="112">
        <v>49082</v>
      </c>
      <c r="C3758" s="113" t="str">
        <f t="shared" si="244"/>
        <v>Thursday</v>
      </c>
      <c r="D3758" s="114" t="str">
        <f t="shared" si="247"/>
        <v>B</v>
      </c>
      <c r="E3758" s="114" t="str">
        <f t="shared" si="247"/>
        <v>B</v>
      </c>
      <c r="F3758" s="114" t="str">
        <f t="shared" si="247"/>
        <v>B</v>
      </c>
      <c r="G3758" s="114" t="str">
        <f t="shared" si="247"/>
        <v>B</v>
      </c>
      <c r="H3758" s="114" t="str">
        <f t="shared" si="245"/>
        <v>B</v>
      </c>
      <c r="I3758" s="99">
        <f t="shared" si="246"/>
        <v>1</v>
      </c>
      <c r="J3758" s="109">
        <f>IF(H3758="B",0,MATCH("B",H3759:$H$3985,0))</f>
        <v>0</v>
      </c>
      <c r="O3758" s="112">
        <v>49082</v>
      </c>
      <c r="P3758" s="97" cm="1">
        <f t="array" ref="P3758">INDEX($L$11:$L$2636,MATCH(B3758+J3758,$L$11:$L$2636,0)+30)</f>
        <v>49125</v>
      </c>
      <c r="Q3758" s="124" cm="1">
        <f t="array" ref="Q3758">INDEX($L$11:$L$2636,MATCH(B3758+J3758,$L$11:$L$2636,0)+12)-1</f>
        <v>49100</v>
      </c>
    </row>
    <row r="3759" spans="2:17" ht="15" customHeight="1" x14ac:dyDescent="0.25">
      <c r="B3759" s="112">
        <v>49083</v>
      </c>
      <c r="C3759" s="113" t="str">
        <f t="shared" si="244"/>
        <v>Friday</v>
      </c>
      <c r="D3759" s="114" t="str">
        <f t="shared" si="247"/>
        <v>B</v>
      </c>
      <c r="E3759" s="114" t="str">
        <f t="shared" si="247"/>
        <v>B</v>
      </c>
      <c r="F3759" s="114" t="str">
        <f t="shared" si="247"/>
        <v>B</v>
      </c>
      <c r="G3759" s="114" t="str">
        <f t="shared" si="247"/>
        <v>B</v>
      </c>
      <c r="H3759" s="114" t="str">
        <f t="shared" si="245"/>
        <v>B</v>
      </c>
      <c r="I3759" s="99">
        <f t="shared" si="246"/>
        <v>1</v>
      </c>
      <c r="J3759" s="109">
        <f>IF(H3759="B",0,MATCH("B",H3760:$H$3985,0))</f>
        <v>0</v>
      </c>
      <c r="O3759" s="112">
        <v>49083</v>
      </c>
      <c r="P3759" s="97" cm="1">
        <f t="array" ref="P3759">INDEX($L$11:$L$2636,MATCH(B3759+J3759,$L$11:$L$2636,0)+30)</f>
        <v>49128</v>
      </c>
      <c r="Q3759" s="124" cm="1">
        <f t="array" ref="Q3759">INDEX($L$11:$L$2636,MATCH(B3759+J3759,$L$11:$L$2636,0)+12)-1</f>
        <v>49101</v>
      </c>
    </row>
    <row r="3760" spans="2:17" ht="15" customHeight="1" x14ac:dyDescent="0.25">
      <c r="B3760" s="112">
        <v>49084</v>
      </c>
      <c r="C3760" s="113" t="str">
        <f t="shared" si="244"/>
        <v>Saturday</v>
      </c>
      <c r="D3760" s="114" t="str">
        <f t="shared" si="247"/>
        <v>W</v>
      </c>
      <c r="E3760" s="114" t="str">
        <f t="shared" si="247"/>
        <v>W</v>
      </c>
      <c r="F3760" s="114" t="str">
        <f t="shared" si="247"/>
        <v>W</v>
      </c>
      <c r="G3760" s="114" t="str">
        <f t="shared" si="247"/>
        <v>W</v>
      </c>
      <c r="H3760" s="114" t="str">
        <f t="shared" si="245"/>
        <v>W</v>
      </c>
      <c r="I3760" s="99">
        <f t="shared" si="246"/>
        <v>0</v>
      </c>
      <c r="J3760" s="109">
        <f>IF(H3760="B",0,MATCH("B",H3761:$H$3985,0))</f>
        <v>2</v>
      </c>
      <c r="O3760" s="112">
        <v>49084</v>
      </c>
      <c r="P3760" s="97" cm="1">
        <f t="array" ref="P3760">INDEX($L$11:$L$2636,MATCH(B3760+J3760,$L$11:$L$2636,0)+30)</f>
        <v>49129</v>
      </c>
      <c r="Q3760" s="124" cm="1">
        <f t="array" ref="Q3760">INDEX($L$11:$L$2636,MATCH(B3760+J3760,$L$11:$L$2636,0)+12)-1</f>
        <v>49102</v>
      </c>
    </row>
    <row r="3761" spans="2:17" ht="15" customHeight="1" x14ac:dyDescent="0.25">
      <c r="B3761" s="112">
        <v>49085</v>
      </c>
      <c r="C3761" s="113" t="str">
        <f t="shared" si="244"/>
        <v>Sunday</v>
      </c>
      <c r="D3761" s="114" t="str">
        <f t="shared" si="247"/>
        <v>W</v>
      </c>
      <c r="E3761" s="114" t="str">
        <f t="shared" si="247"/>
        <v>W</v>
      </c>
      <c r="F3761" s="114" t="str">
        <f t="shared" si="247"/>
        <v>W</v>
      </c>
      <c r="G3761" s="114" t="str">
        <f t="shared" si="247"/>
        <v>W</v>
      </c>
      <c r="H3761" s="114" t="str">
        <f t="shared" si="245"/>
        <v>W</v>
      </c>
      <c r="I3761" s="99">
        <f t="shared" si="246"/>
        <v>0</v>
      </c>
      <c r="J3761" s="109">
        <f>IF(H3761="B",0,MATCH("B",H3762:$H$3985,0))</f>
        <v>1</v>
      </c>
      <c r="O3761" s="112">
        <v>49085</v>
      </c>
      <c r="P3761" s="97" cm="1">
        <f t="array" ref="P3761">INDEX($L$11:$L$2636,MATCH(B3761+J3761,$L$11:$L$2636,0)+30)</f>
        <v>49129</v>
      </c>
      <c r="Q3761" s="124" cm="1">
        <f t="array" ref="Q3761">INDEX($L$11:$L$2636,MATCH(B3761+J3761,$L$11:$L$2636,0)+12)-1</f>
        <v>49102</v>
      </c>
    </row>
    <row r="3762" spans="2:17" ht="15" customHeight="1" x14ac:dyDescent="0.25">
      <c r="B3762" s="112">
        <v>49086</v>
      </c>
      <c r="C3762" s="113" t="str">
        <f t="shared" si="244"/>
        <v>Monday</v>
      </c>
      <c r="D3762" s="114" t="str">
        <f t="shared" si="247"/>
        <v>B</v>
      </c>
      <c r="E3762" s="114" t="str">
        <f t="shared" si="247"/>
        <v>B</v>
      </c>
      <c r="F3762" s="114" t="str">
        <f t="shared" si="247"/>
        <v>B</v>
      </c>
      <c r="G3762" s="114" t="str">
        <f t="shared" si="247"/>
        <v>B</v>
      </c>
      <c r="H3762" s="114" t="str">
        <f t="shared" si="245"/>
        <v>B</v>
      </c>
      <c r="I3762" s="99">
        <f t="shared" si="246"/>
        <v>1</v>
      </c>
      <c r="J3762" s="109">
        <f>IF(H3762="B",0,MATCH("B",H3763:$H$3985,0))</f>
        <v>0</v>
      </c>
      <c r="O3762" s="112">
        <v>49086</v>
      </c>
      <c r="P3762" s="97" cm="1">
        <f t="array" ref="P3762">INDEX($L$11:$L$2636,MATCH(B3762+J3762,$L$11:$L$2636,0)+30)</f>
        <v>49129</v>
      </c>
      <c r="Q3762" s="124" cm="1">
        <f t="array" ref="Q3762">INDEX($L$11:$L$2636,MATCH(B3762+J3762,$L$11:$L$2636,0)+12)-1</f>
        <v>49102</v>
      </c>
    </row>
    <row r="3763" spans="2:17" ht="15" customHeight="1" x14ac:dyDescent="0.25">
      <c r="B3763" s="112">
        <v>49087</v>
      </c>
      <c r="C3763" s="113" t="str">
        <f t="shared" si="244"/>
        <v>Tuesday</v>
      </c>
      <c r="D3763" s="114" t="str">
        <f t="shared" si="247"/>
        <v>B</v>
      </c>
      <c r="E3763" s="114" t="str">
        <f t="shared" si="247"/>
        <v>B</v>
      </c>
      <c r="F3763" s="114" t="str">
        <f t="shared" si="247"/>
        <v>B</v>
      </c>
      <c r="G3763" s="114" t="str">
        <f t="shared" si="247"/>
        <v>B</v>
      </c>
      <c r="H3763" s="114" t="str">
        <f t="shared" si="245"/>
        <v>B</v>
      </c>
      <c r="I3763" s="99">
        <f t="shared" si="246"/>
        <v>1</v>
      </c>
      <c r="J3763" s="109">
        <f>IF(H3763="B",0,MATCH("B",H3764:$H$3985,0))</f>
        <v>0</v>
      </c>
      <c r="O3763" s="112">
        <v>49087</v>
      </c>
      <c r="P3763" s="97" cm="1">
        <f t="array" ref="P3763">INDEX($L$11:$L$2636,MATCH(B3763+J3763,$L$11:$L$2636,0)+30)</f>
        <v>49130</v>
      </c>
      <c r="Q3763" s="124" cm="1">
        <f t="array" ref="Q3763">INDEX($L$11:$L$2636,MATCH(B3763+J3763,$L$11:$L$2636,0)+12)-1</f>
        <v>49103</v>
      </c>
    </row>
    <row r="3764" spans="2:17" ht="15" customHeight="1" x14ac:dyDescent="0.25">
      <c r="B3764" s="112">
        <v>49088</v>
      </c>
      <c r="C3764" s="113" t="str">
        <f t="shared" si="244"/>
        <v>Wednesday</v>
      </c>
      <c r="D3764" s="114" t="str">
        <f t="shared" si="247"/>
        <v>B</v>
      </c>
      <c r="E3764" s="114" t="str">
        <f t="shared" si="247"/>
        <v>B</v>
      </c>
      <c r="F3764" s="114" t="str">
        <f t="shared" si="247"/>
        <v>B</v>
      </c>
      <c r="G3764" s="114" t="str">
        <f t="shared" si="247"/>
        <v>B</v>
      </c>
      <c r="H3764" s="114" t="str">
        <f t="shared" si="245"/>
        <v>B</v>
      </c>
      <c r="I3764" s="99">
        <f t="shared" si="246"/>
        <v>1</v>
      </c>
      <c r="J3764" s="109">
        <f>IF(H3764="B",0,MATCH("B",H3765:$H$3985,0))</f>
        <v>0</v>
      </c>
      <c r="O3764" s="112">
        <v>49088</v>
      </c>
      <c r="P3764" s="97" cm="1">
        <f t="array" ref="P3764">INDEX($L$11:$L$2636,MATCH(B3764+J3764,$L$11:$L$2636,0)+30)</f>
        <v>49131</v>
      </c>
      <c r="Q3764" s="124" cm="1">
        <f t="array" ref="Q3764">INDEX($L$11:$L$2636,MATCH(B3764+J3764,$L$11:$L$2636,0)+12)-1</f>
        <v>49106</v>
      </c>
    </row>
    <row r="3765" spans="2:17" ht="15" customHeight="1" x14ac:dyDescent="0.25">
      <c r="B3765" s="112">
        <v>49089</v>
      </c>
      <c r="C3765" s="113" t="str">
        <f t="shared" si="244"/>
        <v>Thursday</v>
      </c>
      <c r="D3765" s="114" t="str">
        <f t="shared" si="247"/>
        <v>B</v>
      </c>
      <c r="E3765" s="114" t="str">
        <f t="shared" si="247"/>
        <v>B</v>
      </c>
      <c r="F3765" s="114" t="str">
        <f t="shared" si="247"/>
        <v>B</v>
      </c>
      <c r="G3765" s="114" t="str">
        <f t="shared" si="247"/>
        <v>B</v>
      </c>
      <c r="H3765" s="114" t="str">
        <f t="shared" si="245"/>
        <v>B</v>
      </c>
      <c r="I3765" s="99">
        <f t="shared" si="246"/>
        <v>1</v>
      </c>
      <c r="J3765" s="109">
        <f>IF(H3765="B",0,MATCH("B",H3766:$H$3985,0))</f>
        <v>0</v>
      </c>
      <c r="O3765" s="112">
        <v>49089</v>
      </c>
      <c r="P3765" s="97" cm="1">
        <f t="array" ref="P3765">INDEX($L$11:$L$2636,MATCH(B3765+J3765,$L$11:$L$2636,0)+30)</f>
        <v>49132</v>
      </c>
      <c r="Q3765" s="124" cm="1">
        <f t="array" ref="Q3765">INDEX($L$11:$L$2636,MATCH(B3765+J3765,$L$11:$L$2636,0)+12)-1</f>
        <v>49107</v>
      </c>
    </row>
    <row r="3766" spans="2:17" ht="15" customHeight="1" x14ac:dyDescent="0.25">
      <c r="B3766" s="112">
        <v>49090</v>
      </c>
      <c r="C3766" s="113" t="str">
        <f t="shared" si="244"/>
        <v>Friday</v>
      </c>
      <c r="D3766" s="114" t="str">
        <f t="shared" si="247"/>
        <v>B</v>
      </c>
      <c r="E3766" s="114" t="str">
        <f t="shared" si="247"/>
        <v>B</v>
      </c>
      <c r="F3766" s="114" t="str">
        <f t="shared" si="247"/>
        <v>B</v>
      </c>
      <c r="G3766" s="114" t="str">
        <f t="shared" si="247"/>
        <v>B</v>
      </c>
      <c r="H3766" s="114" t="str">
        <f t="shared" si="245"/>
        <v>B</v>
      </c>
      <c r="I3766" s="99">
        <f t="shared" si="246"/>
        <v>1</v>
      </c>
      <c r="J3766" s="109">
        <f>IF(H3766="B",0,MATCH("B",H3767:$H$3985,0))</f>
        <v>0</v>
      </c>
      <c r="O3766" s="112">
        <v>49090</v>
      </c>
      <c r="P3766" s="97" cm="1">
        <f t="array" ref="P3766">INDEX($L$11:$L$2636,MATCH(B3766+J3766,$L$11:$L$2636,0)+30)</f>
        <v>49135</v>
      </c>
      <c r="Q3766" s="124" cm="1">
        <f t="array" ref="Q3766">INDEX($L$11:$L$2636,MATCH(B3766+J3766,$L$11:$L$2636,0)+12)-1</f>
        <v>49108</v>
      </c>
    </row>
    <row r="3767" spans="2:17" ht="15" customHeight="1" x14ac:dyDescent="0.25">
      <c r="B3767" s="112">
        <v>49091</v>
      </c>
      <c r="C3767" s="113" t="str">
        <f t="shared" si="244"/>
        <v>Saturday</v>
      </c>
      <c r="D3767" s="114" t="str">
        <f t="shared" si="247"/>
        <v>W</v>
      </c>
      <c r="E3767" s="114" t="str">
        <f t="shared" si="247"/>
        <v>W</v>
      </c>
      <c r="F3767" s="114" t="str">
        <f t="shared" si="247"/>
        <v>W</v>
      </c>
      <c r="G3767" s="114" t="str">
        <f t="shared" si="247"/>
        <v>W</v>
      </c>
      <c r="H3767" s="114" t="str">
        <f t="shared" si="245"/>
        <v>W</v>
      </c>
      <c r="I3767" s="99">
        <f t="shared" si="246"/>
        <v>0</v>
      </c>
      <c r="J3767" s="109">
        <f>IF(H3767="B",0,MATCH("B",H3768:$H$3985,0))</f>
        <v>3</v>
      </c>
      <c r="O3767" s="112">
        <v>49091</v>
      </c>
      <c r="P3767" s="97" cm="1">
        <f t="array" ref="P3767">INDEX($L$11:$L$2636,MATCH(B3767+J3767,$L$11:$L$2636,0)+30)</f>
        <v>49136</v>
      </c>
      <c r="Q3767" s="124" cm="1">
        <f t="array" ref="Q3767">INDEX($L$11:$L$2636,MATCH(B3767+J3767,$L$11:$L$2636,0)+12)-1</f>
        <v>49109</v>
      </c>
    </row>
    <row r="3768" spans="2:17" ht="15" customHeight="1" x14ac:dyDescent="0.25">
      <c r="B3768" s="112">
        <v>49092</v>
      </c>
      <c r="C3768" s="113" t="str">
        <f t="shared" si="244"/>
        <v>Sunday</v>
      </c>
      <c r="D3768" s="114" t="str">
        <f t="shared" si="247"/>
        <v>W</v>
      </c>
      <c r="E3768" s="114" t="str">
        <f t="shared" si="247"/>
        <v>W</v>
      </c>
      <c r="F3768" s="114" t="str">
        <f t="shared" si="247"/>
        <v>W</v>
      </c>
      <c r="G3768" s="114" t="str">
        <f t="shared" si="247"/>
        <v>W</v>
      </c>
      <c r="H3768" s="114" t="str">
        <f t="shared" si="245"/>
        <v>W</v>
      </c>
      <c r="I3768" s="99">
        <f t="shared" si="246"/>
        <v>0</v>
      </c>
      <c r="J3768" s="109">
        <f>IF(H3768="B",0,MATCH("B",H3769:$H$3985,0))</f>
        <v>2</v>
      </c>
      <c r="O3768" s="112">
        <v>49092</v>
      </c>
      <c r="P3768" s="97" cm="1">
        <f t="array" ref="P3768">INDEX($L$11:$L$2636,MATCH(B3768+J3768,$L$11:$L$2636,0)+30)</f>
        <v>49136</v>
      </c>
      <c r="Q3768" s="124" cm="1">
        <f t="array" ref="Q3768">INDEX($L$11:$L$2636,MATCH(B3768+J3768,$L$11:$L$2636,0)+12)-1</f>
        <v>49109</v>
      </c>
    </row>
    <row r="3769" spans="2:17" ht="15" customHeight="1" x14ac:dyDescent="0.25">
      <c r="B3769" s="112">
        <v>49093</v>
      </c>
      <c r="C3769" s="113" t="str">
        <f t="shared" si="244"/>
        <v>Monday</v>
      </c>
      <c r="D3769" s="114" t="s">
        <v>71</v>
      </c>
      <c r="E3769" s="114" t="s">
        <v>71</v>
      </c>
      <c r="F3769" s="114" t="str">
        <f t="shared" si="247"/>
        <v>B</v>
      </c>
      <c r="G3769" s="114" t="str">
        <f t="shared" si="247"/>
        <v>B</v>
      </c>
      <c r="H3769" s="114" t="str">
        <f t="shared" si="245"/>
        <v>P</v>
      </c>
      <c r="I3769" s="99">
        <f t="shared" si="246"/>
        <v>0</v>
      </c>
      <c r="J3769" s="109">
        <f>IF(H3769="B",0,MATCH("B",H3770:$H$3985,0))</f>
        <v>1</v>
      </c>
      <c r="O3769" s="112">
        <v>49093</v>
      </c>
      <c r="P3769" s="97" cm="1">
        <f t="array" ref="P3769">INDEX($L$11:$L$2636,MATCH(B3769+J3769,$L$11:$L$2636,0)+30)</f>
        <v>49136</v>
      </c>
      <c r="Q3769" s="124" cm="1">
        <f t="array" ref="Q3769">INDEX($L$11:$L$2636,MATCH(B3769+J3769,$L$11:$L$2636,0)+12)-1</f>
        <v>49109</v>
      </c>
    </row>
    <row r="3770" spans="2:17" ht="15" customHeight="1" x14ac:dyDescent="0.25">
      <c r="B3770" s="112">
        <v>49094</v>
      </c>
      <c r="C3770" s="113" t="str">
        <f t="shared" si="244"/>
        <v>Tuesday</v>
      </c>
      <c r="D3770" s="114" t="str">
        <f t="shared" si="247"/>
        <v>B</v>
      </c>
      <c r="E3770" s="114" t="str">
        <f t="shared" si="247"/>
        <v>B</v>
      </c>
      <c r="F3770" s="114" t="str">
        <f t="shared" si="247"/>
        <v>B</v>
      </c>
      <c r="G3770" s="114" t="str">
        <f t="shared" si="247"/>
        <v>B</v>
      </c>
      <c r="H3770" s="114" t="str">
        <f t="shared" si="245"/>
        <v>B</v>
      </c>
      <c r="I3770" s="99">
        <f t="shared" si="246"/>
        <v>1</v>
      </c>
      <c r="J3770" s="109">
        <f>IF(H3770="B",0,MATCH("B",H3771:$H$3985,0))</f>
        <v>0</v>
      </c>
      <c r="O3770" s="112">
        <v>49094</v>
      </c>
      <c r="P3770" s="97" cm="1">
        <f t="array" ref="P3770">INDEX($L$11:$L$2636,MATCH(B3770+J3770,$L$11:$L$2636,0)+30)</f>
        <v>49136</v>
      </c>
      <c r="Q3770" s="124" cm="1">
        <f t="array" ref="Q3770">INDEX($L$11:$L$2636,MATCH(B3770+J3770,$L$11:$L$2636,0)+12)-1</f>
        <v>49109</v>
      </c>
    </row>
    <row r="3771" spans="2:17" ht="15" customHeight="1" x14ac:dyDescent="0.25">
      <c r="B3771" s="112">
        <v>49095</v>
      </c>
      <c r="C3771" s="113" t="str">
        <f t="shared" si="244"/>
        <v>Wednesday</v>
      </c>
      <c r="D3771" s="114" t="str">
        <f t="shared" si="247"/>
        <v>B</v>
      </c>
      <c r="E3771" s="114" t="str">
        <f t="shared" si="247"/>
        <v>B</v>
      </c>
      <c r="F3771" s="114" t="str">
        <f t="shared" si="247"/>
        <v>B</v>
      </c>
      <c r="G3771" s="114" t="str">
        <f t="shared" si="247"/>
        <v>B</v>
      </c>
      <c r="H3771" s="114" t="str">
        <f t="shared" si="245"/>
        <v>B</v>
      </c>
      <c r="I3771" s="99">
        <f t="shared" si="246"/>
        <v>1</v>
      </c>
      <c r="J3771" s="109">
        <f>IF(H3771="B",0,MATCH("B",H3772:$H$3985,0))</f>
        <v>0</v>
      </c>
      <c r="O3771" s="112">
        <v>49095</v>
      </c>
      <c r="P3771" s="97" cm="1">
        <f t="array" ref="P3771">INDEX($L$11:$L$2636,MATCH(B3771+J3771,$L$11:$L$2636,0)+30)</f>
        <v>49137</v>
      </c>
      <c r="Q3771" s="124" cm="1">
        <f t="array" ref="Q3771">INDEX($L$11:$L$2636,MATCH(B3771+J3771,$L$11:$L$2636,0)+12)-1</f>
        <v>49110</v>
      </c>
    </row>
    <row r="3772" spans="2:17" ht="15" customHeight="1" x14ac:dyDescent="0.25">
      <c r="B3772" s="112">
        <v>49096</v>
      </c>
      <c r="C3772" s="113" t="str">
        <f t="shared" si="244"/>
        <v>Thursday</v>
      </c>
      <c r="D3772" s="114" t="str">
        <f t="shared" si="247"/>
        <v>B</v>
      </c>
      <c r="E3772" s="114" t="str">
        <f t="shared" si="247"/>
        <v>B</v>
      </c>
      <c r="F3772" s="114" t="str">
        <f t="shared" si="247"/>
        <v>B</v>
      </c>
      <c r="G3772" s="114" t="str">
        <f t="shared" si="247"/>
        <v>B</v>
      </c>
      <c r="H3772" s="114" t="str">
        <f t="shared" si="245"/>
        <v>B</v>
      </c>
      <c r="I3772" s="99">
        <f t="shared" si="246"/>
        <v>1</v>
      </c>
      <c r="J3772" s="109">
        <f>IF(H3772="B",0,MATCH("B",H3773:$H$3985,0))</f>
        <v>0</v>
      </c>
      <c r="O3772" s="112">
        <v>49096</v>
      </c>
      <c r="P3772" s="97" cm="1">
        <f t="array" ref="P3772">INDEX($L$11:$L$2636,MATCH(B3772+J3772,$L$11:$L$2636,0)+30)</f>
        <v>49138</v>
      </c>
      <c r="Q3772" s="124" cm="1">
        <f t="array" ref="Q3772">INDEX($L$11:$L$2636,MATCH(B3772+J3772,$L$11:$L$2636,0)+12)-1</f>
        <v>49113</v>
      </c>
    </row>
    <row r="3773" spans="2:17" ht="15" customHeight="1" x14ac:dyDescent="0.25">
      <c r="B3773" s="112">
        <v>49097</v>
      </c>
      <c r="C3773" s="113" t="str">
        <f t="shared" si="244"/>
        <v>Friday</v>
      </c>
      <c r="D3773" s="114" t="str">
        <f t="shared" si="247"/>
        <v>B</v>
      </c>
      <c r="E3773" s="114" t="str">
        <f t="shared" si="247"/>
        <v>B</v>
      </c>
      <c r="F3773" s="114" t="str">
        <f t="shared" si="247"/>
        <v>B</v>
      </c>
      <c r="G3773" s="114" t="str">
        <f t="shared" si="247"/>
        <v>B</v>
      </c>
      <c r="H3773" s="114" t="str">
        <f t="shared" si="245"/>
        <v>B</v>
      </c>
      <c r="I3773" s="99">
        <f t="shared" si="246"/>
        <v>1</v>
      </c>
      <c r="J3773" s="109">
        <f>IF(H3773="B",0,MATCH("B",H3774:$H$3985,0))</f>
        <v>0</v>
      </c>
      <c r="O3773" s="112">
        <v>49097</v>
      </c>
      <c r="P3773" s="97" cm="1">
        <f t="array" ref="P3773">INDEX($L$11:$L$2636,MATCH(B3773+J3773,$L$11:$L$2636,0)+30)</f>
        <v>49139</v>
      </c>
      <c r="Q3773" s="124" cm="1">
        <f t="array" ref="Q3773">INDEX($L$11:$L$2636,MATCH(B3773+J3773,$L$11:$L$2636,0)+12)-1</f>
        <v>49114</v>
      </c>
    </row>
    <row r="3774" spans="2:17" ht="15" customHeight="1" x14ac:dyDescent="0.25">
      <c r="B3774" s="112">
        <v>49098</v>
      </c>
      <c r="C3774" s="113" t="str">
        <f t="shared" si="244"/>
        <v>Saturday</v>
      </c>
      <c r="D3774" s="114" t="str">
        <f t="shared" si="247"/>
        <v>W</v>
      </c>
      <c r="E3774" s="114" t="str">
        <f t="shared" si="247"/>
        <v>W</v>
      </c>
      <c r="F3774" s="114" t="str">
        <f t="shared" si="247"/>
        <v>W</v>
      </c>
      <c r="G3774" s="114" t="str">
        <f t="shared" si="247"/>
        <v>W</v>
      </c>
      <c r="H3774" s="114" t="str">
        <f t="shared" si="245"/>
        <v>W</v>
      </c>
      <c r="I3774" s="99">
        <f t="shared" si="246"/>
        <v>0</v>
      </c>
      <c r="J3774" s="109">
        <f>IF(H3774="B",0,MATCH("B",H3775:$H$3985,0))</f>
        <v>2</v>
      </c>
      <c r="O3774" s="112">
        <v>49098</v>
      </c>
      <c r="P3774" s="97" cm="1">
        <f t="array" ref="P3774">INDEX($L$11:$L$2636,MATCH(B3774+J3774,$L$11:$L$2636,0)+30)</f>
        <v>49142</v>
      </c>
      <c r="Q3774" s="124" cm="1">
        <f t="array" ref="Q3774">INDEX($L$11:$L$2636,MATCH(B3774+J3774,$L$11:$L$2636,0)+12)-1</f>
        <v>49115</v>
      </c>
    </row>
    <row r="3775" spans="2:17" ht="15" customHeight="1" x14ac:dyDescent="0.25">
      <c r="B3775" s="112">
        <v>49099</v>
      </c>
      <c r="C3775" s="113" t="str">
        <f t="shared" si="244"/>
        <v>Sunday</v>
      </c>
      <c r="D3775" s="114" t="str">
        <f t="shared" si="247"/>
        <v>W</v>
      </c>
      <c r="E3775" s="114" t="str">
        <f t="shared" si="247"/>
        <v>W</v>
      </c>
      <c r="F3775" s="114" t="str">
        <f t="shared" si="247"/>
        <v>W</v>
      </c>
      <c r="G3775" s="114" t="str">
        <f t="shared" si="247"/>
        <v>W</v>
      </c>
      <c r="H3775" s="114" t="str">
        <f t="shared" si="245"/>
        <v>W</v>
      </c>
      <c r="I3775" s="99">
        <f t="shared" si="246"/>
        <v>0</v>
      </c>
      <c r="J3775" s="109">
        <f>IF(H3775="B",0,MATCH("B",H3776:$H$3985,0))</f>
        <v>1</v>
      </c>
      <c r="O3775" s="112">
        <v>49099</v>
      </c>
      <c r="P3775" s="97" cm="1">
        <f t="array" ref="P3775">INDEX($L$11:$L$2636,MATCH(B3775+J3775,$L$11:$L$2636,0)+30)</f>
        <v>49142</v>
      </c>
      <c r="Q3775" s="124" cm="1">
        <f t="array" ref="Q3775">INDEX($L$11:$L$2636,MATCH(B3775+J3775,$L$11:$L$2636,0)+12)-1</f>
        <v>49115</v>
      </c>
    </row>
    <row r="3776" spans="2:17" ht="15" customHeight="1" x14ac:dyDescent="0.25">
      <c r="B3776" s="112">
        <v>49100</v>
      </c>
      <c r="C3776" s="113" t="str">
        <f t="shared" si="244"/>
        <v>Monday</v>
      </c>
      <c r="D3776" s="114" t="str">
        <f t="shared" si="247"/>
        <v>B</v>
      </c>
      <c r="E3776" s="114" t="str">
        <f t="shared" si="247"/>
        <v>B</v>
      </c>
      <c r="F3776" s="114" t="str">
        <f t="shared" si="247"/>
        <v>B</v>
      </c>
      <c r="G3776" s="114" t="str">
        <f t="shared" si="247"/>
        <v>B</v>
      </c>
      <c r="H3776" s="114" t="str">
        <f t="shared" si="245"/>
        <v>B</v>
      </c>
      <c r="I3776" s="99">
        <f t="shared" si="246"/>
        <v>1</v>
      </c>
      <c r="J3776" s="109">
        <f>IF(H3776="B",0,MATCH("B",H3777:$H$3985,0))</f>
        <v>0</v>
      </c>
      <c r="O3776" s="112">
        <v>49100</v>
      </c>
      <c r="P3776" s="97" cm="1">
        <f t="array" ref="P3776">INDEX($L$11:$L$2636,MATCH(B3776+J3776,$L$11:$L$2636,0)+30)</f>
        <v>49142</v>
      </c>
      <c r="Q3776" s="124" cm="1">
        <f t="array" ref="Q3776">INDEX($L$11:$L$2636,MATCH(B3776+J3776,$L$11:$L$2636,0)+12)-1</f>
        <v>49115</v>
      </c>
    </row>
    <row r="3777" spans="2:17" ht="15" customHeight="1" x14ac:dyDescent="0.25">
      <c r="B3777" s="112">
        <v>49101</v>
      </c>
      <c r="C3777" s="113" t="str">
        <f t="shared" si="244"/>
        <v>Tuesday</v>
      </c>
      <c r="D3777" s="114" t="str">
        <f t="shared" si="247"/>
        <v>B</v>
      </c>
      <c r="E3777" s="114" t="str">
        <f t="shared" si="247"/>
        <v>B</v>
      </c>
      <c r="F3777" s="114" t="str">
        <f t="shared" si="247"/>
        <v>B</v>
      </c>
      <c r="G3777" s="114" t="str">
        <f t="shared" si="247"/>
        <v>B</v>
      </c>
      <c r="H3777" s="114" t="str">
        <f t="shared" si="245"/>
        <v>B</v>
      </c>
      <c r="I3777" s="99">
        <f t="shared" si="246"/>
        <v>1</v>
      </c>
      <c r="J3777" s="109">
        <f>IF(H3777="B",0,MATCH("B",H3778:$H$3985,0))</f>
        <v>0</v>
      </c>
      <c r="O3777" s="112">
        <v>49101</v>
      </c>
      <c r="P3777" s="97" cm="1">
        <f t="array" ref="P3777">INDEX($L$11:$L$2636,MATCH(B3777+J3777,$L$11:$L$2636,0)+30)</f>
        <v>49143</v>
      </c>
      <c r="Q3777" s="124" cm="1">
        <f t="array" ref="Q3777">INDEX($L$11:$L$2636,MATCH(B3777+J3777,$L$11:$L$2636,0)+12)-1</f>
        <v>49116</v>
      </c>
    </row>
    <row r="3778" spans="2:17" ht="15" customHeight="1" x14ac:dyDescent="0.25">
      <c r="B3778" s="112">
        <v>49102</v>
      </c>
      <c r="C3778" s="113" t="str">
        <f t="shared" si="244"/>
        <v>Wednesday</v>
      </c>
      <c r="D3778" s="114" t="str">
        <f t="shared" si="247"/>
        <v>B</v>
      </c>
      <c r="E3778" s="114" t="str">
        <f t="shared" si="247"/>
        <v>B</v>
      </c>
      <c r="F3778" s="114" t="str">
        <f t="shared" si="247"/>
        <v>B</v>
      </c>
      <c r="G3778" s="114" t="str">
        <f t="shared" si="247"/>
        <v>B</v>
      </c>
      <c r="H3778" s="114" t="str">
        <f t="shared" si="245"/>
        <v>B</v>
      </c>
      <c r="I3778" s="99">
        <f t="shared" si="246"/>
        <v>1</v>
      </c>
      <c r="J3778" s="109">
        <f>IF(H3778="B",0,MATCH("B",H3779:$H$3985,0))</f>
        <v>0</v>
      </c>
      <c r="O3778" s="112">
        <v>49102</v>
      </c>
      <c r="P3778" s="97" cm="1">
        <f t="array" ref="P3778">INDEX($L$11:$L$2636,MATCH(B3778+J3778,$L$11:$L$2636,0)+30)</f>
        <v>49144</v>
      </c>
      <c r="Q3778" s="124" cm="1">
        <f t="array" ref="Q3778">INDEX($L$11:$L$2636,MATCH(B3778+J3778,$L$11:$L$2636,0)+12)-1</f>
        <v>49117</v>
      </c>
    </row>
    <row r="3779" spans="2:17" ht="15" customHeight="1" x14ac:dyDescent="0.25">
      <c r="B3779" s="112">
        <v>49103</v>
      </c>
      <c r="C3779" s="113" t="str">
        <f t="shared" si="244"/>
        <v>Thursday</v>
      </c>
      <c r="D3779" s="114" t="str">
        <f t="shared" si="247"/>
        <v>B</v>
      </c>
      <c r="E3779" s="114" t="str">
        <f t="shared" si="247"/>
        <v>B</v>
      </c>
      <c r="F3779" s="114" t="str">
        <f t="shared" si="247"/>
        <v>B</v>
      </c>
      <c r="G3779" s="114" t="str">
        <f t="shared" si="247"/>
        <v>B</v>
      </c>
      <c r="H3779" s="114" t="str">
        <f t="shared" si="245"/>
        <v>B</v>
      </c>
      <c r="I3779" s="99">
        <f t="shared" si="246"/>
        <v>1</v>
      </c>
      <c r="J3779" s="109">
        <f>IF(H3779="B",0,MATCH("B",H3780:$H$3985,0))</f>
        <v>0</v>
      </c>
      <c r="O3779" s="112">
        <v>49103</v>
      </c>
      <c r="P3779" s="97" cm="1">
        <f t="array" ref="P3779">INDEX($L$11:$L$2636,MATCH(B3779+J3779,$L$11:$L$2636,0)+30)</f>
        <v>49145</v>
      </c>
      <c r="Q3779" s="124" cm="1">
        <f t="array" ref="Q3779">INDEX($L$11:$L$2636,MATCH(B3779+J3779,$L$11:$L$2636,0)+12)-1</f>
        <v>49120</v>
      </c>
    </row>
    <row r="3780" spans="2:17" ht="15" customHeight="1" x14ac:dyDescent="0.25">
      <c r="B3780" s="112">
        <v>49104</v>
      </c>
      <c r="C3780" s="113" t="str">
        <f t="shared" si="244"/>
        <v>Friday</v>
      </c>
      <c r="D3780" s="114" t="str">
        <f t="shared" si="247"/>
        <v>B</v>
      </c>
      <c r="E3780" s="114" t="str">
        <f t="shared" si="247"/>
        <v>B</v>
      </c>
      <c r="F3780" s="114" t="str">
        <f t="shared" si="247"/>
        <v>B</v>
      </c>
      <c r="G3780" s="114" t="str">
        <f t="shared" si="247"/>
        <v>B</v>
      </c>
      <c r="H3780" s="114" t="str">
        <f t="shared" si="245"/>
        <v>B</v>
      </c>
      <c r="I3780" s="99">
        <f t="shared" si="246"/>
        <v>1</v>
      </c>
      <c r="J3780" s="109">
        <f>IF(H3780="B",0,MATCH("B",H3781:$H$3985,0))</f>
        <v>0</v>
      </c>
      <c r="O3780" s="112">
        <v>49104</v>
      </c>
      <c r="P3780" s="97" cm="1">
        <f t="array" ref="P3780">INDEX($L$11:$L$2636,MATCH(B3780+J3780,$L$11:$L$2636,0)+30)</f>
        <v>49146</v>
      </c>
      <c r="Q3780" s="124" cm="1">
        <f t="array" ref="Q3780">INDEX($L$11:$L$2636,MATCH(B3780+J3780,$L$11:$L$2636,0)+12)-1</f>
        <v>49121</v>
      </c>
    </row>
    <row r="3781" spans="2:17" ht="15" customHeight="1" x14ac:dyDescent="0.25">
      <c r="B3781" s="112">
        <v>49105</v>
      </c>
      <c r="C3781" s="113" t="str">
        <f t="shared" si="244"/>
        <v>Saturday</v>
      </c>
      <c r="D3781" s="114" t="str">
        <f t="shared" si="247"/>
        <v>W</v>
      </c>
      <c r="E3781" s="114" t="str">
        <f t="shared" si="247"/>
        <v>W</v>
      </c>
      <c r="F3781" s="114" t="str">
        <f t="shared" si="247"/>
        <v>W</v>
      </c>
      <c r="G3781" s="114" t="str">
        <f t="shared" si="247"/>
        <v>W</v>
      </c>
      <c r="H3781" s="114" t="str">
        <f t="shared" si="245"/>
        <v>W</v>
      </c>
      <c r="I3781" s="99">
        <f t="shared" si="246"/>
        <v>0</v>
      </c>
      <c r="J3781" s="109">
        <f>IF(H3781="B",0,MATCH("B",H3782:$H$3985,0))</f>
        <v>2</v>
      </c>
      <c r="O3781" s="112">
        <v>49105</v>
      </c>
      <c r="P3781" s="97" cm="1">
        <f t="array" ref="P3781">INDEX($L$11:$L$2636,MATCH(B3781+J3781,$L$11:$L$2636,0)+30)</f>
        <v>49149</v>
      </c>
      <c r="Q3781" s="124" cm="1">
        <f t="array" ref="Q3781">INDEX($L$11:$L$2636,MATCH(B3781+J3781,$L$11:$L$2636,0)+12)-1</f>
        <v>49122</v>
      </c>
    </row>
    <row r="3782" spans="2:17" ht="15" customHeight="1" x14ac:dyDescent="0.25">
      <c r="B3782" s="112">
        <v>49106</v>
      </c>
      <c r="C3782" s="113" t="str">
        <f t="shared" si="244"/>
        <v>Sunday</v>
      </c>
      <c r="D3782" s="114" t="str">
        <f t="shared" si="247"/>
        <v>W</v>
      </c>
      <c r="E3782" s="114" t="str">
        <f t="shared" si="247"/>
        <v>W</v>
      </c>
      <c r="F3782" s="114" t="str">
        <f t="shared" si="247"/>
        <v>W</v>
      </c>
      <c r="G3782" s="114" t="str">
        <f t="shared" si="247"/>
        <v>W</v>
      </c>
      <c r="H3782" s="114" t="str">
        <f t="shared" si="245"/>
        <v>W</v>
      </c>
      <c r="I3782" s="99">
        <f t="shared" si="246"/>
        <v>0</v>
      </c>
      <c r="J3782" s="109">
        <f>IF(H3782="B",0,MATCH("B",H3783:$H$3985,0))</f>
        <v>1</v>
      </c>
      <c r="O3782" s="112">
        <v>49106</v>
      </c>
      <c r="P3782" s="97" cm="1">
        <f t="array" ref="P3782">INDEX($L$11:$L$2636,MATCH(B3782+J3782,$L$11:$L$2636,0)+30)</f>
        <v>49149</v>
      </c>
      <c r="Q3782" s="124" cm="1">
        <f t="array" ref="Q3782">INDEX($L$11:$L$2636,MATCH(B3782+J3782,$L$11:$L$2636,0)+12)-1</f>
        <v>49122</v>
      </c>
    </row>
    <row r="3783" spans="2:17" ht="15" customHeight="1" x14ac:dyDescent="0.25">
      <c r="B3783" s="112">
        <v>49107</v>
      </c>
      <c r="C3783" s="113" t="str">
        <f t="shared" si="244"/>
        <v>Monday</v>
      </c>
      <c r="D3783" s="114" t="str">
        <f t="shared" si="247"/>
        <v>B</v>
      </c>
      <c r="E3783" s="114" t="str">
        <f t="shared" si="247"/>
        <v>B</v>
      </c>
      <c r="F3783" s="114" t="str">
        <f t="shared" si="247"/>
        <v>B</v>
      </c>
      <c r="G3783" s="114" t="str">
        <f t="shared" si="247"/>
        <v>B</v>
      </c>
      <c r="H3783" s="114" t="str">
        <f t="shared" si="245"/>
        <v>B</v>
      </c>
      <c r="I3783" s="99">
        <f t="shared" si="246"/>
        <v>1</v>
      </c>
      <c r="J3783" s="109">
        <f>IF(H3783="B",0,MATCH("B",H3784:$H$3985,0))</f>
        <v>0</v>
      </c>
      <c r="O3783" s="112">
        <v>49107</v>
      </c>
      <c r="P3783" s="97" cm="1">
        <f t="array" ref="P3783">INDEX($L$11:$L$2636,MATCH(B3783+J3783,$L$11:$L$2636,0)+30)</f>
        <v>49149</v>
      </c>
      <c r="Q3783" s="124" cm="1">
        <f t="array" ref="Q3783">INDEX($L$11:$L$2636,MATCH(B3783+J3783,$L$11:$L$2636,0)+12)-1</f>
        <v>49122</v>
      </c>
    </row>
    <row r="3784" spans="2:17" ht="15" customHeight="1" x14ac:dyDescent="0.25">
      <c r="B3784" s="112">
        <v>49108</v>
      </c>
      <c r="C3784" s="113" t="str">
        <f t="shared" si="244"/>
        <v>Tuesday</v>
      </c>
      <c r="D3784" s="114" t="str">
        <f t="shared" si="247"/>
        <v>B</v>
      </c>
      <c r="E3784" s="114" t="str">
        <f t="shared" si="247"/>
        <v>B</v>
      </c>
      <c r="F3784" s="114" t="str">
        <f t="shared" si="247"/>
        <v>B</v>
      </c>
      <c r="G3784" s="114" t="str">
        <f t="shared" si="247"/>
        <v>B</v>
      </c>
      <c r="H3784" s="114" t="str">
        <f t="shared" si="245"/>
        <v>B</v>
      </c>
      <c r="I3784" s="99">
        <f t="shared" si="246"/>
        <v>1</v>
      </c>
      <c r="J3784" s="109">
        <f>IF(H3784="B",0,MATCH("B",H3785:$H$3985,0))</f>
        <v>0</v>
      </c>
      <c r="O3784" s="112">
        <v>49108</v>
      </c>
      <c r="P3784" s="97" cm="1">
        <f t="array" ref="P3784">INDEX($L$11:$L$2636,MATCH(B3784+J3784,$L$11:$L$2636,0)+30)</f>
        <v>49151</v>
      </c>
      <c r="Q3784" s="124" cm="1">
        <f t="array" ref="Q3784">INDEX($L$11:$L$2636,MATCH(B3784+J3784,$L$11:$L$2636,0)+12)-1</f>
        <v>49123</v>
      </c>
    </row>
    <row r="3785" spans="2:17" ht="15" customHeight="1" x14ac:dyDescent="0.25">
      <c r="B3785" s="112">
        <v>49109</v>
      </c>
      <c r="C3785" s="113" t="str">
        <f t="shared" si="244"/>
        <v>Wednesday</v>
      </c>
      <c r="D3785" s="114" t="str">
        <f t="shared" si="247"/>
        <v>B</v>
      </c>
      <c r="E3785" s="114" t="str">
        <f t="shared" si="247"/>
        <v>B</v>
      </c>
      <c r="F3785" s="114" t="str">
        <f t="shared" si="247"/>
        <v>B</v>
      </c>
      <c r="G3785" s="114" t="str">
        <f t="shared" si="247"/>
        <v>B</v>
      </c>
      <c r="H3785" s="114" t="str">
        <f t="shared" si="245"/>
        <v>B</v>
      </c>
      <c r="I3785" s="99">
        <f t="shared" si="246"/>
        <v>1</v>
      </c>
      <c r="J3785" s="109">
        <f>IF(H3785="B",0,MATCH("B",H3786:$H$3985,0))</f>
        <v>0</v>
      </c>
      <c r="O3785" s="112">
        <v>49109</v>
      </c>
      <c r="P3785" s="97" cm="1">
        <f t="array" ref="P3785">INDEX($L$11:$L$2636,MATCH(B3785+J3785,$L$11:$L$2636,0)+30)</f>
        <v>49152</v>
      </c>
      <c r="Q3785" s="124" cm="1">
        <f t="array" ref="Q3785">INDEX($L$11:$L$2636,MATCH(B3785+J3785,$L$11:$L$2636,0)+12)-1</f>
        <v>49124</v>
      </c>
    </row>
    <row r="3786" spans="2:17" ht="15" customHeight="1" x14ac:dyDescent="0.25">
      <c r="B3786" s="112">
        <v>49110</v>
      </c>
      <c r="C3786" s="113" t="str">
        <f t="shared" si="244"/>
        <v>Thursday</v>
      </c>
      <c r="D3786" s="114" t="str">
        <f t="shared" si="247"/>
        <v>B</v>
      </c>
      <c r="E3786" s="114" t="str">
        <f t="shared" si="247"/>
        <v>B</v>
      </c>
      <c r="F3786" s="114" t="str">
        <f t="shared" si="247"/>
        <v>B</v>
      </c>
      <c r="G3786" s="114" t="str">
        <f t="shared" si="247"/>
        <v>B</v>
      </c>
      <c r="H3786" s="114" t="str">
        <f t="shared" si="245"/>
        <v>B</v>
      </c>
      <c r="I3786" s="99">
        <f t="shared" si="246"/>
        <v>1</v>
      </c>
      <c r="J3786" s="109">
        <f>IF(H3786="B",0,MATCH("B",H3787:$H$3985,0))</f>
        <v>0</v>
      </c>
      <c r="O3786" s="112">
        <v>49110</v>
      </c>
      <c r="P3786" s="97" cm="1">
        <f t="array" ref="P3786">INDEX($L$11:$L$2636,MATCH(B3786+J3786,$L$11:$L$2636,0)+30)</f>
        <v>49153</v>
      </c>
      <c r="Q3786" s="124" cm="1">
        <f t="array" ref="Q3786">INDEX($L$11:$L$2636,MATCH(B3786+J3786,$L$11:$L$2636,0)+12)-1</f>
        <v>49127</v>
      </c>
    </row>
    <row r="3787" spans="2:17" ht="15" customHeight="1" x14ac:dyDescent="0.25">
      <c r="B3787" s="112">
        <v>49111</v>
      </c>
      <c r="C3787" s="113" t="str">
        <f t="shared" si="244"/>
        <v>Friday</v>
      </c>
      <c r="D3787" s="114" t="str">
        <f t="shared" si="247"/>
        <v>B</v>
      </c>
      <c r="E3787" s="114" t="str">
        <f t="shared" si="247"/>
        <v>B</v>
      </c>
      <c r="F3787" s="114" t="str">
        <f t="shared" si="247"/>
        <v>B</v>
      </c>
      <c r="G3787" s="114" t="str">
        <f t="shared" si="247"/>
        <v>B</v>
      </c>
      <c r="H3787" s="114" t="str">
        <f t="shared" si="245"/>
        <v>B</v>
      </c>
      <c r="I3787" s="99">
        <f t="shared" si="246"/>
        <v>1</v>
      </c>
      <c r="J3787" s="109">
        <f>IF(H3787="B",0,MATCH("B",H3788:$H$3985,0))</f>
        <v>0</v>
      </c>
      <c r="O3787" s="112">
        <v>49111</v>
      </c>
      <c r="P3787" s="97" cm="1">
        <f t="array" ref="P3787">INDEX($L$11:$L$2636,MATCH(B3787+J3787,$L$11:$L$2636,0)+30)</f>
        <v>49156</v>
      </c>
      <c r="Q3787" s="124" cm="1">
        <f t="array" ref="Q3787">INDEX($L$11:$L$2636,MATCH(B3787+J3787,$L$11:$L$2636,0)+12)-1</f>
        <v>49128</v>
      </c>
    </row>
    <row r="3788" spans="2:17" ht="15" customHeight="1" x14ac:dyDescent="0.25">
      <c r="B3788" s="112">
        <v>49112</v>
      </c>
      <c r="C3788" s="113" t="str">
        <f t="shared" ref="C3788:C3851" si="248">TEXT(WEEKDAY(B3788),"dddd")</f>
        <v>Saturday</v>
      </c>
      <c r="D3788" s="114" t="str">
        <f t="shared" si="247"/>
        <v>W</v>
      </c>
      <c r="E3788" s="114" t="str">
        <f t="shared" si="247"/>
        <v>W</v>
      </c>
      <c r="F3788" s="114" t="str">
        <f t="shared" si="247"/>
        <v>W</v>
      </c>
      <c r="G3788" s="114" t="str">
        <f t="shared" si="247"/>
        <v>W</v>
      </c>
      <c r="H3788" s="114" t="str">
        <f t="shared" ref="H3788:H3851" si="249">IF(OR(D3788="P",E3788="P",F3788="P",G3788="P"),"P",D3788)</f>
        <v>W</v>
      </c>
      <c r="I3788" s="99">
        <f t="shared" ref="I3788:I3851" si="250">IF(H3788="B",1,0)</f>
        <v>0</v>
      </c>
      <c r="J3788" s="109">
        <f>IF(H3788="B",0,MATCH("B",H3789:$H$3985,0))</f>
        <v>2</v>
      </c>
      <c r="O3788" s="112">
        <v>49112</v>
      </c>
      <c r="P3788" s="97" cm="1">
        <f t="array" ref="P3788">INDEX($L$11:$L$2636,MATCH(B3788+J3788,$L$11:$L$2636,0)+30)</f>
        <v>49157</v>
      </c>
      <c r="Q3788" s="124" cm="1">
        <f t="array" ref="Q3788">INDEX($L$11:$L$2636,MATCH(B3788+J3788,$L$11:$L$2636,0)+12)-1</f>
        <v>49129</v>
      </c>
    </row>
    <row r="3789" spans="2:17" ht="15" customHeight="1" x14ac:dyDescent="0.25">
      <c r="B3789" s="112">
        <v>49113</v>
      </c>
      <c r="C3789" s="113" t="str">
        <f t="shared" si="248"/>
        <v>Sunday</v>
      </c>
      <c r="D3789" s="114" t="str">
        <f t="shared" si="247"/>
        <v>W</v>
      </c>
      <c r="E3789" s="114" t="str">
        <f t="shared" si="247"/>
        <v>W</v>
      </c>
      <c r="F3789" s="114" t="str">
        <f t="shared" si="247"/>
        <v>W</v>
      </c>
      <c r="G3789" s="114" t="str">
        <f t="shared" si="247"/>
        <v>W</v>
      </c>
      <c r="H3789" s="114" t="str">
        <f t="shared" si="249"/>
        <v>W</v>
      </c>
      <c r="I3789" s="99">
        <f t="shared" si="250"/>
        <v>0</v>
      </c>
      <c r="J3789" s="109">
        <f>IF(H3789="B",0,MATCH("B",H3790:$H$3985,0))</f>
        <v>1</v>
      </c>
      <c r="O3789" s="112">
        <v>49113</v>
      </c>
      <c r="P3789" s="97" cm="1">
        <f t="array" ref="P3789">INDEX($L$11:$L$2636,MATCH(B3789+J3789,$L$11:$L$2636,0)+30)</f>
        <v>49157</v>
      </c>
      <c r="Q3789" s="124" cm="1">
        <f t="array" ref="Q3789">INDEX($L$11:$L$2636,MATCH(B3789+J3789,$L$11:$L$2636,0)+12)-1</f>
        <v>49129</v>
      </c>
    </row>
    <row r="3790" spans="2:17" ht="15" customHeight="1" x14ac:dyDescent="0.25">
      <c r="B3790" s="112">
        <v>49114</v>
      </c>
      <c r="C3790" s="113" t="str">
        <f t="shared" si="248"/>
        <v>Monday</v>
      </c>
      <c r="D3790" s="114" t="str">
        <f t="shared" si="247"/>
        <v>B</v>
      </c>
      <c r="E3790" s="114" t="str">
        <f t="shared" si="247"/>
        <v>B</v>
      </c>
      <c r="F3790" s="114" t="str">
        <f t="shared" si="247"/>
        <v>B</v>
      </c>
      <c r="G3790" s="114" t="str">
        <f t="shared" si="247"/>
        <v>B</v>
      </c>
      <c r="H3790" s="114" t="str">
        <f t="shared" si="249"/>
        <v>B</v>
      </c>
      <c r="I3790" s="99">
        <f t="shared" si="250"/>
        <v>1</v>
      </c>
      <c r="J3790" s="109">
        <f>IF(H3790="B",0,MATCH("B",H3791:$H$3985,0))</f>
        <v>0</v>
      </c>
      <c r="O3790" s="112">
        <v>49114</v>
      </c>
      <c r="P3790" s="97" cm="1">
        <f t="array" ref="P3790">INDEX($L$11:$L$2636,MATCH(B3790+J3790,$L$11:$L$2636,0)+30)</f>
        <v>49157</v>
      </c>
      <c r="Q3790" s="124" cm="1">
        <f t="array" ref="Q3790">INDEX($L$11:$L$2636,MATCH(B3790+J3790,$L$11:$L$2636,0)+12)-1</f>
        <v>49129</v>
      </c>
    </row>
    <row r="3791" spans="2:17" ht="15" customHeight="1" x14ac:dyDescent="0.25">
      <c r="B3791" s="112">
        <v>49115</v>
      </c>
      <c r="C3791" s="113" t="str">
        <f t="shared" si="248"/>
        <v>Tuesday</v>
      </c>
      <c r="D3791" s="114" t="str">
        <f t="shared" si="247"/>
        <v>B</v>
      </c>
      <c r="E3791" s="114" t="str">
        <f t="shared" si="247"/>
        <v>B</v>
      </c>
      <c r="F3791" s="114" t="str">
        <f t="shared" si="247"/>
        <v>B</v>
      </c>
      <c r="G3791" s="114" t="str">
        <f t="shared" si="247"/>
        <v>B</v>
      </c>
      <c r="H3791" s="114" t="str">
        <f t="shared" si="249"/>
        <v>B</v>
      </c>
      <c r="I3791" s="99">
        <f t="shared" si="250"/>
        <v>1</v>
      </c>
      <c r="J3791" s="109">
        <f>IF(H3791="B",0,MATCH("B",H3792:$H$3985,0))</f>
        <v>0</v>
      </c>
      <c r="O3791" s="112">
        <v>49115</v>
      </c>
      <c r="P3791" s="97" cm="1">
        <f t="array" ref="P3791">INDEX($L$11:$L$2636,MATCH(B3791+J3791,$L$11:$L$2636,0)+30)</f>
        <v>49158</v>
      </c>
      <c r="Q3791" s="124" cm="1">
        <f t="array" ref="Q3791">INDEX($L$11:$L$2636,MATCH(B3791+J3791,$L$11:$L$2636,0)+12)-1</f>
        <v>49130</v>
      </c>
    </row>
    <row r="3792" spans="2:17" ht="15" customHeight="1" x14ac:dyDescent="0.25">
      <c r="B3792" s="112">
        <v>49116</v>
      </c>
      <c r="C3792" s="113" t="str">
        <f t="shared" si="248"/>
        <v>Wednesday</v>
      </c>
      <c r="D3792" s="114" t="str">
        <f t="shared" si="247"/>
        <v>B</v>
      </c>
      <c r="E3792" s="114" t="str">
        <f t="shared" si="247"/>
        <v>B</v>
      </c>
      <c r="F3792" s="114" t="str">
        <f t="shared" si="247"/>
        <v>B</v>
      </c>
      <c r="G3792" s="114" t="str">
        <f t="shared" si="247"/>
        <v>B</v>
      </c>
      <c r="H3792" s="114" t="str">
        <f t="shared" si="249"/>
        <v>B</v>
      </c>
      <c r="I3792" s="99">
        <f t="shared" si="250"/>
        <v>1</v>
      </c>
      <c r="J3792" s="109">
        <f>IF(H3792="B",0,MATCH("B",H3793:$H$3985,0))</f>
        <v>0</v>
      </c>
      <c r="O3792" s="112">
        <v>49116</v>
      </c>
      <c r="P3792" s="97" cm="1">
        <f t="array" ref="P3792">INDEX($L$11:$L$2636,MATCH(B3792+J3792,$L$11:$L$2636,0)+30)</f>
        <v>49159</v>
      </c>
      <c r="Q3792" s="124" cm="1">
        <f t="array" ref="Q3792">INDEX($L$11:$L$2636,MATCH(B3792+J3792,$L$11:$L$2636,0)+12)-1</f>
        <v>49131</v>
      </c>
    </row>
    <row r="3793" spans="2:17" ht="15" customHeight="1" x14ac:dyDescent="0.25">
      <c r="B3793" s="112">
        <v>49117</v>
      </c>
      <c r="C3793" s="113" t="str">
        <f t="shared" si="248"/>
        <v>Thursday</v>
      </c>
      <c r="D3793" s="114" t="str">
        <f t="shared" si="247"/>
        <v>B</v>
      </c>
      <c r="E3793" s="114" t="str">
        <f t="shared" si="247"/>
        <v>B</v>
      </c>
      <c r="F3793" s="114" t="str">
        <f t="shared" si="247"/>
        <v>B</v>
      </c>
      <c r="G3793" s="114" t="str">
        <f t="shared" si="247"/>
        <v>B</v>
      </c>
      <c r="H3793" s="114" t="str">
        <f t="shared" si="249"/>
        <v>B</v>
      </c>
      <c r="I3793" s="99">
        <f t="shared" si="250"/>
        <v>1</v>
      </c>
      <c r="J3793" s="109">
        <f>IF(H3793="B",0,MATCH("B",H3794:$H$3985,0))</f>
        <v>0</v>
      </c>
      <c r="O3793" s="112">
        <v>49117</v>
      </c>
      <c r="P3793" s="97" cm="1">
        <f t="array" ref="P3793">INDEX($L$11:$L$2636,MATCH(B3793+J3793,$L$11:$L$2636,0)+30)</f>
        <v>49160</v>
      </c>
      <c r="Q3793" s="124" cm="1">
        <f t="array" ref="Q3793">INDEX($L$11:$L$2636,MATCH(B3793+J3793,$L$11:$L$2636,0)+12)-1</f>
        <v>49134</v>
      </c>
    </row>
    <row r="3794" spans="2:17" ht="15" customHeight="1" x14ac:dyDescent="0.25">
      <c r="B3794" s="112">
        <v>49118</v>
      </c>
      <c r="C3794" s="113" t="str">
        <f t="shared" si="248"/>
        <v>Friday</v>
      </c>
      <c r="D3794" s="114" t="str">
        <f t="shared" si="247"/>
        <v>B</v>
      </c>
      <c r="E3794" s="114" t="str">
        <f t="shared" si="247"/>
        <v>B</v>
      </c>
      <c r="F3794" s="114" t="str">
        <f t="shared" si="247"/>
        <v>B</v>
      </c>
      <c r="G3794" s="114" t="str">
        <f t="shared" si="247"/>
        <v>B</v>
      </c>
      <c r="H3794" s="114" t="str">
        <f t="shared" si="249"/>
        <v>B</v>
      </c>
      <c r="I3794" s="99">
        <f t="shared" si="250"/>
        <v>1</v>
      </c>
      <c r="J3794" s="109">
        <f>IF(H3794="B",0,MATCH("B",H3795:$H$3985,0))</f>
        <v>0</v>
      </c>
      <c r="O3794" s="112">
        <v>49118</v>
      </c>
      <c r="P3794" s="97" cm="1">
        <f t="array" ref="P3794">INDEX($L$11:$L$2636,MATCH(B3794+J3794,$L$11:$L$2636,0)+30)</f>
        <v>49163</v>
      </c>
      <c r="Q3794" s="124" cm="1">
        <f t="array" ref="Q3794">INDEX($L$11:$L$2636,MATCH(B3794+J3794,$L$11:$L$2636,0)+12)-1</f>
        <v>49135</v>
      </c>
    </row>
    <row r="3795" spans="2:17" ht="15" customHeight="1" x14ac:dyDescent="0.25">
      <c r="B3795" s="112">
        <v>49119</v>
      </c>
      <c r="C3795" s="113" t="str">
        <f t="shared" si="248"/>
        <v>Saturday</v>
      </c>
      <c r="D3795" s="114" t="str">
        <f t="shared" si="247"/>
        <v>W</v>
      </c>
      <c r="E3795" s="114" t="s">
        <v>71</v>
      </c>
      <c r="F3795" s="114" t="str">
        <f t="shared" si="247"/>
        <v>W</v>
      </c>
      <c r="G3795" s="114" t="str">
        <f t="shared" si="247"/>
        <v>W</v>
      </c>
      <c r="H3795" s="114" t="str">
        <f t="shared" si="249"/>
        <v>P</v>
      </c>
      <c r="I3795" s="99">
        <f t="shared" si="250"/>
        <v>0</v>
      </c>
      <c r="J3795" s="109">
        <f>IF(H3795="B",0,MATCH("B",H3796:$H$3985,0))</f>
        <v>2</v>
      </c>
      <c r="O3795" s="112">
        <v>49119</v>
      </c>
      <c r="P3795" s="97" cm="1">
        <f t="array" ref="P3795">INDEX($L$11:$L$2636,MATCH(B3795+J3795,$L$11:$L$2636,0)+30)</f>
        <v>49164</v>
      </c>
      <c r="Q3795" s="124" cm="1">
        <f t="array" ref="Q3795">INDEX($L$11:$L$2636,MATCH(B3795+J3795,$L$11:$L$2636,0)+12)-1</f>
        <v>49136</v>
      </c>
    </row>
    <row r="3796" spans="2:17" ht="15" customHeight="1" x14ac:dyDescent="0.25">
      <c r="B3796" s="112">
        <v>49120</v>
      </c>
      <c r="C3796" s="113" t="str">
        <f t="shared" si="248"/>
        <v>Sunday</v>
      </c>
      <c r="D3796" s="114" t="str">
        <f t="shared" si="247"/>
        <v>W</v>
      </c>
      <c r="E3796" s="114" t="str">
        <f t="shared" si="247"/>
        <v>W</v>
      </c>
      <c r="F3796" s="114" t="str">
        <f t="shared" si="247"/>
        <v>W</v>
      </c>
      <c r="G3796" s="114" t="str">
        <f t="shared" si="247"/>
        <v>W</v>
      </c>
      <c r="H3796" s="114" t="str">
        <f t="shared" si="249"/>
        <v>W</v>
      </c>
      <c r="I3796" s="99">
        <f t="shared" si="250"/>
        <v>0</v>
      </c>
      <c r="J3796" s="109">
        <f>IF(H3796="B",0,MATCH("B",H3797:$H$3985,0))</f>
        <v>1</v>
      </c>
      <c r="O3796" s="112">
        <v>49120</v>
      </c>
      <c r="P3796" s="97" cm="1">
        <f t="array" ref="P3796">INDEX($L$11:$L$2636,MATCH(B3796+J3796,$L$11:$L$2636,0)+30)</f>
        <v>49164</v>
      </c>
      <c r="Q3796" s="124" cm="1">
        <f t="array" ref="Q3796">INDEX($L$11:$L$2636,MATCH(B3796+J3796,$L$11:$L$2636,0)+12)-1</f>
        <v>49136</v>
      </c>
    </row>
    <row r="3797" spans="2:17" ht="15" customHeight="1" x14ac:dyDescent="0.25">
      <c r="B3797" s="112">
        <v>49121</v>
      </c>
      <c r="C3797" s="113" t="str">
        <f t="shared" si="248"/>
        <v>Monday</v>
      </c>
      <c r="D3797" s="114" t="str">
        <f t="shared" si="247"/>
        <v>B</v>
      </c>
      <c r="E3797" s="114" t="str">
        <f t="shared" si="247"/>
        <v>B</v>
      </c>
      <c r="F3797" s="114" t="str">
        <f t="shared" si="247"/>
        <v>B</v>
      </c>
      <c r="G3797" s="114" t="str">
        <f t="shared" si="247"/>
        <v>B</v>
      </c>
      <c r="H3797" s="114" t="str">
        <f t="shared" si="249"/>
        <v>B</v>
      </c>
      <c r="I3797" s="99">
        <f t="shared" si="250"/>
        <v>1</v>
      </c>
      <c r="J3797" s="109">
        <f>IF(H3797="B",0,MATCH("B",H3798:$H$3985,0))</f>
        <v>0</v>
      </c>
      <c r="O3797" s="112">
        <v>49121</v>
      </c>
      <c r="P3797" s="97" cm="1">
        <f t="array" ref="P3797">INDEX($L$11:$L$2636,MATCH(B3797+J3797,$L$11:$L$2636,0)+30)</f>
        <v>49164</v>
      </c>
      <c r="Q3797" s="124" cm="1">
        <f t="array" ref="Q3797">INDEX($L$11:$L$2636,MATCH(B3797+J3797,$L$11:$L$2636,0)+12)-1</f>
        <v>49136</v>
      </c>
    </row>
    <row r="3798" spans="2:17" ht="15" customHeight="1" x14ac:dyDescent="0.25">
      <c r="B3798" s="112">
        <v>49122</v>
      </c>
      <c r="C3798" s="113" t="str">
        <f t="shared" si="248"/>
        <v>Tuesday</v>
      </c>
      <c r="D3798" s="114" t="str">
        <f t="shared" si="247"/>
        <v>B</v>
      </c>
      <c r="E3798" s="114" t="str">
        <f t="shared" si="247"/>
        <v>B</v>
      </c>
      <c r="F3798" s="114" t="str">
        <f t="shared" si="247"/>
        <v>B</v>
      </c>
      <c r="G3798" s="114" t="str">
        <f t="shared" si="247"/>
        <v>B</v>
      </c>
      <c r="H3798" s="114" t="str">
        <f t="shared" si="249"/>
        <v>B</v>
      </c>
      <c r="I3798" s="99">
        <f t="shared" si="250"/>
        <v>1</v>
      </c>
      <c r="J3798" s="109">
        <f>IF(H3798="B",0,MATCH("B",H3799:$H$3985,0))</f>
        <v>0</v>
      </c>
      <c r="O3798" s="112">
        <v>49122</v>
      </c>
      <c r="P3798" s="97" cm="1">
        <f t="array" ref="P3798">INDEX($L$11:$L$2636,MATCH(B3798+J3798,$L$11:$L$2636,0)+30)</f>
        <v>49165</v>
      </c>
      <c r="Q3798" s="124" cm="1">
        <f t="array" ref="Q3798">INDEX($L$11:$L$2636,MATCH(B3798+J3798,$L$11:$L$2636,0)+12)-1</f>
        <v>49137</v>
      </c>
    </row>
    <row r="3799" spans="2:17" ht="15" customHeight="1" x14ac:dyDescent="0.25">
      <c r="B3799" s="112">
        <v>49123</v>
      </c>
      <c r="C3799" s="113" t="str">
        <f t="shared" si="248"/>
        <v>Wednesday</v>
      </c>
      <c r="D3799" s="114" t="str">
        <f t="shared" si="247"/>
        <v>B</v>
      </c>
      <c r="E3799" s="114" t="str">
        <f t="shared" si="247"/>
        <v>B</v>
      </c>
      <c r="F3799" s="114" t="str">
        <f t="shared" si="247"/>
        <v>B</v>
      </c>
      <c r="G3799" s="114" t="str">
        <f t="shared" si="247"/>
        <v>B</v>
      </c>
      <c r="H3799" s="114" t="str">
        <f t="shared" si="249"/>
        <v>B</v>
      </c>
      <c r="I3799" s="99">
        <f t="shared" si="250"/>
        <v>1</v>
      </c>
      <c r="J3799" s="109">
        <f>IF(H3799="B",0,MATCH("B",H3800:$H$3985,0))</f>
        <v>0</v>
      </c>
      <c r="O3799" s="112">
        <v>49123</v>
      </c>
      <c r="P3799" s="97" cm="1">
        <f t="array" ref="P3799">INDEX($L$11:$L$2636,MATCH(B3799+J3799,$L$11:$L$2636,0)+30)</f>
        <v>49166</v>
      </c>
      <c r="Q3799" s="124" cm="1">
        <f t="array" ref="Q3799">INDEX($L$11:$L$2636,MATCH(B3799+J3799,$L$11:$L$2636,0)+12)-1</f>
        <v>49138</v>
      </c>
    </row>
    <row r="3800" spans="2:17" ht="15" customHeight="1" x14ac:dyDescent="0.25">
      <c r="B3800" s="112">
        <v>49124</v>
      </c>
      <c r="C3800" s="113" t="str">
        <f t="shared" si="248"/>
        <v>Thursday</v>
      </c>
      <c r="D3800" s="114" t="str">
        <f t="shared" si="247"/>
        <v>B</v>
      </c>
      <c r="E3800" s="114" t="str">
        <f t="shared" si="247"/>
        <v>B</v>
      </c>
      <c r="F3800" s="114" t="str">
        <f t="shared" si="247"/>
        <v>B</v>
      </c>
      <c r="G3800" s="114" t="str">
        <f t="shared" si="247"/>
        <v>B</v>
      </c>
      <c r="H3800" s="114" t="str">
        <f t="shared" si="249"/>
        <v>B</v>
      </c>
      <c r="I3800" s="99">
        <f t="shared" si="250"/>
        <v>1</v>
      </c>
      <c r="J3800" s="109">
        <f>IF(H3800="B",0,MATCH("B",H3801:$H$3985,0))</f>
        <v>0</v>
      </c>
      <c r="O3800" s="112">
        <v>49124</v>
      </c>
      <c r="P3800" s="97" cm="1">
        <f t="array" ref="P3800">INDEX($L$11:$L$2636,MATCH(B3800+J3800,$L$11:$L$2636,0)+30)</f>
        <v>49167</v>
      </c>
      <c r="Q3800" s="124" cm="1">
        <f t="array" ref="Q3800">INDEX($L$11:$L$2636,MATCH(B3800+J3800,$L$11:$L$2636,0)+12)-1</f>
        <v>49141</v>
      </c>
    </row>
    <row r="3801" spans="2:17" ht="15" customHeight="1" x14ac:dyDescent="0.25">
      <c r="B3801" s="112">
        <v>49125</v>
      </c>
      <c r="C3801" s="113" t="str">
        <f t="shared" si="248"/>
        <v>Friday</v>
      </c>
      <c r="D3801" s="114" t="str">
        <f t="shared" si="247"/>
        <v>B</v>
      </c>
      <c r="E3801" s="114" t="str">
        <f t="shared" si="247"/>
        <v>B</v>
      </c>
      <c r="F3801" s="114" t="str">
        <f t="shared" si="247"/>
        <v>B</v>
      </c>
      <c r="G3801" s="114" t="str">
        <f t="shared" si="247"/>
        <v>B</v>
      </c>
      <c r="H3801" s="114" t="str">
        <f t="shared" si="249"/>
        <v>B</v>
      </c>
      <c r="I3801" s="99">
        <f t="shared" si="250"/>
        <v>1</v>
      </c>
      <c r="J3801" s="109">
        <f>IF(H3801="B",0,MATCH("B",H3802:$H$3985,0))</f>
        <v>0</v>
      </c>
      <c r="O3801" s="112">
        <v>49125</v>
      </c>
      <c r="P3801" s="97" cm="1">
        <f t="array" ref="P3801">INDEX($L$11:$L$2636,MATCH(B3801+J3801,$L$11:$L$2636,0)+30)</f>
        <v>49170</v>
      </c>
      <c r="Q3801" s="124" cm="1">
        <f t="array" ref="Q3801">INDEX($L$11:$L$2636,MATCH(B3801+J3801,$L$11:$L$2636,0)+12)-1</f>
        <v>49142</v>
      </c>
    </row>
    <row r="3802" spans="2:17" ht="15" customHeight="1" x14ac:dyDescent="0.25">
      <c r="B3802" s="112">
        <v>49126</v>
      </c>
      <c r="C3802" s="113" t="str">
        <f t="shared" si="248"/>
        <v>Saturday</v>
      </c>
      <c r="D3802" s="114" t="str">
        <f t="shared" si="247"/>
        <v>W</v>
      </c>
      <c r="E3802" s="114" t="str">
        <f t="shared" si="247"/>
        <v>W</v>
      </c>
      <c r="F3802" s="114" t="str">
        <f t="shared" si="247"/>
        <v>W</v>
      </c>
      <c r="G3802" s="114" t="str">
        <f t="shared" si="247"/>
        <v>W</v>
      </c>
      <c r="H3802" s="114" t="str">
        <f t="shared" si="249"/>
        <v>W</v>
      </c>
      <c r="I3802" s="99">
        <f t="shared" si="250"/>
        <v>0</v>
      </c>
      <c r="J3802" s="109">
        <f>IF(H3802="B",0,MATCH("B",H3803:$H$3985,0))</f>
        <v>2</v>
      </c>
      <c r="O3802" s="112">
        <v>49126</v>
      </c>
      <c r="P3802" s="97" cm="1">
        <f t="array" ref="P3802">INDEX($L$11:$L$2636,MATCH(B3802+J3802,$L$11:$L$2636,0)+30)</f>
        <v>49172</v>
      </c>
      <c r="Q3802" s="124" cm="1">
        <f t="array" ref="Q3802">INDEX($L$11:$L$2636,MATCH(B3802+J3802,$L$11:$L$2636,0)+12)-1</f>
        <v>49143</v>
      </c>
    </row>
    <row r="3803" spans="2:17" ht="15" customHeight="1" x14ac:dyDescent="0.25">
      <c r="B3803" s="112">
        <v>49127</v>
      </c>
      <c r="C3803" s="113" t="str">
        <f t="shared" si="248"/>
        <v>Sunday</v>
      </c>
      <c r="D3803" s="114" t="str">
        <f t="shared" si="247"/>
        <v>W</v>
      </c>
      <c r="E3803" s="114" t="str">
        <f t="shared" si="247"/>
        <v>W</v>
      </c>
      <c r="F3803" s="114" t="str">
        <f t="shared" si="247"/>
        <v>W</v>
      </c>
      <c r="G3803" s="114" t="str">
        <f t="shared" si="247"/>
        <v>W</v>
      </c>
      <c r="H3803" s="114" t="str">
        <f t="shared" si="249"/>
        <v>W</v>
      </c>
      <c r="I3803" s="99">
        <f t="shared" si="250"/>
        <v>0</v>
      </c>
      <c r="J3803" s="109">
        <f>IF(H3803="B",0,MATCH("B",H3804:$H$3985,0))</f>
        <v>1</v>
      </c>
      <c r="O3803" s="112">
        <v>49127</v>
      </c>
      <c r="P3803" s="97" cm="1">
        <f t="array" ref="P3803">INDEX($L$11:$L$2636,MATCH(B3803+J3803,$L$11:$L$2636,0)+30)</f>
        <v>49172</v>
      </c>
      <c r="Q3803" s="124" cm="1">
        <f t="array" ref="Q3803">INDEX($L$11:$L$2636,MATCH(B3803+J3803,$L$11:$L$2636,0)+12)-1</f>
        <v>49143</v>
      </c>
    </row>
    <row r="3804" spans="2:17" ht="15" customHeight="1" x14ac:dyDescent="0.25">
      <c r="B3804" s="112">
        <v>49128</v>
      </c>
      <c r="C3804" s="113" t="str">
        <f t="shared" si="248"/>
        <v>Monday</v>
      </c>
      <c r="D3804" s="114" t="str">
        <f t="shared" si="247"/>
        <v>B</v>
      </c>
      <c r="E3804" s="114" t="str">
        <f t="shared" si="247"/>
        <v>B</v>
      </c>
      <c r="F3804" s="114" t="str">
        <f t="shared" si="247"/>
        <v>B</v>
      </c>
      <c r="G3804" s="114" t="str">
        <f t="shared" si="247"/>
        <v>B</v>
      </c>
      <c r="H3804" s="114" t="str">
        <f t="shared" si="249"/>
        <v>B</v>
      </c>
      <c r="I3804" s="99">
        <f t="shared" si="250"/>
        <v>1</v>
      </c>
      <c r="J3804" s="109">
        <f>IF(H3804="B",0,MATCH("B",H3805:$H$3985,0))</f>
        <v>0</v>
      </c>
      <c r="O3804" s="112">
        <v>49128</v>
      </c>
      <c r="P3804" s="97" cm="1">
        <f t="array" ref="P3804">INDEX($L$11:$L$2636,MATCH(B3804+J3804,$L$11:$L$2636,0)+30)</f>
        <v>49172</v>
      </c>
      <c r="Q3804" s="124" cm="1">
        <f t="array" ref="Q3804">INDEX($L$11:$L$2636,MATCH(B3804+J3804,$L$11:$L$2636,0)+12)-1</f>
        <v>49143</v>
      </c>
    </row>
    <row r="3805" spans="2:17" ht="15" customHeight="1" x14ac:dyDescent="0.25">
      <c r="B3805" s="112">
        <v>49129</v>
      </c>
      <c r="C3805" s="113" t="str">
        <f t="shared" si="248"/>
        <v>Tuesday</v>
      </c>
      <c r="D3805" s="114" t="str">
        <f t="shared" si="247"/>
        <v>B</v>
      </c>
      <c r="E3805" s="114" t="str">
        <f t="shared" si="247"/>
        <v>B</v>
      </c>
      <c r="F3805" s="114" t="str">
        <f t="shared" si="247"/>
        <v>B</v>
      </c>
      <c r="G3805" s="114" t="str">
        <f t="shared" si="247"/>
        <v>B</v>
      </c>
      <c r="H3805" s="114" t="str">
        <f t="shared" si="249"/>
        <v>B</v>
      </c>
      <c r="I3805" s="99">
        <f t="shared" si="250"/>
        <v>1</v>
      </c>
      <c r="J3805" s="109">
        <f>IF(H3805="B",0,MATCH("B",H3806:$H$3985,0))</f>
        <v>0</v>
      </c>
      <c r="O3805" s="112">
        <v>49129</v>
      </c>
      <c r="P3805" s="97" cm="1">
        <f t="array" ref="P3805">INDEX($L$11:$L$2636,MATCH(B3805+J3805,$L$11:$L$2636,0)+30)</f>
        <v>49173</v>
      </c>
      <c r="Q3805" s="124" cm="1">
        <f t="array" ref="Q3805">INDEX($L$11:$L$2636,MATCH(B3805+J3805,$L$11:$L$2636,0)+12)-1</f>
        <v>49144</v>
      </c>
    </row>
    <row r="3806" spans="2:17" ht="15" customHeight="1" x14ac:dyDescent="0.25">
      <c r="B3806" s="112">
        <v>49130</v>
      </c>
      <c r="C3806" s="113" t="str">
        <f t="shared" si="248"/>
        <v>Wednesday</v>
      </c>
      <c r="D3806" s="114" t="str">
        <f t="shared" si="247"/>
        <v>B</v>
      </c>
      <c r="E3806" s="114" t="str">
        <f t="shared" si="247"/>
        <v>B</v>
      </c>
      <c r="F3806" s="114" t="str">
        <f t="shared" si="247"/>
        <v>B</v>
      </c>
      <c r="G3806" s="114" t="str">
        <f t="shared" si="247"/>
        <v>B</v>
      </c>
      <c r="H3806" s="114" t="str">
        <f t="shared" si="249"/>
        <v>B</v>
      </c>
      <c r="I3806" s="99">
        <f t="shared" si="250"/>
        <v>1</v>
      </c>
      <c r="J3806" s="109">
        <f>IF(H3806="B",0,MATCH("B",H3807:$H$3985,0))</f>
        <v>0</v>
      </c>
      <c r="O3806" s="112">
        <v>49130</v>
      </c>
      <c r="P3806" s="97" cm="1">
        <f t="array" ref="P3806">INDEX($L$11:$L$2636,MATCH(B3806+J3806,$L$11:$L$2636,0)+30)</f>
        <v>49174</v>
      </c>
      <c r="Q3806" s="124" cm="1">
        <f t="array" ref="Q3806">INDEX($L$11:$L$2636,MATCH(B3806+J3806,$L$11:$L$2636,0)+12)-1</f>
        <v>49145</v>
      </c>
    </row>
    <row r="3807" spans="2:17" ht="15" customHeight="1" x14ac:dyDescent="0.25">
      <c r="B3807" s="112">
        <v>49131</v>
      </c>
      <c r="C3807" s="113" t="str">
        <f t="shared" si="248"/>
        <v>Thursday</v>
      </c>
      <c r="D3807" s="114" t="str">
        <f t="shared" si="247"/>
        <v>B</v>
      </c>
      <c r="E3807" s="114" t="str">
        <f t="shared" si="247"/>
        <v>B</v>
      </c>
      <c r="F3807" s="114" t="str">
        <f t="shared" si="247"/>
        <v>B</v>
      </c>
      <c r="G3807" s="114" t="str">
        <f t="shared" si="247"/>
        <v>B</v>
      </c>
      <c r="H3807" s="114" t="str">
        <f t="shared" si="249"/>
        <v>B</v>
      </c>
      <c r="I3807" s="99">
        <f t="shared" si="250"/>
        <v>1</v>
      </c>
      <c r="J3807" s="109">
        <f>IF(H3807="B",0,MATCH("B",H3808:$H$3985,0))</f>
        <v>0</v>
      </c>
      <c r="O3807" s="112">
        <v>49131</v>
      </c>
      <c r="P3807" s="97" cm="1">
        <f t="array" ref="P3807">INDEX($L$11:$L$2636,MATCH(B3807+J3807,$L$11:$L$2636,0)+30)</f>
        <v>49177</v>
      </c>
      <c r="Q3807" s="124" cm="1">
        <f t="array" ref="Q3807">INDEX($L$11:$L$2636,MATCH(B3807+J3807,$L$11:$L$2636,0)+12)-1</f>
        <v>49148</v>
      </c>
    </row>
    <row r="3808" spans="2:17" ht="15" customHeight="1" x14ac:dyDescent="0.25">
      <c r="B3808" s="112">
        <v>49132</v>
      </c>
      <c r="C3808" s="113" t="str">
        <f t="shared" si="248"/>
        <v>Friday</v>
      </c>
      <c r="D3808" s="114" t="str">
        <f t="shared" si="247"/>
        <v>B</v>
      </c>
      <c r="E3808" s="114" t="str">
        <f t="shared" si="247"/>
        <v>B</v>
      </c>
      <c r="F3808" s="114" t="str">
        <f t="shared" si="247"/>
        <v>B</v>
      </c>
      <c r="G3808" s="114" t="str">
        <f t="shared" si="247"/>
        <v>B</v>
      </c>
      <c r="H3808" s="114" t="str">
        <f t="shared" si="249"/>
        <v>B</v>
      </c>
      <c r="I3808" s="99">
        <f t="shared" si="250"/>
        <v>1</v>
      </c>
      <c r="J3808" s="109">
        <f>IF(H3808="B",0,MATCH("B",H3809:$H$3985,0))</f>
        <v>0</v>
      </c>
      <c r="O3808" s="112">
        <v>49132</v>
      </c>
      <c r="P3808" s="97" cm="1">
        <f t="array" ref="P3808">INDEX($L$11:$L$2636,MATCH(B3808+J3808,$L$11:$L$2636,0)+30)</f>
        <v>49178</v>
      </c>
      <c r="Q3808" s="124" cm="1">
        <f t="array" ref="Q3808">INDEX($L$11:$L$2636,MATCH(B3808+J3808,$L$11:$L$2636,0)+12)-1</f>
        <v>49150</v>
      </c>
    </row>
    <row r="3809" spans="2:17" ht="15" customHeight="1" x14ac:dyDescent="0.25">
      <c r="B3809" s="112">
        <v>49133</v>
      </c>
      <c r="C3809" s="113" t="str">
        <f t="shared" si="248"/>
        <v>Saturday</v>
      </c>
      <c r="D3809" s="114" t="str">
        <f t="shared" si="247"/>
        <v>W</v>
      </c>
      <c r="E3809" s="114" t="str">
        <f t="shared" si="247"/>
        <v>W</v>
      </c>
      <c r="F3809" s="114" t="str">
        <f t="shared" si="247"/>
        <v>W</v>
      </c>
      <c r="G3809" s="114" t="str">
        <f t="shared" si="247"/>
        <v>W</v>
      </c>
      <c r="H3809" s="114" t="str">
        <f t="shared" si="249"/>
        <v>W</v>
      </c>
      <c r="I3809" s="99">
        <f t="shared" si="250"/>
        <v>0</v>
      </c>
      <c r="J3809" s="109">
        <f>IF(H3809="B",0,MATCH("B",H3810:$H$3985,0))</f>
        <v>2</v>
      </c>
      <c r="O3809" s="112">
        <v>49133</v>
      </c>
      <c r="P3809" s="97" cm="1">
        <f t="array" ref="P3809">INDEX($L$11:$L$2636,MATCH(B3809+J3809,$L$11:$L$2636,0)+30)</f>
        <v>49179</v>
      </c>
      <c r="Q3809" s="124" cm="1">
        <f t="array" ref="Q3809">INDEX($L$11:$L$2636,MATCH(B3809+J3809,$L$11:$L$2636,0)+12)-1</f>
        <v>49151</v>
      </c>
    </row>
    <row r="3810" spans="2:17" ht="15" customHeight="1" x14ac:dyDescent="0.25">
      <c r="B3810" s="112">
        <v>49134</v>
      </c>
      <c r="C3810" s="113" t="str">
        <f t="shared" si="248"/>
        <v>Sunday</v>
      </c>
      <c r="D3810" s="114" t="str">
        <f t="shared" si="247"/>
        <v>W</v>
      </c>
      <c r="E3810" s="114" t="str">
        <f t="shared" si="247"/>
        <v>W</v>
      </c>
      <c r="F3810" s="114" t="str">
        <f t="shared" si="247"/>
        <v>W</v>
      </c>
      <c r="G3810" s="114" t="str">
        <f t="shared" si="247"/>
        <v>W</v>
      </c>
      <c r="H3810" s="114" t="str">
        <f t="shared" si="249"/>
        <v>W</v>
      </c>
      <c r="I3810" s="99">
        <f t="shared" si="250"/>
        <v>0</v>
      </c>
      <c r="J3810" s="109">
        <f>IF(H3810="B",0,MATCH("B",H3811:$H$3985,0))</f>
        <v>1</v>
      </c>
      <c r="O3810" s="112">
        <v>49134</v>
      </c>
      <c r="P3810" s="97" cm="1">
        <f t="array" ref="P3810">INDEX($L$11:$L$2636,MATCH(B3810+J3810,$L$11:$L$2636,0)+30)</f>
        <v>49179</v>
      </c>
      <c r="Q3810" s="124" cm="1">
        <f t="array" ref="Q3810">INDEX($L$11:$L$2636,MATCH(B3810+J3810,$L$11:$L$2636,0)+12)-1</f>
        <v>49151</v>
      </c>
    </row>
    <row r="3811" spans="2:17" ht="15" customHeight="1" x14ac:dyDescent="0.25">
      <c r="B3811" s="112">
        <v>49135</v>
      </c>
      <c r="C3811" s="113" t="str">
        <f t="shared" si="248"/>
        <v>Monday</v>
      </c>
      <c r="D3811" s="114" t="str">
        <f t="shared" si="247"/>
        <v>B</v>
      </c>
      <c r="E3811" s="114" t="str">
        <f t="shared" si="247"/>
        <v>B</v>
      </c>
      <c r="F3811" s="114" t="str">
        <f t="shared" si="247"/>
        <v>B</v>
      </c>
      <c r="G3811" s="114" t="str">
        <f t="shared" si="247"/>
        <v>B</v>
      </c>
      <c r="H3811" s="114" t="str">
        <f t="shared" si="249"/>
        <v>B</v>
      </c>
      <c r="I3811" s="99">
        <f t="shared" si="250"/>
        <v>1</v>
      </c>
      <c r="J3811" s="109">
        <f>IF(H3811="B",0,MATCH("B",H3812:$H$3985,0))</f>
        <v>0</v>
      </c>
      <c r="O3811" s="112">
        <v>49135</v>
      </c>
      <c r="P3811" s="97" cm="1">
        <f t="array" ref="P3811">INDEX($L$11:$L$2636,MATCH(B3811+J3811,$L$11:$L$2636,0)+30)</f>
        <v>49179</v>
      </c>
      <c r="Q3811" s="124" cm="1">
        <f t="array" ref="Q3811">INDEX($L$11:$L$2636,MATCH(B3811+J3811,$L$11:$L$2636,0)+12)-1</f>
        <v>49151</v>
      </c>
    </row>
    <row r="3812" spans="2:17" ht="15" customHeight="1" x14ac:dyDescent="0.25">
      <c r="B3812" s="112">
        <v>49136</v>
      </c>
      <c r="C3812" s="113" t="str">
        <f t="shared" si="248"/>
        <v>Tuesday</v>
      </c>
      <c r="D3812" s="114" t="str">
        <f t="shared" si="247"/>
        <v>B</v>
      </c>
      <c r="E3812" s="114" t="str">
        <f t="shared" si="247"/>
        <v>B</v>
      </c>
      <c r="F3812" s="114" t="str">
        <f t="shared" si="247"/>
        <v>B</v>
      </c>
      <c r="G3812" s="114" t="str">
        <f t="shared" si="247"/>
        <v>B</v>
      </c>
      <c r="H3812" s="114" t="str">
        <f t="shared" si="249"/>
        <v>B</v>
      </c>
      <c r="I3812" s="99">
        <f t="shared" si="250"/>
        <v>1</v>
      </c>
      <c r="J3812" s="109">
        <f>IF(H3812="B",0,MATCH("B",H3813:$H$3985,0))</f>
        <v>0</v>
      </c>
      <c r="O3812" s="112">
        <v>49136</v>
      </c>
      <c r="P3812" s="97" cm="1">
        <f t="array" ref="P3812">INDEX($L$11:$L$2636,MATCH(B3812+J3812,$L$11:$L$2636,0)+30)</f>
        <v>49180</v>
      </c>
      <c r="Q3812" s="124" cm="1">
        <f t="array" ref="Q3812">INDEX($L$11:$L$2636,MATCH(B3812+J3812,$L$11:$L$2636,0)+12)-1</f>
        <v>49152</v>
      </c>
    </row>
    <row r="3813" spans="2:17" ht="15" customHeight="1" x14ac:dyDescent="0.25">
      <c r="B3813" s="112">
        <v>49137</v>
      </c>
      <c r="C3813" s="113" t="str">
        <f t="shared" si="248"/>
        <v>Wednesday</v>
      </c>
      <c r="D3813" s="114" t="str">
        <f t="shared" si="247"/>
        <v>B</v>
      </c>
      <c r="E3813" s="114" t="str">
        <f t="shared" si="247"/>
        <v>B</v>
      </c>
      <c r="F3813" s="114" t="str">
        <f t="shared" si="247"/>
        <v>B</v>
      </c>
      <c r="G3813" s="114" t="str">
        <f t="shared" si="247"/>
        <v>B</v>
      </c>
      <c r="H3813" s="114" t="str">
        <f t="shared" si="249"/>
        <v>B</v>
      </c>
      <c r="I3813" s="99">
        <f t="shared" si="250"/>
        <v>1</v>
      </c>
      <c r="J3813" s="109">
        <f>IF(H3813="B",0,MATCH("B",H3814:$H$3985,0))</f>
        <v>0</v>
      </c>
      <c r="O3813" s="112">
        <v>49137</v>
      </c>
      <c r="P3813" s="97" cm="1">
        <f t="array" ref="P3813">INDEX($L$11:$L$2636,MATCH(B3813+J3813,$L$11:$L$2636,0)+30)</f>
        <v>49181</v>
      </c>
      <c r="Q3813" s="124" cm="1">
        <f t="array" ref="Q3813">INDEX($L$11:$L$2636,MATCH(B3813+J3813,$L$11:$L$2636,0)+12)-1</f>
        <v>49155</v>
      </c>
    </row>
    <row r="3814" spans="2:17" ht="15" customHeight="1" x14ac:dyDescent="0.25">
      <c r="B3814" s="112">
        <v>49138</v>
      </c>
      <c r="C3814" s="113" t="str">
        <f t="shared" si="248"/>
        <v>Thursday</v>
      </c>
      <c r="D3814" s="114" t="str">
        <f t="shared" ref="D3814:G3877" si="251">IF(WEEKDAY($B3814,2)&lt;6,"B","W")</f>
        <v>B</v>
      </c>
      <c r="E3814" s="114" t="str">
        <f t="shared" si="251"/>
        <v>B</v>
      </c>
      <c r="F3814" s="114" t="str">
        <f t="shared" si="251"/>
        <v>B</v>
      </c>
      <c r="G3814" s="114" t="str">
        <f t="shared" si="251"/>
        <v>B</v>
      </c>
      <c r="H3814" s="114" t="str">
        <f t="shared" si="249"/>
        <v>B</v>
      </c>
      <c r="I3814" s="99">
        <f t="shared" si="250"/>
        <v>1</v>
      </c>
      <c r="J3814" s="109">
        <f>IF(H3814="B",0,MATCH("B",H3815:$H$3985,0))</f>
        <v>0</v>
      </c>
      <c r="O3814" s="112">
        <v>49138</v>
      </c>
      <c r="P3814" s="97" cm="1">
        <f t="array" ref="P3814">INDEX($L$11:$L$2636,MATCH(B3814+J3814,$L$11:$L$2636,0)+30)</f>
        <v>49185</v>
      </c>
      <c r="Q3814" s="124" cm="1">
        <f t="array" ref="Q3814">INDEX($L$11:$L$2636,MATCH(B3814+J3814,$L$11:$L$2636,0)+12)-1</f>
        <v>49156</v>
      </c>
    </row>
    <row r="3815" spans="2:17" ht="15" customHeight="1" x14ac:dyDescent="0.25">
      <c r="B3815" s="112">
        <v>49139</v>
      </c>
      <c r="C3815" s="113" t="str">
        <f t="shared" si="248"/>
        <v>Friday</v>
      </c>
      <c r="D3815" s="114" t="str">
        <f t="shared" si="251"/>
        <v>B</v>
      </c>
      <c r="E3815" s="114" t="str">
        <f t="shared" si="251"/>
        <v>B</v>
      </c>
      <c r="F3815" s="114" t="str">
        <f t="shared" si="251"/>
        <v>B</v>
      </c>
      <c r="G3815" s="114" t="str">
        <f t="shared" si="251"/>
        <v>B</v>
      </c>
      <c r="H3815" s="114" t="str">
        <f t="shared" si="249"/>
        <v>B</v>
      </c>
      <c r="I3815" s="99">
        <f t="shared" si="250"/>
        <v>1</v>
      </c>
      <c r="J3815" s="109">
        <f>IF(H3815="B",0,MATCH("B",H3816:$H$3985,0))</f>
        <v>0</v>
      </c>
      <c r="O3815" s="112">
        <v>49139</v>
      </c>
      <c r="P3815" s="97" cm="1">
        <f t="array" ref="P3815">INDEX($L$11:$L$2636,MATCH(B3815+J3815,$L$11:$L$2636,0)+30)</f>
        <v>49186</v>
      </c>
      <c r="Q3815" s="124" cm="1">
        <f t="array" ref="Q3815">INDEX($L$11:$L$2636,MATCH(B3815+J3815,$L$11:$L$2636,0)+12)-1</f>
        <v>49157</v>
      </c>
    </row>
    <row r="3816" spans="2:17" ht="15" customHeight="1" x14ac:dyDescent="0.25">
      <c r="B3816" s="112">
        <v>49140</v>
      </c>
      <c r="C3816" s="113" t="str">
        <f t="shared" si="248"/>
        <v>Saturday</v>
      </c>
      <c r="D3816" s="114" t="str">
        <f t="shared" si="251"/>
        <v>W</v>
      </c>
      <c r="E3816" s="114" t="str">
        <f t="shared" si="251"/>
        <v>W</v>
      </c>
      <c r="F3816" s="114" t="str">
        <f t="shared" si="251"/>
        <v>W</v>
      </c>
      <c r="G3816" s="114" t="str">
        <f t="shared" si="251"/>
        <v>W</v>
      </c>
      <c r="H3816" s="114" t="str">
        <f t="shared" si="249"/>
        <v>W</v>
      </c>
      <c r="I3816" s="99">
        <f t="shared" si="250"/>
        <v>0</v>
      </c>
      <c r="J3816" s="109">
        <f>IF(H3816="B",0,MATCH("B",H3817:$H$3985,0))</f>
        <v>2</v>
      </c>
      <c r="O3816" s="112">
        <v>49140</v>
      </c>
      <c r="P3816" s="97" cm="1">
        <f t="array" ref="P3816">INDEX($L$11:$L$2636,MATCH(B3816+J3816,$L$11:$L$2636,0)+30)</f>
        <v>49187</v>
      </c>
      <c r="Q3816" s="124" cm="1">
        <f t="array" ref="Q3816">INDEX($L$11:$L$2636,MATCH(B3816+J3816,$L$11:$L$2636,0)+12)-1</f>
        <v>49158</v>
      </c>
    </row>
    <row r="3817" spans="2:17" ht="15" customHeight="1" x14ac:dyDescent="0.25">
      <c r="B3817" s="112">
        <v>49141</v>
      </c>
      <c r="C3817" s="113" t="str">
        <f t="shared" si="248"/>
        <v>Sunday</v>
      </c>
      <c r="D3817" s="114" t="str">
        <f t="shared" si="251"/>
        <v>W</v>
      </c>
      <c r="E3817" s="114" t="str">
        <f t="shared" si="251"/>
        <v>W</v>
      </c>
      <c r="F3817" s="114" t="str">
        <f t="shared" si="251"/>
        <v>W</v>
      </c>
      <c r="G3817" s="114" t="str">
        <f t="shared" si="251"/>
        <v>W</v>
      </c>
      <c r="H3817" s="114" t="str">
        <f t="shared" si="249"/>
        <v>W</v>
      </c>
      <c r="I3817" s="99">
        <f t="shared" si="250"/>
        <v>0</v>
      </c>
      <c r="J3817" s="109">
        <f>IF(H3817="B",0,MATCH("B",H3818:$H$3985,0))</f>
        <v>1</v>
      </c>
      <c r="O3817" s="112">
        <v>49141</v>
      </c>
      <c r="P3817" s="97" cm="1">
        <f t="array" ref="P3817">INDEX($L$11:$L$2636,MATCH(B3817+J3817,$L$11:$L$2636,0)+30)</f>
        <v>49187</v>
      </c>
      <c r="Q3817" s="124" cm="1">
        <f t="array" ref="Q3817">INDEX($L$11:$L$2636,MATCH(B3817+J3817,$L$11:$L$2636,0)+12)-1</f>
        <v>49158</v>
      </c>
    </row>
    <row r="3818" spans="2:17" ht="15" customHeight="1" x14ac:dyDescent="0.25">
      <c r="B3818" s="112">
        <v>49142</v>
      </c>
      <c r="C3818" s="113" t="str">
        <f t="shared" si="248"/>
        <v>Monday</v>
      </c>
      <c r="D3818" s="114" t="str">
        <f t="shared" si="251"/>
        <v>B</v>
      </c>
      <c r="E3818" s="114" t="str">
        <f t="shared" si="251"/>
        <v>B</v>
      </c>
      <c r="F3818" s="114" t="str">
        <f t="shared" si="251"/>
        <v>B</v>
      </c>
      <c r="G3818" s="114" t="str">
        <f t="shared" si="251"/>
        <v>B</v>
      </c>
      <c r="H3818" s="114" t="str">
        <f t="shared" si="249"/>
        <v>B</v>
      </c>
      <c r="I3818" s="99">
        <f t="shared" si="250"/>
        <v>1</v>
      </c>
      <c r="J3818" s="109">
        <f>IF(H3818="B",0,MATCH("B",H3819:$H$3985,0))</f>
        <v>0</v>
      </c>
      <c r="O3818" s="112">
        <v>49142</v>
      </c>
      <c r="P3818" s="97" cm="1">
        <f t="array" ref="P3818">INDEX($L$11:$L$2636,MATCH(B3818+J3818,$L$11:$L$2636,0)+30)</f>
        <v>49187</v>
      </c>
      <c r="Q3818" s="124" cm="1">
        <f t="array" ref="Q3818">INDEX($L$11:$L$2636,MATCH(B3818+J3818,$L$11:$L$2636,0)+12)-1</f>
        <v>49158</v>
      </c>
    </row>
    <row r="3819" spans="2:17" ht="15" customHeight="1" x14ac:dyDescent="0.25">
      <c r="B3819" s="112">
        <v>49143</v>
      </c>
      <c r="C3819" s="113" t="str">
        <f t="shared" si="248"/>
        <v>Tuesday</v>
      </c>
      <c r="D3819" s="114" t="str">
        <f t="shared" si="251"/>
        <v>B</v>
      </c>
      <c r="E3819" s="114" t="str">
        <f t="shared" si="251"/>
        <v>B</v>
      </c>
      <c r="F3819" s="114" t="str">
        <f t="shared" si="251"/>
        <v>B</v>
      </c>
      <c r="G3819" s="114" t="str">
        <f t="shared" si="251"/>
        <v>B</v>
      </c>
      <c r="H3819" s="114" t="str">
        <f t="shared" si="249"/>
        <v>B</v>
      </c>
      <c r="I3819" s="99">
        <f t="shared" si="250"/>
        <v>1</v>
      </c>
      <c r="J3819" s="109">
        <f>IF(H3819="B",0,MATCH("B",H3820:$H$3985,0))</f>
        <v>0</v>
      </c>
      <c r="O3819" s="112">
        <v>49143</v>
      </c>
      <c r="P3819" s="97" cm="1">
        <f t="array" ref="P3819">INDEX($L$11:$L$2636,MATCH(B3819+J3819,$L$11:$L$2636,0)+30)</f>
        <v>49188</v>
      </c>
      <c r="Q3819" s="124" cm="1">
        <f t="array" ref="Q3819">INDEX($L$11:$L$2636,MATCH(B3819+J3819,$L$11:$L$2636,0)+12)-1</f>
        <v>49159</v>
      </c>
    </row>
    <row r="3820" spans="2:17" ht="15" customHeight="1" x14ac:dyDescent="0.25">
      <c r="B3820" s="112">
        <v>49144</v>
      </c>
      <c r="C3820" s="113" t="str">
        <f t="shared" si="248"/>
        <v>Wednesday</v>
      </c>
      <c r="D3820" s="114" t="str">
        <f t="shared" si="251"/>
        <v>B</v>
      </c>
      <c r="E3820" s="114" t="str">
        <f t="shared" si="251"/>
        <v>B</v>
      </c>
      <c r="F3820" s="114" t="str">
        <f t="shared" si="251"/>
        <v>B</v>
      </c>
      <c r="G3820" s="114" t="str">
        <f t="shared" si="251"/>
        <v>B</v>
      </c>
      <c r="H3820" s="114" t="str">
        <f t="shared" si="249"/>
        <v>B</v>
      </c>
      <c r="I3820" s="99">
        <f t="shared" si="250"/>
        <v>1</v>
      </c>
      <c r="J3820" s="109">
        <f>IF(H3820="B",0,MATCH("B",H3821:$H$3985,0))</f>
        <v>0</v>
      </c>
      <c r="O3820" s="112">
        <v>49144</v>
      </c>
      <c r="P3820" s="97" cm="1">
        <f t="array" ref="P3820">INDEX($L$11:$L$2636,MATCH(B3820+J3820,$L$11:$L$2636,0)+30)</f>
        <v>49191</v>
      </c>
      <c r="Q3820" s="124" cm="1">
        <f t="array" ref="Q3820">INDEX($L$11:$L$2636,MATCH(B3820+J3820,$L$11:$L$2636,0)+12)-1</f>
        <v>49162</v>
      </c>
    </row>
    <row r="3821" spans="2:17" ht="15" customHeight="1" x14ac:dyDescent="0.25">
      <c r="B3821" s="112">
        <v>49145</v>
      </c>
      <c r="C3821" s="113" t="str">
        <f t="shared" si="248"/>
        <v>Thursday</v>
      </c>
      <c r="D3821" s="114" t="str">
        <f t="shared" si="251"/>
        <v>B</v>
      </c>
      <c r="E3821" s="114" t="str">
        <f t="shared" si="251"/>
        <v>B</v>
      </c>
      <c r="F3821" s="114" t="str">
        <f t="shared" si="251"/>
        <v>B</v>
      </c>
      <c r="G3821" s="114" t="str">
        <f t="shared" si="251"/>
        <v>B</v>
      </c>
      <c r="H3821" s="114" t="str">
        <f t="shared" si="249"/>
        <v>B</v>
      </c>
      <c r="I3821" s="99">
        <f t="shared" si="250"/>
        <v>1</v>
      </c>
      <c r="J3821" s="109">
        <f>IF(H3821="B",0,MATCH("B",H3822:$H$3985,0))</f>
        <v>0</v>
      </c>
      <c r="O3821" s="112">
        <v>49145</v>
      </c>
      <c r="P3821" s="97" cm="1">
        <f t="array" ref="P3821">INDEX($L$11:$L$2636,MATCH(B3821+J3821,$L$11:$L$2636,0)+30)</f>
        <v>49192</v>
      </c>
      <c r="Q3821" s="124" cm="1">
        <f t="array" ref="Q3821">INDEX($L$11:$L$2636,MATCH(B3821+J3821,$L$11:$L$2636,0)+12)-1</f>
        <v>49163</v>
      </c>
    </row>
    <row r="3822" spans="2:17" ht="15" customHeight="1" x14ac:dyDescent="0.25">
      <c r="B3822" s="112">
        <v>49146</v>
      </c>
      <c r="C3822" s="113" t="str">
        <f t="shared" si="248"/>
        <v>Friday</v>
      </c>
      <c r="D3822" s="114" t="str">
        <f t="shared" si="251"/>
        <v>B</v>
      </c>
      <c r="E3822" s="114" t="str">
        <f t="shared" si="251"/>
        <v>B</v>
      </c>
      <c r="F3822" s="114" t="str">
        <f t="shared" si="251"/>
        <v>B</v>
      </c>
      <c r="G3822" s="114" t="str">
        <f t="shared" si="251"/>
        <v>B</v>
      </c>
      <c r="H3822" s="114" t="str">
        <f t="shared" si="249"/>
        <v>B</v>
      </c>
      <c r="I3822" s="99">
        <f t="shared" si="250"/>
        <v>1</v>
      </c>
      <c r="J3822" s="109">
        <f>IF(H3822="B",0,MATCH("B",H3823:$H$3985,0))</f>
        <v>0</v>
      </c>
      <c r="O3822" s="112">
        <v>49146</v>
      </c>
      <c r="P3822" s="97" cm="1">
        <f t="array" ref="P3822">INDEX($L$11:$L$2636,MATCH(B3822+J3822,$L$11:$L$2636,0)+30)</f>
        <v>49193</v>
      </c>
      <c r="Q3822" s="124" cm="1">
        <f t="array" ref="Q3822">INDEX($L$11:$L$2636,MATCH(B3822+J3822,$L$11:$L$2636,0)+12)-1</f>
        <v>49164</v>
      </c>
    </row>
    <row r="3823" spans="2:17" ht="15" customHeight="1" x14ac:dyDescent="0.25">
      <c r="B3823" s="112">
        <v>49147</v>
      </c>
      <c r="C3823" s="113" t="str">
        <f t="shared" si="248"/>
        <v>Saturday</v>
      </c>
      <c r="D3823" s="114" t="str">
        <f t="shared" si="251"/>
        <v>W</v>
      </c>
      <c r="E3823" s="114" t="str">
        <f t="shared" si="251"/>
        <v>W</v>
      </c>
      <c r="F3823" s="114" t="str">
        <f t="shared" si="251"/>
        <v>W</v>
      </c>
      <c r="G3823" s="114" t="str">
        <f t="shared" si="251"/>
        <v>W</v>
      </c>
      <c r="H3823" s="114" t="str">
        <f t="shared" si="249"/>
        <v>W</v>
      </c>
      <c r="I3823" s="99">
        <f t="shared" si="250"/>
        <v>0</v>
      </c>
      <c r="J3823" s="109">
        <f>IF(H3823="B",0,MATCH("B",H3824:$H$3985,0))</f>
        <v>2</v>
      </c>
      <c r="O3823" s="112">
        <v>49147</v>
      </c>
      <c r="P3823" s="97" cm="1">
        <f t="array" ref="P3823">INDEX($L$11:$L$2636,MATCH(B3823+J3823,$L$11:$L$2636,0)+30)</f>
        <v>49194</v>
      </c>
      <c r="Q3823" s="124" cm="1">
        <f t="array" ref="Q3823">INDEX($L$11:$L$2636,MATCH(B3823+J3823,$L$11:$L$2636,0)+12)-1</f>
        <v>49165</v>
      </c>
    </row>
    <row r="3824" spans="2:17" ht="15" customHeight="1" x14ac:dyDescent="0.25">
      <c r="B3824" s="112">
        <v>49148</v>
      </c>
      <c r="C3824" s="113" t="str">
        <f t="shared" si="248"/>
        <v>Sunday</v>
      </c>
      <c r="D3824" s="114" t="str">
        <f t="shared" si="251"/>
        <v>W</v>
      </c>
      <c r="E3824" s="114" t="str">
        <f t="shared" si="251"/>
        <v>W</v>
      </c>
      <c r="F3824" s="114" t="str">
        <f t="shared" si="251"/>
        <v>W</v>
      </c>
      <c r="G3824" s="114" t="str">
        <f t="shared" si="251"/>
        <v>W</v>
      </c>
      <c r="H3824" s="114" t="str">
        <f t="shared" si="249"/>
        <v>W</v>
      </c>
      <c r="I3824" s="99">
        <f t="shared" si="250"/>
        <v>0</v>
      </c>
      <c r="J3824" s="109">
        <f>IF(H3824="B",0,MATCH("B",H3825:$H$3985,0))</f>
        <v>1</v>
      </c>
      <c r="O3824" s="112">
        <v>49148</v>
      </c>
      <c r="P3824" s="97" cm="1">
        <f t="array" ref="P3824">INDEX($L$11:$L$2636,MATCH(B3824+J3824,$L$11:$L$2636,0)+30)</f>
        <v>49194</v>
      </c>
      <c r="Q3824" s="124" cm="1">
        <f t="array" ref="Q3824">INDEX($L$11:$L$2636,MATCH(B3824+J3824,$L$11:$L$2636,0)+12)-1</f>
        <v>49165</v>
      </c>
    </row>
    <row r="3825" spans="2:17" ht="15" customHeight="1" x14ac:dyDescent="0.25">
      <c r="B3825" s="112">
        <v>49149</v>
      </c>
      <c r="C3825" s="113" t="str">
        <f t="shared" si="248"/>
        <v>Monday</v>
      </c>
      <c r="D3825" s="114" t="str">
        <f t="shared" si="251"/>
        <v>B</v>
      </c>
      <c r="E3825" s="114" t="str">
        <f t="shared" si="251"/>
        <v>B</v>
      </c>
      <c r="F3825" s="114" t="str">
        <f t="shared" si="251"/>
        <v>B</v>
      </c>
      <c r="G3825" s="114" t="str">
        <f t="shared" si="251"/>
        <v>B</v>
      </c>
      <c r="H3825" s="114" t="str">
        <f t="shared" si="249"/>
        <v>B</v>
      </c>
      <c r="I3825" s="99">
        <f t="shared" si="250"/>
        <v>1</v>
      </c>
      <c r="J3825" s="109">
        <f>IF(H3825="B",0,MATCH("B",H3826:$H$3985,0))</f>
        <v>0</v>
      </c>
      <c r="O3825" s="112">
        <v>49149</v>
      </c>
      <c r="P3825" s="97" cm="1">
        <f t="array" ref="P3825">INDEX($L$11:$L$2636,MATCH(B3825+J3825,$L$11:$L$2636,0)+30)</f>
        <v>49194</v>
      </c>
      <c r="Q3825" s="124" cm="1">
        <f t="array" ref="Q3825">INDEX($L$11:$L$2636,MATCH(B3825+J3825,$L$11:$L$2636,0)+12)-1</f>
        <v>49165</v>
      </c>
    </row>
    <row r="3826" spans="2:17" ht="15" customHeight="1" x14ac:dyDescent="0.25">
      <c r="B3826" s="112">
        <v>49150</v>
      </c>
      <c r="C3826" s="113" t="str">
        <f t="shared" si="248"/>
        <v>Tuesday</v>
      </c>
      <c r="D3826" s="114" t="str">
        <f t="shared" si="251"/>
        <v>B</v>
      </c>
      <c r="E3826" s="114" t="str">
        <f t="shared" si="251"/>
        <v>B</v>
      </c>
      <c r="F3826" s="114" t="s">
        <v>71</v>
      </c>
      <c r="G3826" s="114" t="str">
        <f t="shared" si="251"/>
        <v>B</v>
      </c>
      <c r="H3826" s="114" t="str">
        <f t="shared" si="249"/>
        <v>P</v>
      </c>
      <c r="I3826" s="99">
        <f t="shared" si="250"/>
        <v>0</v>
      </c>
      <c r="J3826" s="109">
        <f>IF(H3826="B",0,MATCH("B",H3827:$H$3985,0))</f>
        <v>1</v>
      </c>
      <c r="O3826" s="112">
        <v>49150</v>
      </c>
      <c r="P3826" s="97" cm="1">
        <f t="array" ref="P3826">INDEX($L$11:$L$2636,MATCH(B3826+J3826,$L$11:$L$2636,0)+30)</f>
        <v>49195</v>
      </c>
      <c r="Q3826" s="124" cm="1">
        <f t="array" ref="Q3826">INDEX($L$11:$L$2636,MATCH(B3826+J3826,$L$11:$L$2636,0)+12)-1</f>
        <v>49166</v>
      </c>
    </row>
    <row r="3827" spans="2:17" ht="15" customHeight="1" x14ac:dyDescent="0.25">
      <c r="B3827" s="112">
        <v>49151</v>
      </c>
      <c r="C3827" s="113" t="str">
        <f t="shared" si="248"/>
        <v>Wednesday</v>
      </c>
      <c r="D3827" s="114" t="str">
        <f t="shared" si="251"/>
        <v>B</v>
      </c>
      <c r="E3827" s="114" t="str">
        <f t="shared" si="251"/>
        <v>B</v>
      </c>
      <c r="F3827" s="114" t="str">
        <f t="shared" si="251"/>
        <v>B</v>
      </c>
      <c r="G3827" s="114" t="str">
        <f t="shared" si="251"/>
        <v>B</v>
      </c>
      <c r="H3827" s="114" t="str">
        <f t="shared" si="249"/>
        <v>B</v>
      </c>
      <c r="I3827" s="99">
        <f t="shared" si="250"/>
        <v>1</v>
      </c>
      <c r="J3827" s="109">
        <f>IF(H3827="B",0,MATCH("B",H3828:$H$3985,0))</f>
        <v>0</v>
      </c>
      <c r="O3827" s="112">
        <v>49151</v>
      </c>
      <c r="P3827" s="97" cm="1">
        <f t="array" ref="P3827">INDEX($L$11:$L$2636,MATCH(B3827+J3827,$L$11:$L$2636,0)+30)</f>
        <v>49195</v>
      </c>
      <c r="Q3827" s="124" cm="1">
        <f t="array" ref="Q3827">INDEX($L$11:$L$2636,MATCH(B3827+J3827,$L$11:$L$2636,0)+12)-1</f>
        <v>49166</v>
      </c>
    </row>
    <row r="3828" spans="2:17" ht="15" customHeight="1" x14ac:dyDescent="0.25">
      <c r="B3828" s="112">
        <v>49152</v>
      </c>
      <c r="C3828" s="113" t="str">
        <f t="shared" si="248"/>
        <v>Thursday</v>
      </c>
      <c r="D3828" s="114" t="str">
        <f t="shared" si="251"/>
        <v>B</v>
      </c>
      <c r="E3828" s="114" t="str">
        <f t="shared" si="251"/>
        <v>B</v>
      </c>
      <c r="F3828" s="114" t="str">
        <f t="shared" si="251"/>
        <v>B</v>
      </c>
      <c r="G3828" s="114" t="str">
        <f t="shared" si="251"/>
        <v>B</v>
      </c>
      <c r="H3828" s="114" t="str">
        <f t="shared" si="249"/>
        <v>B</v>
      </c>
      <c r="I3828" s="99">
        <f t="shared" si="250"/>
        <v>1</v>
      </c>
      <c r="J3828" s="109">
        <f>IF(H3828="B",0,MATCH("B",H3829:$H$3985,0))</f>
        <v>0</v>
      </c>
      <c r="O3828" s="112">
        <v>49152</v>
      </c>
      <c r="P3828" s="97" cm="1">
        <f t="array" ref="P3828">INDEX($L$11:$L$2636,MATCH(B3828+J3828,$L$11:$L$2636,0)+30)</f>
        <v>49199</v>
      </c>
      <c r="Q3828" s="124" cm="1">
        <f t="array" ref="Q3828">INDEX($L$11:$L$2636,MATCH(B3828+J3828,$L$11:$L$2636,0)+12)-1</f>
        <v>49169</v>
      </c>
    </row>
    <row r="3829" spans="2:17" ht="15" customHeight="1" x14ac:dyDescent="0.25">
      <c r="B3829" s="112">
        <v>49153</v>
      </c>
      <c r="C3829" s="113" t="str">
        <f t="shared" si="248"/>
        <v>Friday</v>
      </c>
      <c r="D3829" s="114" t="str">
        <f t="shared" si="251"/>
        <v>B</v>
      </c>
      <c r="E3829" s="114" t="str">
        <f t="shared" si="251"/>
        <v>B</v>
      </c>
      <c r="F3829" s="114" t="str">
        <f t="shared" si="251"/>
        <v>B</v>
      </c>
      <c r="G3829" s="114" t="str">
        <f t="shared" si="251"/>
        <v>B</v>
      </c>
      <c r="H3829" s="114" t="str">
        <f t="shared" si="249"/>
        <v>B</v>
      </c>
      <c r="I3829" s="99">
        <f t="shared" si="250"/>
        <v>1</v>
      </c>
      <c r="J3829" s="109">
        <f>IF(H3829="B",0,MATCH("B",H3830:$H$3985,0))</f>
        <v>0</v>
      </c>
      <c r="O3829" s="112">
        <v>49153</v>
      </c>
      <c r="P3829" s="97" cm="1">
        <f t="array" ref="P3829">INDEX($L$11:$L$2636,MATCH(B3829+J3829,$L$11:$L$2636,0)+30)</f>
        <v>49200</v>
      </c>
      <c r="Q3829" s="124" cm="1">
        <f t="array" ref="Q3829">INDEX($L$11:$L$2636,MATCH(B3829+J3829,$L$11:$L$2636,0)+12)-1</f>
        <v>49171</v>
      </c>
    </row>
    <row r="3830" spans="2:17" ht="15" customHeight="1" x14ac:dyDescent="0.25">
      <c r="B3830" s="112">
        <v>49154</v>
      </c>
      <c r="C3830" s="113" t="str">
        <f t="shared" si="248"/>
        <v>Saturday</v>
      </c>
      <c r="D3830" s="114" t="str">
        <f t="shared" si="251"/>
        <v>W</v>
      </c>
      <c r="E3830" s="114" t="str">
        <f t="shared" si="251"/>
        <v>W</v>
      </c>
      <c r="F3830" s="114" t="str">
        <f t="shared" si="251"/>
        <v>W</v>
      </c>
      <c r="G3830" s="114" t="str">
        <f t="shared" si="251"/>
        <v>W</v>
      </c>
      <c r="H3830" s="114" t="str">
        <f t="shared" si="249"/>
        <v>W</v>
      </c>
      <c r="I3830" s="99">
        <f t="shared" si="250"/>
        <v>0</v>
      </c>
      <c r="J3830" s="109">
        <f>IF(H3830="B",0,MATCH("B",H3831:$H$3985,0))</f>
        <v>2</v>
      </c>
      <c r="O3830" s="112">
        <v>49154</v>
      </c>
      <c r="P3830" s="97" cm="1">
        <f t="array" ref="P3830">INDEX($L$11:$L$2636,MATCH(B3830+J3830,$L$11:$L$2636,0)+30)</f>
        <v>49201</v>
      </c>
      <c r="Q3830" s="124" cm="1">
        <f t="array" ref="Q3830">INDEX($L$11:$L$2636,MATCH(B3830+J3830,$L$11:$L$2636,0)+12)-1</f>
        <v>49172</v>
      </c>
    </row>
    <row r="3831" spans="2:17" ht="15" customHeight="1" x14ac:dyDescent="0.25">
      <c r="B3831" s="112">
        <v>49155</v>
      </c>
      <c r="C3831" s="113" t="str">
        <f t="shared" si="248"/>
        <v>Sunday</v>
      </c>
      <c r="D3831" s="114" t="str">
        <f t="shared" si="251"/>
        <v>W</v>
      </c>
      <c r="E3831" s="114" t="str">
        <f t="shared" si="251"/>
        <v>W</v>
      </c>
      <c r="F3831" s="114" t="str">
        <f t="shared" si="251"/>
        <v>W</v>
      </c>
      <c r="G3831" s="114" t="str">
        <f t="shared" si="251"/>
        <v>W</v>
      </c>
      <c r="H3831" s="114" t="str">
        <f t="shared" si="249"/>
        <v>W</v>
      </c>
      <c r="I3831" s="99">
        <f t="shared" si="250"/>
        <v>0</v>
      </c>
      <c r="J3831" s="109">
        <f>IF(H3831="B",0,MATCH("B",H3832:$H$3985,0))</f>
        <v>1</v>
      </c>
      <c r="O3831" s="112">
        <v>49155</v>
      </c>
      <c r="P3831" s="97" cm="1">
        <f t="array" ref="P3831">INDEX($L$11:$L$2636,MATCH(B3831+J3831,$L$11:$L$2636,0)+30)</f>
        <v>49201</v>
      </c>
      <c r="Q3831" s="124" cm="1">
        <f t="array" ref="Q3831">INDEX($L$11:$L$2636,MATCH(B3831+J3831,$L$11:$L$2636,0)+12)-1</f>
        <v>49172</v>
      </c>
    </row>
    <row r="3832" spans="2:17" ht="15" customHeight="1" x14ac:dyDescent="0.25">
      <c r="B3832" s="112">
        <v>49156</v>
      </c>
      <c r="C3832" s="113" t="str">
        <f t="shared" si="248"/>
        <v>Monday</v>
      </c>
      <c r="D3832" s="114" t="str">
        <f t="shared" si="251"/>
        <v>B</v>
      </c>
      <c r="E3832" s="114" t="str">
        <f t="shared" si="251"/>
        <v>B</v>
      </c>
      <c r="F3832" s="114" t="str">
        <f t="shared" si="251"/>
        <v>B</v>
      </c>
      <c r="G3832" s="114" t="str">
        <f t="shared" si="251"/>
        <v>B</v>
      </c>
      <c r="H3832" s="114" t="str">
        <f t="shared" si="249"/>
        <v>B</v>
      </c>
      <c r="I3832" s="99">
        <f t="shared" si="250"/>
        <v>1</v>
      </c>
      <c r="J3832" s="109">
        <f>IF(H3832="B",0,MATCH("B",H3833:$H$3985,0))</f>
        <v>0</v>
      </c>
      <c r="O3832" s="112">
        <v>49156</v>
      </c>
      <c r="P3832" s="97" cm="1">
        <f t="array" ref="P3832">INDEX($L$11:$L$2636,MATCH(B3832+J3832,$L$11:$L$2636,0)+30)</f>
        <v>49201</v>
      </c>
      <c r="Q3832" s="124" cm="1">
        <f t="array" ref="Q3832">INDEX($L$11:$L$2636,MATCH(B3832+J3832,$L$11:$L$2636,0)+12)-1</f>
        <v>49172</v>
      </c>
    </row>
    <row r="3833" spans="2:17" ht="15" customHeight="1" x14ac:dyDescent="0.25">
      <c r="B3833" s="112">
        <v>49157</v>
      </c>
      <c r="C3833" s="113" t="str">
        <f t="shared" si="248"/>
        <v>Tuesday</v>
      </c>
      <c r="D3833" s="114" t="str">
        <f t="shared" si="251"/>
        <v>B</v>
      </c>
      <c r="E3833" s="114" t="str">
        <f t="shared" si="251"/>
        <v>B</v>
      </c>
      <c r="F3833" s="114" t="str">
        <f t="shared" si="251"/>
        <v>B</v>
      </c>
      <c r="G3833" s="114" t="str">
        <f t="shared" si="251"/>
        <v>B</v>
      </c>
      <c r="H3833" s="114" t="str">
        <f t="shared" si="249"/>
        <v>B</v>
      </c>
      <c r="I3833" s="99">
        <f t="shared" si="250"/>
        <v>1</v>
      </c>
      <c r="J3833" s="109">
        <f>IF(H3833="B",0,MATCH("B",H3834:$H$3985,0))</f>
        <v>0</v>
      </c>
      <c r="O3833" s="112">
        <v>49157</v>
      </c>
      <c r="P3833" s="97" cm="1">
        <f t="array" ref="P3833">INDEX($L$11:$L$2636,MATCH(B3833+J3833,$L$11:$L$2636,0)+30)</f>
        <v>49202</v>
      </c>
      <c r="Q3833" s="124" cm="1">
        <f t="array" ref="Q3833">INDEX($L$11:$L$2636,MATCH(B3833+J3833,$L$11:$L$2636,0)+12)-1</f>
        <v>49173</v>
      </c>
    </row>
    <row r="3834" spans="2:17" ht="15" customHeight="1" x14ac:dyDescent="0.25">
      <c r="B3834" s="112">
        <v>49158</v>
      </c>
      <c r="C3834" s="113" t="str">
        <f t="shared" si="248"/>
        <v>Wednesday</v>
      </c>
      <c r="D3834" s="114" t="str">
        <f t="shared" si="251"/>
        <v>B</v>
      </c>
      <c r="E3834" s="114" t="str">
        <f t="shared" si="251"/>
        <v>B</v>
      </c>
      <c r="F3834" s="114" t="str">
        <f t="shared" si="251"/>
        <v>B</v>
      </c>
      <c r="G3834" s="114" t="str">
        <f t="shared" si="251"/>
        <v>B</v>
      </c>
      <c r="H3834" s="114" t="str">
        <f t="shared" si="249"/>
        <v>B</v>
      </c>
      <c r="I3834" s="99">
        <f t="shared" si="250"/>
        <v>1</v>
      </c>
      <c r="J3834" s="109">
        <f>IF(H3834="B",0,MATCH("B",H3835:$H$3985,0))</f>
        <v>0</v>
      </c>
      <c r="O3834" s="112">
        <v>49158</v>
      </c>
      <c r="P3834" s="97" cm="1">
        <f t="array" ref="P3834">INDEX($L$11:$L$2636,MATCH(B3834+J3834,$L$11:$L$2636,0)+30)</f>
        <v>49205</v>
      </c>
      <c r="Q3834" s="124" cm="1">
        <f t="array" ref="Q3834">INDEX($L$11:$L$2636,MATCH(B3834+J3834,$L$11:$L$2636,0)+12)-1</f>
        <v>49176</v>
      </c>
    </row>
    <row r="3835" spans="2:17" ht="15" customHeight="1" x14ac:dyDescent="0.25">
      <c r="B3835" s="112">
        <v>49159</v>
      </c>
      <c r="C3835" s="113" t="str">
        <f t="shared" si="248"/>
        <v>Thursday</v>
      </c>
      <c r="D3835" s="114" t="str">
        <f t="shared" si="251"/>
        <v>B</v>
      </c>
      <c r="E3835" s="114" t="str">
        <f t="shared" si="251"/>
        <v>B</v>
      </c>
      <c r="F3835" s="114" t="str">
        <f t="shared" si="251"/>
        <v>B</v>
      </c>
      <c r="G3835" s="114" t="str">
        <f t="shared" si="251"/>
        <v>B</v>
      </c>
      <c r="H3835" s="114" t="str">
        <f t="shared" si="249"/>
        <v>B</v>
      </c>
      <c r="I3835" s="99">
        <f t="shared" si="250"/>
        <v>1</v>
      </c>
      <c r="J3835" s="109">
        <f>IF(H3835="B",0,MATCH("B",H3836:$H$3985,0))</f>
        <v>0</v>
      </c>
      <c r="O3835" s="112">
        <v>49159</v>
      </c>
      <c r="P3835" s="97" cm="1">
        <f t="array" ref="P3835">INDEX($L$11:$L$2636,MATCH(B3835+J3835,$L$11:$L$2636,0)+30)</f>
        <v>49206</v>
      </c>
      <c r="Q3835" s="124" cm="1">
        <f t="array" ref="Q3835">INDEX($L$11:$L$2636,MATCH(B3835+J3835,$L$11:$L$2636,0)+12)-1</f>
        <v>49177</v>
      </c>
    </row>
    <row r="3836" spans="2:17" ht="15" customHeight="1" x14ac:dyDescent="0.25">
      <c r="B3836" s="112">
        <v>49160</v>
      </c>
      <c r="C3836" s="113" t="str">
        <f t="shared" si="248"/>
        <v>Friday</v>
      </c>
      <c r="D3836" s="114" t="str">
        <f t="shared" si="251"/>
        <v>B</v>
      </c>
      <c r="E3836" s="114" t="str">
        <f t="shared" si="251"/>
        <v>B</v>
      </c>
      <c r="F3836" s="114" t="str">
        <f t="shared" si="251"/>
        <v>B</v>
      </c>
      <c r="G3836" s="114" t="str">
        <f t="shared" si="251"/>
        <v>B</v>
      </c>
      <c r="H3836" s="114" t="str">
        <f t="shared" si="249"/>
        <v>B</v>
      </c>
      <c r="I3836" s="99">
        <f t="shared" si="250"/>
        <v>1</v>
      </c>
      <c r="J3836" s="109">
        <f>IF(H3836="B",0,MATCH("B",H3837:$H$3985,0))</f>
        <v>0</v>
      </c>
      <c r="O3836" s="112">
        <v>49160</v>
      </c>
      <c r="P3836" s="97" cm="1">
        <f t="array" ref="P3836">INDEX($L$11:$L$2636,MATCH(B3836+J3836,$L$11:$L$2636,0)+30)</f>
        <v>49207</v>
      </c>
      <c r="Q3836" s="124" cm="1">
        <f t="array" ref="Q3836">INDEX($L$11:$L$2636,MATCH(B3836+J3836,$L$11:$L$2636,0)+12)-1</f>
        <v>49178</v>
      </c>
    </row>
    <row r="3837" spans="2:17" ht="15" customHeight="1" x14ac:dyDescent="0.25">
      <c r="B3837" s="112">
        <v>49161</v>
      </c>
      <c r="C3837" s="113" t="str">
        <f t="shared" si="248"/>
        <v>Saturday</v>
      </c>
      <c r="D3837" s="114" t="str">
        <f t="shared" si="251"/>
        <v>W</v>
      </c>
      <c r="E3837" s="114" t="str">
        <f t="shared" si="251"/>
        <v>W</v>
      </c>
      <c r="F3837" s="114" t="str">
        <f t="shared" si="251"/>
        <v>W</v>
      </c>
      <c r="G3837" s="114" t="str">
        <f t="shared" si="251"/>
        <v>W</v>
      </c>
      <c r="H3837" s="114" t="str">
        <f t="shared" si="249"/>
        <v>W</v>
      </c>
      <c r="I3837" s="99">
        <f t="shared" si="250"/>
        <v>0</v>
      </c>
      <c r="J3837" s="109">
        <f>IF(H3837="B",0,MATCH("B",H3838:$H$3985,0))</f>
        <v>2</v>
      </c>
      <c r="O3837" s="112">
        <v>49161</v>
      </c>
      <c r="P3837" s="97" cm="1">
        <f t="array" ref="P3837">INDEX($L$11:$L$2636,MATCH(B3837+J3837,$L$11:$L$2636,0)+30)</f>
        <v>49208</v>
      </c>
      <c r="Q3837" s="124" cm="1">
        <f t="array" ref="Q3837">INDEX($L$11:$L$2636,MATCH(B3837+J3837,$L$11:$L$2636,0)+12)-1</f>
        <v>49179</v>
      </c>
    </row>
    <row r="3838" spans="2:17" ht="15" customHeight="1" x14ac:dyDescent="0.25">
      <c r="B3838" s="112">
        <v>49162</v>
      </c>
      <c r="C3838" s="113" t="str">
        <f t="shared" si="248"/>
        <v>Sunday</v>
      </c>
      <c r="D3838" s="114" t="str">
        <f t="shared" si="251"/>
        <v>W</v>
      </c>
      <c r="E3838" s="114" t="str">
        <f t="shared" si="251"/>
        <v>W</v>
      </c>
      <c r="F3838" s="114" t="str">
        <f t="shared" si="251"/>
        <v>W</v>
      </c>
      <c r="G3838" s="114" t="str">
        <f t="shared" si="251"/>
        <v>W</v>
      </c>
      <c r="H3838" s="114" t="str">
        <f t="shared" si="249"/>
        <v>W</v>
      </c>
      <c r="I3838" s="99">
        <f t="shared" si="250"/>
        <v>0</v>
      </c>
      <c r="J3838" s="109">
        <f>IF(H3838="B",0,MATCH("B",H3839:$H$3985,0))</f>
        <v>1</v>
      </c>
      <c r="O3838" s="112">
        <v>49162</v>
      </c>
      <c r="P3838" s="97" cm="1">
        <f t="array" ref="P3838">INDEX($L$11:$L$2636,MATCH(B3838+J3838,$L$11:$L$2636,0)+30)</f>
        <v>49208</v>
      </c>
      <c r="Q3838" s="124" cm="1">
        <f t="array" ref="Q3838">INDEX($L$11:$L$2636,MATCH(B3838+J3838,$L$11:$L$2636,0)+12)-1</f>
        <v>49179</v>
      </c>
    </row>
    <row r="3839" spans="2:17" ht="15" customHeight="1" x14ac:dyDescent="0.25">
      <c r="B3839" s="112">
        <v>49163</v>
      </c>
      <c r="C3839" s="113" t="str">
        <f t="shared" si="248"/>
        <v>Monday</v>
      </c>
      <c r="D3839" s="114" t="str">
        <f t="shared" si="251"/>
        <v>B</v>
      </c>
      <c r="E3839" s="114" t="str">
        <f t="shared" si="251"/>
        <v>B</v>
      </c>
      <c r="F3839" s="114" t="str">
        <f t="shared" si="251"/>
        <v>B</v>
      </c>
      <c r="G3839" s="114" t="str">
        <f t="shared" si="251"/>
        <v>B</v>
      </c>
      <c r="H3839" s="114" t="str">
        <f t="shared" si="249"/>
        <v>B</v>
      </c>
      <c r="I3839" s="99">
        <f t="shared" si="250"/>
        <v>1</v>
      </c>
      <c r="J3839" s="109">
        <f>IF(H3839="B",0,MATCH("B",H3840:$H$3985,0))</f>
        <v>0</v>
      </c>
      <c r="O3839" s="112">
        <v>49163</v>
      </c>
      <c r="P3839" s="97" cm="1">
        <f t="array" ref="P3839">INDEX($L$11:$L$2636,MATCH(B3839+J3839,$L$11:$L$2636,0)+30)</f>
        <v>49208</v>
      </c>
      <c r="Q3839" s="124" cm="1">
        <f t="array" ref="Q3839">INDEX($L$11:$L$2636,MATCH(B3839+J3839,$L$11:$L$2636,0)+12)-1</f>
        <v>49179</v>
      </c>
    </row>
    <row r="3840" spans="2:17" ht="15" customHeight="1" x14ac:dyDescent="0.25">
      <c r="B3840" s="112">
        <v>49164</v>
      </c>
      <c r="C3840" s="113" t="str">
        <f t="shared" si="248"/>
        <v>Tuesday</v>
      </c>
      <c r="D3840" s="114" t="str">
        <f t="shared" si="251"/>
        <v>B</v>
      </c>
      <c r="E3840" s="114" t="str">
        <f t="shared" si="251"/>
        <v>B</v>
      </c>
      <c r="F3840" s="114" t="str">
        <f t="shared" si="251"/>
        <v>B</v>
      </c>
      <c r="G3840" s="114" t="str">
        <f t="shared" si="251"/>
        <v>B</v>
      </c>
      <c r="H3840" s="114" t="str">
        <f t="shared" si="249"/>
        <v>B</v>
      </c>
      <c r="I3840" s="99">
        <f t="shared" si="250"/>
        <v>1</v>
      </c>
      <c r="J3840" s="109">
        <f>IF(H3840="B",0,MATCH("B",H3841:$H$3985,0))</f>
        <v>0</v>
      </c>
      <c r="O3840" s="112">
        <v>49164</v>
      </c>
      <c r="P3840" s="97" cm="1">
        <f t="array" ref="P3840">INDEX($L$11:$L$2636,MATCH(B3840+J3840,$L$11:$L$2636,0)+30)</f>
        <v>49209</v>
      </c>
      <c r="Q3840" s="124" cm="1">
        <f t="array" ref="Q3840">INDEX($L$11:$L$2636,MATCH(B3840+J3840,$L$11:$L$2636,0)+12)-1</f>
        <v>49180</v>
      </c>
    </row>
    <row r="3841" spans="2:17" ht="15" customHeight="1" x14ac:dyDescent="0.25">
      <c r="B3841" s="112">
        <v>49165</v>
      </c>
      <c r="C3841" s="113" t="str">
        <f t="shared" si="248"/>
        <v>Wednesday</v>
      </c>
      <c r="D3841" s="114" t="str">
        <f t="shared" si="251"/>
        <v>B</v>
      </c>
      <c r="E3841" s="114" t="str">
        <f t="shared" si="251"/>
        <v>B</v>
      </c>
      <c r="F3841" s="114" t="str">
        <f t="shared" si="251"/>
        <v>B</v>
      </c>
      <c r="G3841" s="114" t="str">
        <f t="shared" si="251"/>
        <v>B</v>
      </c>
      <c r="H3841" s="114" t="str">
        <f t="shared" si="249"/>
        <v>B</v>
      </c>
      <c r="I3841" s="99">
        <f t="shared" si="250"/>
        <v>1</v>
      </c>
      <c r="J3841" s="109">
        <f>IF(H3841="B",0,MATCH("B",H3842:$H$3985,0))</f>
        <v>0</v>
      </c>
      <c r="O3841" s="112">
        <v>49165</v>
      </c>
      <c r="P3841" s="97" cm="1">
        <f t="array" ref="P3841">INDEX($L$11:$L$2636,MATCH(B3841+J3841,$L$11:$L$2636,0)+30)</f>
        <v>49212</v>
      </c>
      <c r="Q3841" s="124" cm="1">
        <f t="array" ref="Q3841">INDEX($L$11:$L$2636,MATCH(B3841+J3841,$L$11:$L$2636,0)+12)-1</f>
        <v>49184</v>
      </c>
    </row>
    <row r="3842" spans="2:17" ht="15" customHeight="1" x14ac:dyDescent="0.25">
      <c r="B3842" s="112">
        <v>49166</v>
      </c>
      <c r="C3842" s="113" t="str">
        <f t="shared" si="248"/>
        <v>Thursday</v>
      </c>
      <c r="D3842" s="114" t="str">
        <f t="shared" si="251"/>
        <v>B</v>
      </c>
      <c r="E3842" s="114" t="str">
        <f t="shared" si="251"/>
        <v>B</v>
      </c>
      <c r="F3842" s="114" t="str">
        <f t="shared" si="251"/>
        <v>B</v>
      </c>
      <c r="G3842" s="114" t="str">
        <f t="shared" si="251"/>
        <v>B</v>
      </c>
      <c r="H3842" s="114" t="str">
        <f t="shared" si="249"/>
        <v>B</v>
      </c>
      <c r="I3842" s="99">
        <f t="shared" si="250"/>
        <v>1</v>
      </c>
      <c r="J3842" s="109">
        <f>IF(H3842="B",0,MATCH("B",H3843:$H$3985,0))</f>
        <v>0</v>
      </c>
      <c r="O3842" s="112">
        <v>49166</v>
      </c>
      <c r="P3842" s="97" cm="1">
        <f t="array" ref="P3842">INDEX($L$11:$L$2636,MATCH(B3842+J3842,$L$11:$L$2636,0)+30)</f>
        <v>49213</v>
      </c>
      <c r="Q3842" s="124" cm="1">
        <f t="array" ref="Q3842">INDEX($L$11:$L$2636,MATCH(B3842+J3842,$L$11:$L$2636,0)+12)-1</f>
        <v>49185</v>
      </c>
    </row>
    <row r="3843" spans="2:17" ht="15" customHeight="1" x14ac:dyDescent="0.25">
      <c r="B3843" s="112">
        <v>49167</v>
      </c>
      <c r="C3843" s="113" t="str">
        <f t="shared" si="248"/>
        <v>Friday</v>
      </c>
      <c r="D3843" s="114" t="str">
        <f t="shared" si="251"/>
        <v>B</v>
      </c>
      <c r="E3843" s="114" t="str">
        <f t="shared" si="251"/>
        <v>B</v>
      </c>
      <c r="F3843" s="114" t="str">
        <f t="shared" si="251"/>
        <v>B</v>
      </c>
      <c r="G3843" s="114" t="str">
        <f t="shared" si="251"/>
        <v>B</v>
      </c>
      <c r="H3843" s="114" t="str">
        <f t="shared" si="249"/>
        <v>B</v>
      </c>
      <c r="I3843" s="99">
        <f t="shared" si="250"/>
        <v>1</v>
      </c>
      <c r="J3843" s="109">
        <f>IF(H3843="B",0,MATCH("B",H3844:$H$3985,0))</f>
        <v>0</v>
      </c>
      <c r="O3843" s="112">
        <v>49167</v>
      </c>
      <c r="P3843" s="97" cm="1">
        <f t="array" ref="P3843">INDEX($L$11:$L$2636,MATCH(B3843+J3843,$L$11:$L$2636,0)+30)</f>
        <v>49214</v>
      </c>
      <c r="Q3843" s="124" cm="1">
        <f t="array" ref="Q3843">INDEX($L$11:$L$2636,MATCH(B3843+J3843,$L$11:$L$2636,0)+12)-1</f>
        <v>49186</v>
      </c>
    </row>
    <row r="3844" spans="2:17" ht="15" customHeight="1" x14ac:dyDescent="0.25">
      <c r="B3844" s="112">
        <v>49168</v>
      </c>
      <c r="C3844" s="113" t="str">
        <f t="shared" si="248"/>
        <v>Saturday</v>
      </c>
      <c r="D3844" s="114" t="str">
        <f t="shared" si="251"/>
        <v>W</v>
      </c>
      <c r="E3844" s="114" t="str">
        <f t="shared" si="251"/>
        <v>W</v>
      </c>
      <c r="F3844" s="114" t="str">
        <f t="shared" si="251"/>
        <v>W</v>
      </c>
      <c r="G3844" s="114" t="str">
        <f t="shared" si="251"/>
        <v>W</v>
      </c>
      <c r="H3844" s="114" t="str">
        <f t="shared" si="249"/>
        <v>W</v>
      </c>
      <c r="I3844" s="99">
        <f t="shared" si="250"/>
        <v>0</v>
      </c>
      <c r="J3844" s="109">
        <f>IF(H3844="B",0,MATCH("B",H3845:$H$3985,0))</f>
        <v>2</v>
      </c>
      <c r="O3844" s="112">
        <v>49168</v>
      </c>
      <c r="P3844" s="97" cm="1">
        <f t="array" ref="P3844">INDEX($L$11:$L$2636,MATCH(B3844+J3844,$L$11:$L$2636,0)+30)</f>
        <v>49215</v>
      </c>
      <c r="Q3844" s="124" cm="1">
        <f t="array" ref="Q3844">INDEX($L$11:$L$2636,MATCH(B3844+J3844,$L$11:$L$2636,0)+12)-1</f>
        <v>49187</v>
      </c>
    </row>
    <row r="3845" spans="2:17" ht="15" customHeight="1" x14ac:dyDescent="0.25">
      <c r="B3845" s="112">
        <v>49169</v>
      </c>
      <c r="C3845" s="113" t="str">
        <f t="shared" si="248"/>
        <v>Sunday</v>
      </c>
      <c r="D3845" s="114" t="str">
        <f t="shared" si="251"/>
        <v>W</v>
      </c>
      <c r="E3845" s="114" t="str">
        <f t="shared" si="251"/>
        <v>W</v>
      </c>
      <c r="F3845" s="114" t="str">
        <f t="shared" si="251"/>
        <v>W</v>
      </c>
      <c r="G3845" s="114" t="str">
        <f t="shared" si="251"/>
        <v>W</v>
      </c>
      <c r="H3845" s="114" t="str">
        <f t="shared" si="249"/>
        <v>W</v>
      </c>
      <c r="I3845" s="99">
        <f t="shared" si="250"/>
        <v>0</v>
      </c>
      <c r="J3845" s="109">
        <f>IF(H3845="B",0,MATCH("B",H3846:$H$3985,0))</f>
        <v>1</v>
      </c>
      <c r="O3845" s="112">
        <v>49169</v>
      </c>
      <c r="P3845" s="97" cm="1">
        <f t="array" ref="P3845">INDEX($L$11:$L$2636,MATCH(B3845+J3845,$L$11:$L$2636,0)+30)</f>
        <v>49215</v>
      </c>
      <c r="Q3845" s="124" cm="1">
        <f t="array" ref="Q3845">INDEX($L$11:$L$2636,MATCH(B3845+J3845,$L$11:$L$2636,0)+12)-1</f>
        <v>49187</v>
      </c>
    </row>
    <row r="3846" spans="2:17" ht="15" customHeight="1" x14ac:dyDescent="0.25">
      <c r="B3846" s="112">
        <v>49170</v>
      </c>
      <c r="C3846" s="113" t="str">
        <f t="shared" si="248"/>
        <v>Monday</v>
      </c>
      <c r="D3846" s="114" t="str">
        <f t="shared" si="251"/>
        <v>B</v>
      </c>
      <c r="E3846" s="114" t="str">
        <f t="shared" si="251"/>
        <v>B</v>
      </c>
      <c r="F3846" s="114" t="str">
        <f t="shared" si="251"/>
        <v>B</v>
      </c>
      <c r="G3846" s="114" t="str">
        <f t="shared" si="251"/>
        <v>B</v>
      </c>
      <c r="H3846" s="114" t="str">
        <f t="shared" si="249"/>
        <v>B</v>
      </c>
      <c r="I3846" s="99">
        <f t="shared" si="250"/>
        <v>1</v>
      </c>
      <c r="J3846" s="109">
        <f>IF(H3846="B",0,MATCH("B",H3847:$H$3985,0))</f>
        <v>0</v>
      </c>
      <c r="O3846" s="112">
        <v>49170</v>
      </c>
      <c r="P3846" s="97" cm="1">
        <f t="array" ref="P3846">INDEX($L$11:$L$2636,MATCH(B3846+J3846,$L$11:$L$2636,0)+30)</f>
        <v>49215</v>
      </c>
      <c r="Q3846" s="124" cm="1">
        <f t="array" ref="Q3846">INDEX($L$11:$L$2636,MATCH(B3846+J3846,$L$11:$L$2636,0)+12)-1</f>
        <v>49187</v>
      </c>
    </row>
    <row r="3847" spans="2:17" ht="15" customHeight="1" x14ac:dyDescent="0.25">
      <c r="B3847" s="112">
        <v>49171</v>
      </c>
      <c r="C3847" s="113" t="str">
        <f t="shared" si="248"/>
        <v>Tuesday</v>
      </c>
      <c r="D3847" s="114" t="str">
        <f t="shared" si="251"/>
        <v>B</v>
      </c>
      <c r="E3847" s="114" t="s">
        <v>71</v>
      </c>
      <c r="F3847" s="114" t="s">
        <v>71</v>
      </c>
      <c r="G3847" s="114" t="str">
        <f t="shared" si="251"/>
        <v>B</v>
      </c>
      <c r="H3847" s="114" t="str">
        <f t="shared" si="249"/>
        <v>P</v>
      </c>
      <c r="I3847" s="99">
        <f t="shared" si="250"/>
        <v>0</v>
      </c>
      <c r="J3847" s="109">
        <f>IF(H3847="B",0,MATCH("B",H3848:$H$3985,0))</f>
        <v>1</v>
      </c>
      <c r="O3847" s="112">
        <v>49171</v>
      </c>
      <c r="P3847" s="97" cm="1">
        <f t="array" ref="P3847">INDEX($L$11:$L$2636,MATCH(B3847+J3847,$L$11:$L$2636,0)+30)</f>
        <v>49216</v>
      </c>
      <c r="Q3847" s="124" cm="1">
        <f t="array" ref="Q3847">INDEX($L$11:$L$2636,MATCH(B3847+J3847,$L$11:$L$2636,0)+12)-1</f>
        <v>49190</v>
      </c>
    </row>
    <row r="3848" spans="2:17" ht="15" customHeight="1" x14ac:dyDescent="0.25">
      <c r="B3848" s="112">
        <v>49172</v>
      </c>
      <c r="C3848" s="113" t="str">
        <f t="shared" si="248"/>
        <v>Wednesday</v>
      </c>
      <c r="D3848" s="114" t="str">
        <f t="shared" si="251"/>
        <v>B</v>
      </c>
      <c r="E3848" s="114" t="str">
        <f t="shared" si="251"/>
        <v>B</v>
      </c>
      <c r="F3848" s="114" t="str">
        <f t="shared" si="251"/>
        <v>B</v>
      </c>
      <c r="G3848" s="114" t="str">
        <f t="shared" si="251"/>
        <v>B</v>
      </c>
      <c r="H3848" s="114" t="str">
        <f t="shared" si="249"/>
        <v>B</v>
      </c>
      <c r="I3848" s="99">
        <f t="shared" si="250"/>
        <v>1</v>
      </c>
      <c r="J3848" s="109">
        <f>IF(H3848="B",0,MATCH("B",H3849:$H$3985,0))</f>
        <v>0</v>
      </c>
      <c r="O3848" s="112">
        <v>49172</v>
      </c>
      <c r="P3848" s="97" cm="1">
        <f t="array" ref="P3848">INDEX($L$11:$L$2636,MATCH(B3848+J3848,$L$11:$L$2636,0)+30)</f>
        <v>49216</v>
      </c>
      <c r="Q3848" s="124" cm="1">
        <f t="array" ref="Q3848">INDEX($L$11:$L$2636,MATCH(B3848+J3848,$L$11:$L$2636,0)+12)-1</f>
        <v>49190</v>
      </c>
    </row>
    <row r="3849" spans="2:17" ht="15" customHeight="1" x14ac:dyDescent="0.25">
      <c r="B3849" s="112">
        <v>49173</v>
      </c>
      <c r="C3849" s="113" t="str">
        <f t="shared" si="248"/>
        <v>Thursday</v>
      </c>
      <c r="D3849" s="114" t="str">
        <f t="shared" si="251"/>
        <v>B</v>
      </c>
      <c r="E3849" s="114" t="str">
        <f t="shared" si="251"/>
        <v>B</v>
      </c>
      <c r="F3849" s="114" t="str">
        <f t="shared" si="251"/>
        <v>B</v>
      </c>
      <c r="G3849" s="114" t="str">
        <f t="shared" si="251"/>
        <v>B</v>
      </c>
      <c r="H3849" s="114" t="str">
        <f t="shared" si="249"/>
        <v>B</v>
      </c>
      <c r="I3849" s="99">
        <f t="shared" si="250"/>
        <v>1</v>
      </c>
      <c r="J3849" s="109">
        <f>IF(H3849="B",0,MATCH("B",H3850:$H$3985,0))</f>
        <v>0</v>
      </c>
      <c r="O3849" s="112">
        <v>49173</v>
      </c>
      <c r="P3849" s="97" cm="1">
        <f t="array" ref="P3849">INDEX($L$11:$L$2636,MATCH(B3849+J3849,$L$11:$L$2636,0)+30)</f>
        <v>49219</v>
      </c>
      <c r="Q3849" s="124" cm="1">
        <f t="array" ref="Q3849">INDEX($L$11:$L$2636,MATCH(B3849+J3849,$L$11:$L$2636,0)+12)-1</f>
        <v>49191</v>
      </c>
    </row>
    <row r="3850" spans="2:17" ht="15" customHeight="1" x14ac:dyDescent="0.25">
      <c r="B3850" s="112">
        <v>49174</v>
      </c>
      <c r="C3850" s="113" t="str">
        <f t="shared" si="248"/>
        <v>Friday</v>
      </c>
      <c r="D3850" s="114" t="str">
        <f t="shared" si="251"/>
        <v>B</v>
      </c>
      <c r="E3850" s="114" t="str">
        <f t="shared" si="251"/>
        <v>B</v>
      </c>
      <c r="F3850" s="114" t="str">
        <f t="shared" si="251"/>
        <v>B</v>
      </c>
      <c r="G3850" s="114" t="str">
        <f t="shared" si="251"/>
        <v>B</v>
      </c>
      <c r="H3850" s="114" t="str">
        <f t="shared" si="249"/>
        <v>B</v>
      </c>
      <c r="I3850" s="99">
        <f t="shared" si="250"/>
        <v>1</v>
      </c>
      <c r="J3850" s="109">
        <f>IF(H3850="B",0,MATCH("B",H3851:$H$3985,0))</f>
        <v>0</v>
      </c>
      <c r="O3850" s="112">
        <v>49174</v>
      </c>
      <c r="P3850" s="97" cm="1">
        <f t="array" ref="P3850">INDEX($L$11:$L$2636,MATCH(B3850+J3850,$L$11:$L$2636,0)+30)</f>
        <v>49220</v>
      </c>
      <c r="Q3850" s="124" cm="1">
        <f t="array" ref="Q3850">INDEX($L$11:$L$2636,MATCH(B3850+J3850,$L$11:$L$2636,0)+12)-1</f>
        <v>49192</v>
      </c>
    </row>
    <row r="3851" spans="2:17" ht="15" customHeight="1" x14ac:dyDescent="0.25">
      <c r="B3851" s="112">
        <v>49175</v>
      </c>
      <c r="C3851" s="113" t="str">
        <f t="shared" si="248"/>
        <v>Saturday</v>
      </c>
      <c r="D3851" s="114" t="str">
        <f t="shared" si="251"/>
        <v>W</v>
      </c>
      <c r="E3851" s="114" t="str">
        <f t="shared" si="251"/>
        <v>W</v>
      </c>
      <c r="F3851" s="114" t="str">
        <f t="shared" si="251"/>
        <v>W</v>
      </c>
      <c r="G3851" s="114" t="str">
        <f t="shared" si="251"/>
        <v>W</v>
      </c>
      <c r="H3851" s="114" t="str">
        <f t="shared" si="249"/>
        <v>W</v>
      </c>
      <c r="I3851" s="99">
        <f t="shared" si="250"/>
        <v>0</v>
      </c>
      <c r="J3851" s="109">
        <f>IF(H3851="B",0,MATCH("B",H3852:$H$3985,0))</f>
        <v>2</v>
      </c>
      <c r="O3851" s="112">
        <v>49175</v>
      </c>
      <c r="P3851" s="97" cm="1">
        <f t="array" ref="P3851">INDEX($L$11:$L$2636,MATCH(B3851+J3851,$L$11:$L$2636,0)+30)</f>
        <v>49221</v>
      </c>
      <c r="Q3851" s="124" cm="1">
        <f t="array" ref="Q3851">INDEX($L$11:$L$2636,MATCH(B3851+J3851,$L$11:$L$2636,0)+12)-1</f>
        <v>49193</v>
      </c>
    </row>
    <row r="3852" spans="2:17" ht="15" customHeight="1" x14ac:dyDescent="0.25">
      <c r="B3852" s="112">
        <v>49176</v>
      </c>
      <c r="C3852" s="113" t="str">
        <f t="shared" ref="C3852:C3915" si="252">TEXT(WEEKDAY(B3852),"dddd")</f>
        <v>Sunday</v>
      </c>
      <c r="D3852" s="114" t="str">
        <f t="shared" si="251"/>
        <v>W</v>
      </c>
      <c r="E3852" s="114" t="str">
        <f t="shared" si="251"/>
        <v>W</v>
      </c>
      <c r="F3852" s="114" t="str">
        <f t="shared" si="251"/>
        <v>W</v>
      </c>
      <c r="G3852" s="114" t="str">
        <f t="shared" si="251"/>
        <v>W</v>
      </c>
      <c r="H3852" s="114" t="str">
        <f t="shared" ref="H3852:H3915" si="253">IF(OR(D3852="P",E3852="P",F3852="P",G3852="P"),"P",D3852)</f>
        <v>W</v>
      </c>
      <c r="I3852" s="99">
        <f t="shared" ref="I3852:I3915" si="254">IF(H3852="B",1,0)</f>
        <v>0</v>
      </c>
      <c r="J3852" s="109">
        <f>IF(H3852="B",0,MATCH("B",H3853:$H$3985,0))</f>
        <v>1</v>
      </c>
      <c r="O3852" s="112">
        <v>49176</v>
      </c>
      <c r="P3852" s="97" cm="1">
        <f t="array" ref="P3852">INDEX($L$11:$L$2636,MATCH(B3852+J3852,$L$11:$L$2636,0)+30)</f>
        <v>49221</v>
      </c>
      <c r="Q3852" s="124" cm="1">
        <f t="array" ref="Q3852">INDEX($L$11:$L$2636,MATCH(B3852+J3852,$L$11:$L$2636,0)+12)-1</f>
        <v>49193</v>
      </c>
    </row>
    <row r="3853" spans="2:17" ht="15" customHeight="1" x14ac:dyDescent="0.25">
      <c r="B3853" s="112">
        <v>49177</v>
      </c>
      <c r="C3853" s="113" t="str">
        <f t="shared" si="252"/>
        <v>Monday</v>
      </c>
      <c r="D3853" s="114" t="str">
        <f t="shared" si="251"/>
        <v>B</v>
      </c>
      <c r="E3853" s="114" t="str">
        <f t="shared" si="251"/>
        <v>B</v>
      </c>
      <c r="F3853" s="114" t="str">
        <f t="shared" si="251"/>
        <v>B</v>
      </c>
      <c r="G3853" s="114" t="str">
        <f t="shared" si="251"/>
        <v>B</v>
      </c>
      <c r="H3853" s="114" t="str">
        <f t="shared" si="253"/>
        <v>B</v>
      </c>
      <c r="I3853" s="99">
        <f t="shared" si="254"/>
        <v>1</v>
      </c>
      <c r="J3853" s="109">
        <f>IF(H3853="B",0,MATCH("B",H3854:$H$3985,0))</f>
        <v>0</v>
      </c>
      <c r="O3853" s="112">
        <v>49177</v>
      </c>
      <c r="P3853" s="97" cm="1">
        <f t="array" ref="P3853">INDEX($L$11:$L$2636,MATCH(B3853+J3853,$L$11:$L$2636,0)+30)</f>
        <v>49221</v>
      </c>
      <c r="Q3853" s="124" cm="1">
        <f t="array" ref="Q3853">INDEX($L$11:$L$2636,MATCH(B3853+J3853,$L$11:$L$2636,0)+12)-1</f>
        <v>49193</v>
      </c>
    </row>
    <row r="3854" spans="2:17" ht="15" customHeight="1" x14ac:dyDescent="0.25">
      <c r="B3854" s="112">
        <v>49178</v>
      </c>
      <c r="C3854" s="113" t="str">
        <f t="shared" si="252"/>
        <v>Tuesday</v>
      </c>
      <c r="D3854" s="114" t="str">
        <f t="shared" si="251"/>
        <v>B</v>
      </c>
      <c r="E3854" s="114" t="str">
        <f t="shared" si="251"/>
        <v>B</v>
      </c>
      <c r="F3854" s="114" t="str">
        <f t="shared" si="251"/>
        <v>B</v>
      </c>
      <c r="G3854" s="114" t="str">
        <f t="shared" si="251"/>
        <v>B</v>
      </c>
      <c r="H3854" s="114" t="str">
        <f t="shared" si="253"/>
        <v>B</v>
      </c>
      <c r="I3854" s="99">
        <f t="shared" si="254"/>
        <v>1</v>
      </c>
      <c r="J3854" s="109">
        <f>IF(H3854="B",0,MATCH("B",H3855:$H$3985,0))</f>
        <v>0</v>
      </c>
      <c r="O3854" s="112">
        <v>49178</v>
      </c>
      <c r="P3854" s="97" cm="1">
        <f t="array" ref="P3854">INDEX($L$11:$L$2636,MATCH(B3854+J3854,$L$11:$L$2636,0)+30)</f>
        <v>49222</v>
      </c>
      <c r="Q3854" s="124" cm="1">
        <f t="array" ref="Q3854">INDEX($L$11:$L$2636,MATCH(B3854+J3854,$L$11:$L$2636,0)+12)-1</f>
        <v>49194</v>
      </c>
    </row>
    <row r="3855" spans="2:17" ht="15" customHeight="1" x14ac:dyDescent="0.25">
      <c r="B3855" s="112">
        <v>49179</v>
      </c>
      <c r="C3855" s="113" t="str">
        <f t="shared" si="252"/>
        <v>Wednesday</v>
      </c>
      <c r="D3855" s="114" t="str">
        <f t="shared" si="251"/>
        <v>B</v>
      </c>
      <c r="E3855" s="114" t="str">
        <f t="shared" si="251"/>
        <v>B</v>
      </c>
      <c r="F3855" s="114" t="str">
        <f t="shared" si="251"/>
        <v>B</v>
      </c>
      <c r="G3855" s="114" t="str">
        <f t="shared" si="251"/>
        <v>B</v>
      </c>
      <c r="H3855" s="114" t="str">
        <f t="shared" si="253"/>
        <v>B</v>
      </c>
      <c r="I3855" s="99">
        <f t="shared" si="254"/>
        <v>1</v>
      </c>
      <c r="J3855" s="109">
        <f>IF(H3855="B",0,MATCH("B",H3856:$H$3985,0))</f>
        <v>0</v>
      </c>
      <c r="O3855" s="112">
        <v>49179</v>
      </c>
      <c r="P3855" s="97" cm="1">
        <f t="array" ref="P3855">INDEX($L$11:$L$2636,MATCH(B3855+J3855,$L$11:$L$2636,0)+30)</f>
        <v>49223</v>
      </c>
      <c r="Q3855" s="124" cm="1">
        <f t="array" ref="Q3855">INDEX($L$11:$L$2636,MATCH(B3855+J3855,$L$11:$L$2636,0)+12)-1</f>
        <v>49198</v>
      </c>
    </row>
    <row r="3856" spans="2:17" ht="15" customHeight="1" x14ac:dyDescent="0.25">
      <c r="B3856" s="112">
        <v>49180</v>
      </c>
      <c r="C3856" s="113" t="str">
        <f t="shared" si="252"/>
        <v>Thursday</v>
      </c>
      <c r="D3856" s="114" t="str">
        <f t="shared" si="251"/>
        <v>B</v>
      </c>
      <c r="E3856" s="114" t="str">
        <f t="shared" si="251"/>
        <v>B</v>
      </c>
      <c r="F3856" s="114" t="str">
        <f t="shared" si="251"/>
        <v>B</v>
      </c>
      <c r="G3856" s="114" t="str">
        <f t="shared" si="251"/>
        <v>B</v>
      </c>
      <c r="H3856" s="114" t="str">
        <f t="shared" si="253"/>
        <v>B</v>
      </c>
      <c r="I3856" s="99">
        <f t="shared" si="254"/>
        <v>1</v>
      </c>
      <c r="J3856" s="109">
        <f>IF(H3856="B",0,MATCH("B",H3857:$H$3985,0))</f>
        <v>0</v>
      </c>
      <c r="O3856" s="112">
        <v>49180</v>
      </c>
      <c r="P3856" s="97" cm="1">
        <f t="array" ref="P3856">INDEX($L$11:$L$2636,MATCH(B3856+J3856,$L$11:$L$2636,0)+30)</f>
        <v>49226</v>
      </c>
      <c r="Q3856" s="124" cm="1">
        <f t="array" ref="Q3856">INDEX($L$11:$L$2636,MATCH(B3856+J3856,$L$11:$L$2636,0)+12)-1</f>
        <v>49199</v>
      </c>
    </row>
    <row r="3857" spans="2:17" ht="15" customHeight="1" x14ac:dyDescent="0.25">
      <c r="B3857" s="112">
        <v>49181</v>
      </c>
      <c r="C3857" s="113" t="str">
        <f t="shared" si="252"/>
        <v>Friday</v>
      </c>
      <c r="D3857" s="114" t="str">
        <f t="shared" si="251"/>
        <v>B</v>
      </c>
      <c r="E3857" s="114" t="str">
        <f t="shared" si="251"/>
        <v>B</v>
      </c>
      <c r="F3857" s="114" t="str">
        <f t="shared" si="251"/>
        <v>B</v>
      </c>
      <c r="G3857" s="114" t="str">
        <f t="shared" si="251"/>
        <v>B</v>
      </c>
      <c r="H3857" s="114" t="str">
        <f t="shared" si="253"/>
        <v>B</v>
      </c>
      <c r="I3857" s="99">
        <f t="shared" si="254"/>
        <v>1</v>
      </c>
      <c r="J3857" s="109">
        <f>IF(H3857="B",0,MATCH("B",H3858:$H$3985,0))</f>
        <v>0</v>
      </c>
      <c r="O3857" s="112">
        <v>49181</v>
      </c>
      <c r="P3857" s="97" cm="1">
        <f t="array" ref="P3857">INDEX($L$11:$L$2636,MATCH(B3857+J3857,$L$11:$L$2636,0)+30)</f>
        <v>49227</v>
      </c>
      <c r="Q3857" s="124" cm="1">
        <f t="array" ref="Q3857">INDEX($L$11:$L$2636,MATCH(B3857+J3857,$L$11:$L$2636,0)+12)-1</f>
        <v>49200</v>
      </c>
    </row>
    <row r="3858" spans="2:17" ht="15" customHeight="1" x14ac:dyDescent="0.25">
      <c r="B3858" s="112">
        <v>49182</v>
      </c>
      <c r="C3858" s="113" t="str">
        <f t="shared" si="252"/>
        <v>Saturday</v>
      </c>
      <c r="D3858" s="114" t="str">
        <f t="shared" si="251"/>
        <v>W</v>
      </c>
      <c r="E3858" s="114" t="str">
        <f t="shared" si="251"/>
        <v>W</v>
      </c>
      <c r="F3858" s="114" t="str">
        <f t="shared" si="251"/>
        <v>W</v>
      </c>
      <c r="G3858" s="114" t="str">
        <f t="shared" si="251"/>
        <v>W</v>
      </c>
      <c r="H3858" s="114" t="str">
        <f t="shared" si="253"/>
        <v>W</v>
      </c>
      <c r="I3858" s="99">
        <f t="shared" si="254"/>
        <v>0</v>
      </c>
      <c r="J3858" s="109">
        <f>IF(H3858="B",0,MATCH("B",H3859:$H$3985,0))</f>
        <v>3</v>
      </c>
      <c r="O3858" s="112">
        <v>49182</v>
      </c>
      <c r="P3858" s="97" cm="1">
        <f t="array" ref="P3858">INDEX($L$11:$L$2636,MATCH(B3858+J3858,$L$11:$L$2636,0)+30)</f>
        <v>49228</v>
      </c>
      <c r="Q3858" s="124" cm="1">
        <f t="array" ref="Q3858">INDEX($L$11:$L$2636,MATCH(B3858+J3858,$L$11:$L$2636,0)+12)-1</f>
        <v>49201</v>
      </c>
    </row>
    <row r="3859" spans="2:17" ht="15" customHeight="1" x14ac:dyDescent="0.25">
      <c r="B3859" s="112">
        <v>49183</v>
      </c>
      <c r="C3859" s="113" t="str">
        <f t="shared" si="252"/>
        <v>Sunday</v>
      </c>
      <c r="D3859" s="114" t="str">
        <f t="shared" si="251"/>
        <v>W</v>
      </c>
      <c r="E3859" s="114" t="str">
        <f t="shared" si="251"/>
        <v>W</v>
      </c>
      <c r="F3859" s="114" t="str">
        <f t="shared" si="251"/>
        <v>W</v>
      </c>
      <c r="G3859" s="114" t="str">
        <f t="shared" si="251"/>
        <v>W</v>
      </c>
      <c r="H3859" s="114" t="str">
        <f t="shared" si="253"/>
        <v>W</v>
      </c>
      <c r="I3859" s="99">
        <f t="shared" si="254"/>
        <v>0</v>
      </c>
      <c r="J3859" s="109">
        <f>IF(H3859="B",0,MATCH("B",H3860:$H$3985,0))</f>
        <v>2</v>
      </c>
      <c r="O3859" s="112">
        <v>49183</v>
      </c>
      <c r="P3859" s="97" cm="1">
        <f t="array" ref="P3859">INDEX($L$11:$L$2636,MATCH(B3859+J3859,$L$11:$L$2636,0)+30)</f>
        <v>49228</v>
      </c>
      <c r="Q3859" s="124" cm="1">
        <f t="array" ref="Q3859">INDEX($L$11:$L$2636,MATCH(B3859+J3859,$L$11:$L$2636,0)+12)-1</f>
        <v>49201</v>
      </c>
    </row>
    <row r="3860" spans="2:17" ht="15" customHeight="1" x14ac:dyDescent="0.25">
      <c r="B3860" s="112">
        <v>49184</v>
      </c>
      <c r="C3860" s="113" t="str">
        <f t="shared" si="252"/>
        <v>Monday</v>
      </c>
      <c r="D3860" s="114" t="s">
        <v>71</v>
      </c>
      <c r="E3860" s="114" t="str">
        <f t="shared" si="251"/>
        <v>B</v>
      </c>
      <c r="F3860" s="114" t="str">
        <f t="shared" si="251"/>
        <v>B</v>
      </c>
      <c r="G3860" s="114" t="str">
        <f t="shared" si="251"/>
        <v>B</v>
      </c>
      <c r="H3860" s="114" t="str">
        <f t="shared" si="253"/>
        <v>P</v>
      </c>
      <c r="I3860" s="99">
        <f t="shared" si="254"/>
        <v>0</v>
      </c>
      <c r="J3860" s="109">
        <f>IF(H3860="B",0,MATCH("B",H3861:$H$3985,0))</f>
        <v>1</v>
      </c>
      <c r="O3860" s="112">
        <v>49184</v>
      </c>
      <c r="P3860" s="97" cm="1">
        <f t="array" ref="P3860">INDEX($L$11:$L$2636,MATCH(B3860+J3860,$L$11:$L$2636,0)+30)</f>
        <v>49228</v>
      </c>
      <c r="Q3860" s="124" cm="1">
        <f t="array" ref="Q3860">INDEX($L$11:$L$2636,MATCH(B3860+J3860,$L$11:$L$2636,0)+12)-1</f>
        <v>49201</v>
      </c>
    </row>
    <row r="3861" spans="2:17" ht="15" customHeight="1" x14ac:dyDescent="0.25">
      <c r="B3861" s="112">
        <v>49185</v>
      </c>
      <c r="C3861" s="113" t="str">
        <f t="shared" si="252"/>
        <v>Tuesday</v>
      </c>
      <c r="D3861" s="114" t="str">
        <f t="shared" si="251"/>
        <v>B</v>
      </c>
      <c r="E3861" s="114" t="str">
        <f t="shared" si="251"/>
        <v>B</v>
      </c>
      <c r="F3861" s="114" t="str">
        <f t="shared" si="251"/>
        <v>B</v>
      </c>
      <c r="G3861" s="114" t="str">
        <f t="shared" si="251"/>
        <v>B</v>
      </c>
      <c r="H3861" s="114" t="str">
        <f t="shared" si="253"/>
        <v>B</v>
      </c>
      <c r="I3861" s="99">
        <f t="shared" si="254"/>
        <v>1</v>
      </c>
      <c r="J3861" s="109">
        <f>IF(H3861="B",0,MATCH("B",H3862:$H$3985,0))</f>
        <v>0</v>
      </c>
      <c r="O3861" s="112">
        <v>49185</v>
      </c>
      <c r="P3861" s="97" cm="1">
        <f t="array" ref="P3861">INDEX($L$11:$L$2636,MATCH(B3861+J3861,$L$11:$L$2636,0)+30)</f>
        <v>49228</v>
      </c>
      <c r="Q3861" s="124" cm="1">
        <f t="array" ref="Q3861">INDEX($L$11:$L$2636,MATCH(B3861+J3861,$L$11:$L$2636,0)+12)-1</f>
        <v>49201</v>
      </c>
    </row>
    <row r="3862" spans="2:17" ht="15" customHeight="1" x14ac:dyDescent="0.25">
      <c r="B3862" s="112">
        <v>49186</v>
      </c>
      <c r="C3862" s="113" t="str">
        <f t="shared" si="252"/>
        <v>Wednesday</v>
      </c>
      <c r="D3862" s="114" t="str">
        <f t="shared" si="251"/>
        <v>B</v>
      </c>
      <c r="E3862" s="114" t="str">
        <f t="shared" si="251"/>
        <v>B</v>
      </c>
      <c r="F3862" s="114" t="str">
        <f t="shared" si="251"/>
        <v>B</v>
      </c>
      <c r="G3862" s="114" t="str">
        <f t="shared" si="251"/>
        <v>B</v>
      </c>
      <c r="H3862" s="114" t="str">
        <f t="shared" si="253"/>
        <v>B</v>
      </c>
      <c r="I3862" s="99">
        <f t="shared" si="254"/>
        <v>1</v>
      </c>
      <c r="J3862" s="109">
        <f>IF(H3862="B",0,MATCH("B",H3863:$H$3985,0))</f>
        <v>0</v>
      </c>
      <c r="O3862" s="112">
        <v>49186</v>
      </c>
      <c r="P3862" s="97" cm="1">
        <f t="array" ref="P3862">INDEX($L$11:$L$2636,MATCH(B3862+J3862,$L$11:$L$2636,0)+30)</f>
        <v>49230</v>
      </c>
      <c r="Q3862" s="124" cm="1">
        <f t="array" ref="Q3862">INDEX($L$11:$L$2636,MATCH(B3862+J3862,$L$11:$L$2636,0)+12)-1</f>
        <v>49204</v>
      </c>
    </row>
    <row r="3863" spans="2:17" ht="15" customHeight="1" x14ac:dyDescent="0.25">
      <c r="B3863" s="112">
        <v>49187</v>
      </c>
      <c r="C3863" s="113" t="str">
        <f t="shared" si="252"/>
        <v>Thursday</v>
      </c>
      <c r="D3863" s="114" t="str">
        <f t="shared" si="251"/>
        <v>B</v>
      </c>
      <c r="E3863" s="114" t="str">
        <f t="shared" si="251"/>
        <v>B</v>
      </c>
      <c r="F3863" s="114" t="str">
        <f t="shared" si="251"/>
        <v>B</v>
      </c>
      <c r="G3863" s="114" t="str">
        <f t="shared" si="251"/>
        <v>B</v>
      </c>
      <c r="H3863" s="114" t="str">
        <f t="shared" si="253"/>
        <v>B</v>
      </c>
      <c r="I3863" s="99">
        <f t="shared" si="254"/>
        <v>1</v>
      </c>
      <c r="J3863" s="109">
        <f>IF(H3863="B",0,MATCH("B",H3864:$H$3985,0))</f>
        <v>0</v>
      </c>
      <c r="O3863" s="112">
        <v>49187</v>
      </c>
      <c r="P3863" s="97" cm="1">
        <f t="array" ref="P3863">INDEX($L$11:$L$2636,MATCH(B3863+J3863,$L$11:$L$2636,0)+30)</f>
        <v>49233</v>
      </c>
      <c r="Q3863" s="124" cm="1">
        <f t="array" ref="Q3863">INDEX($L$11:$L$2636,MATCH(B3863+J3863,$L$11:$L$2636,0)+12)-1</f>
        <v>49205</v>
      </c>
    </row>
    <row r="3864" spans="2:17" ht="15" customHeight="1" x14ac:dyDescent="0.25">
      <c r="B3864" s="112">
        <v>49188</v>
      </c>
      <c r="C3864" s="113" t="str">
        <f t="shared" si="252"/>
        <v>Friday</v>
      </c>
      <c r="D3864" s="114" t="str">
        <f t="shared" si="251"/>
        <v>B</v>
      </c>
      <c r="E3864" s="114" t="str">
        <f t="shared" si="251"/>
        <v>B</v>
      </c>
      <c r="F3864" s="114" t="str">
        <f t="shared" si="251"/>
        <v>B</v>
      </c>
      <c r="G3864" s="114" t="str">
        <f t="shared" si="251"/>
        <v>B</v>
      </c>
      <c r="H3864" s="114" t="str">
        <f t="shared" si="253"/>
        <v>B</v>
      </c>
      <c r="I3864" s="99">
        <f t="shared" si="254"/>
        <v>1</v>
      </c>
      <c r="J3864" s="109">
        <f>IF(H3864="B",0,MATCH("B",H3865:$H$3985,0))</f>
        <v>0</v>
      </c>
      <c r="O3864" s="112">
        <v>49188</v>
      </c>
      <c r="P3864" s="97" cm="1">
        <f t="array" ref="P3864">INDEX($L$11:$L$2636,MATCH(B3864+J3864,$L$11:$L$2636,0)+30)</f>
        <v>49234</v>
      </c>
      <c r="Q3864" s="124" cm="1">
        <f t="array" ref="Q3864">INDEX($L$11:$L$2636,MATCH(B3864+J3864,$L$11:$L$2636,0)+12)-1</f>
        <v>49206</v>
      </c>
    </row>
    <row r="3865" spans="2:17" ht="15" customHeight="1" x14ac:dyDescent="0.25">
      <c r="B3865" s="112">
        <v>49189</v>
      </c>
      <c r="C3865" s="113" t="str">
        <f t="shared" si="252"/>
        <v>Saturday</v>
      </c>
      <c r="D3865" s="114" t="str">
        <f t="shared" si="251"/>
        <v>W</v>
      </c>
      <c r="E3865" s="114" t="str">
        <f t="shared" si="251"/>
        <v>W</v>
      </c>
      <c r="F3865" s="114" t="str">
        <f t="shared" si="251"/>
        <v>W</v>
      </c>
      <c r="G3865" s="114" t="str">
        <f t="shared" si="251"/>
        <v>W</v>
      </c>
      <c r="H3865" s="114" t="str">
        <f t="shared" si="253"/>
        <v>W</v>
      </c>
      <c r="I3865" s="99">
        <f t="shared" si="254"/>
        <v>0</v>
      </c>
      <c r="J3865" s="109">
        <f>IF(H3865="B",0,MATCH("B",H3866:$H$3985,0))</f>
        <v>2</v>
      </c>
      <c r="O3865" s="112">
        <v>49189</v>
      </c>
      <c r="P3865" s="97" cm="1">
        <f t="array" ref="P3865">INDEX($L$11:$L$2636,MATCH(B3865+J3865,$L$11:$L$2636,0)+30)</f>
        <v>49235</v>
      </c>
      <c r="Q3865" s="124" cm="1">
        <f t="array" ref="Q3865">INDEX($L$11:$L$2636,MATCH(B3865+J3865,$L$11:$L$2636,0)+12)-1</f>
        <v>49207</v>
      </c>
    </row>
    <row r="3866" spans="2:17" ht="15" customHeight="1" x14ac:dyDescent="0.25">
      <c r="B3866" s="112">
        <v>49190</v>
      </c>
      <c r="C3866" s="113" t="str">
        <f t="shared" si="252"/>
        <v>Sunday</v>
      </c>
      <c r="D3866" s="114" t="str">
        <f t="shared" si="251"/>
        <v>W</v>
      </c>
      <c r="E3866" s="114" t="str">
        <f t="shared" si="251"/>
        <v>W</v>
      </c>
      <c r="F3866" s="114" t="str">
        <f t="shared" si="251"/>
        <v>W</v>
      </c>
      <c r="G3866" s="114" t="str">
        <f t="shared" si="251"/>
        <v>W</v>
      </c>
      <c r="H3866" s="114" t="str">
        <f t="shared" si="253"/>
        <v>W</v>
      </c>
      <c r="I3866" s="99">
        <f t="shared" si="254"/>
        <v>0</v>
      </c>
      <c r="J3866" s="109">
        <f>IF(H3866="B",0,MATCH("B",H3867:$H$3985,0))</f>
        <v>1</v>
      </c>
      <c r="O3866" s="112">
        <v>49190</v>
      </c>
      <c r="P3866" s="97" cm="1">
        <f t="array" ref="P3866">INDEX($L$11:$L$2636,MATCH(B3866+J3866,$L$11:$L$2636,0)+30)</f>
        <v>49235</v>
      </c>
      <c r="Q3866" s="124" cm="1">
        <f t="array" ref="Q3866">INDEX($L$11:$L$2636,MATCH(B3866+J3866,$L$11:$L$2636,0)+12)-1</f>
        <v>49207</v>
      </c>
    </row>
    <row r="3867" spans="2:17" ht="15" customHeight="1" x14ac:dyDescent="0.25">
      <c r="B3867" s="112">
        <v>49191</v>
      </c>
      <c r="C3867" s="113" t="str">
        <f t="shared" si="252"/>
        <v>Monday</v>
      </c>
      <c r="D3867" s="114" t="str">
        <f t="shared" si="251"/>
        <v>B</v>
      </c>
      <c r="E3867" s="114" t="str">
        <f t="shared" si="251"/>
        <v>B</v>
      </c>
      <c r="F3867" s="114" t="str">
        <f t="shared" si="251"/>
        <v>B</v>
      </c>
      <c r="G3867" s="114" t="str">
        <f t="shared" si="251"/>
        <v>B</v>
      </c>
      <c r="H3867" s="114" t="str">
        <f t="shared" si="253"/>
        <v>B</v>
      </c>
      <c r="I3867" s="99">
        <f t="shared" si="254"/>
        <v>1</v>
      </c>
      <c r="J3867" s="109">
        <f>IF(H3867="B",0,MATCH("B",H3868:$H$3985,0))</f>
        <v>0</v>
      </c>
      <c r="O3867" s="112">
        <v>49191</v>
      </c>
      <c r="P3867" s="97" cm="1">
        <f t="array" ref="P3867">INDEX($L$11:$L$2636,MATCH(B3867+J3867,$L$11:$L$2636,0)+30)</f>
        <v>49235</v>
      </c>
      <c r="Q3867" s="124" cm="1">
        <f t="array" ref="Q3867">INDEX($L$11:$L$2636,MATCH(B3867+J3867,$L$11:$L$2636,0)+12)-1</f>
        <v>49207</v>
      </c>
    </row>
    <row r="3868" spans="2:17" ht="15" customHeight="1" x14ac:dyDescent="0.25">
      <c r="B3868" s="112">
        <v>49192</v>
      </c>
      <c r="C3868" s="113" t="str">
        <f t="shared" si="252"/>
        <v>Tuesday</v>
      </c>
      <c r="D3868" s="114" t="str">
        <f t="shared" si="251"/>
        <v>B</v>
      </c>
      <c r="E3868" s="114" t="str">
        <f t="shared" si="251"/>
        <v>B</v>
      </c>
      <c r="F3868" s="114" t="str">
        <f t="shared" si="251"/>
        <v>B</v>
      </c>
      <c r="G3868" s="114" t="str">
        <f t="shared" si="251"/>
        <v>B</v>
      </c>
      <c r="H3868" s="114" t="str">
        <f t="shared" si="253"/>
        <v>B</v>
      </c>
      <c r="I3868" s="99">
        <f t="shared" si="254"/>
        <v>1</v>
      </c>
      <c r="J3868" s="109">
        <f>IF(H3868="B",0,MATCH("B",H3869:$H$3985,0))</f>
        <v>0</v>
      </c>
      <c r="O3868" s="112">
        <v>49192</v>
      </c>
      <c r="P3868" s="97" cm="1">
        <f t="array" ref="P3868">INDEX($L$11:$L$2636,MATCH(B3868+J3868,$L$11:$L$2636,0)+30)</f>
        <v>49236</v>
      </c>
      <c r="Q3868" s="124" cm="1">
        <f t="array" ref="Q3868">INDEX($L$11:$L$2636,MATCH(B3868+J3868,$L$11:$L$2636,0)+12)-1</f>
        <v>49208</v>
      </c>
    </row>
    <row r="3869" spans="2:17" ht="15" customHeight="1" x14ac:dyDescent="0.25">
      <c r="B3869" s="112">
        <v>49193</v>
      </c>
      <c r="C3869" s="113" t="str">
        <f t="shared" si="252"/>
        <v>Wednesday</v>
      </c>
      <c r="D3869" s="114" t="str">
        <f t="shared" si="251"/>
        <v>B</v>
      </c>
      <c r="E3869" s="114" t="str">
        <f t="shared" si="251"/>
        <v>B</v>
      </c>
      <c r="F3869" s="114" t="str">
        <f t="shared" si="251"/>
        <v>B</v>
      </c>
      <c r="G3869" s="114" t="str">
        <f t="shared" si="251"/>
        <v>B</v>
      </c>
      <c r="H3869" s="114" t="str">
        <f t="shared" si="253"/>
        <v>B</v>
      </c>
      <c r="I3869" s="99">
        <f t="shared" si="254"/>
        <v>1</v>
      </c>
      <c r="J3869" s="109">
        <f>IF(H3869="B",0,MATCH("B",H3870:$H$3985,0))</f>
        <v>0</v>
      </c>
      <c r="O3869" s="112">
        <v>49193</v>
      </c>
      <c r="P3869" s="97" cm="1">
        <f t="array" ref="P3869">INDEX($L$11:$L$2636,MATCH(B3869+J3869,$L$11:$L$2636,0)+30)</f>
        <v>49237</v>
      </c>
      <c r="Q3869" s="124" cm="1">
        <f t="array" ref="Q3869">INDEX($L$11:$L$2636,MATCH(B3869+J3869,$L$11:$L$2636,0)+12)-1</f>
        <v>49211</v>
      </c>
    </row>
    <row r="3870" spans="2:17" ht="15" customHeight="1" x14ac:dyDescent="0.25">
      <c r="B3870" s="112">
        <v>49194</v>
      </c>
      <c r="C3870" s="113" t="str">
        <f t="shared" si="252"/>
        <v>Thursday</v>
      </c>
      <c r="D3870" s="114" t="str">
        <f t="shared" si="251"/>
        <v>B</v>
      </c>
      <c r="E3870" s="114" t="str">
        <f t="shared" si="251"/>
        <v>B</v>
      </c>
      <c r="F3870" s="114" t="str">
        <f t="shared" si="251"/>
        <v>B</v>
      </c>
      <c r="G3870" s="114" t="str">
        <f t="shared" si="251"/>
        <v>B</v>
      </c>
      <c r="H3870" s="114" t="str">
        <f t="shared" si="253"/>
        <v>B</v>
      </c>
      <c r="I3870" s="99">
        <f t="shared" si="254"/>
        <v>1</v>
      </c>
      <c r="J3870" s="109">
        <f>IF(H3870="B",0,MATCH("B",H3871:$H$3985,0))</f>
        <v>0</v>
      </c>
      <c r="O3870" s="112">
        <v>49194</v>
      </c>
      <c r="P3870" s="97" cm="1">
        <f t="array" ref="P3870">INDEX($L$11:$L$2636,MATCH(B3870+J3870,$L$11:$L$2636,0)+30)</f>
        <v>49240</v>
      </c>
      <c r="Q3870" s="124" cm="1">
        <f t="array" ref="Q3870">INDEX($L$11:$L$2636,MATCH(B3870+J3870,$L$11:$L$2636,0)+12)-1</f>
        <v>49212</v>
      </c>
    </row>
    <row r="3871" spans="2:17" ht="15" customHeight="1" x14ac:dyDescent="0.25">
      <c r="B3871" s="112">
        <v>49195</v>
      </c>
      <c r="C3871" s="113" t="str">
        <f t="shared" si="252"/>
        <v>Friday</v>
      </c>
      <c r="D3871" s="114" t="str">
        <f t="shared" si="251"/>
        <v>B</v>
      </c>
      <c r="E3871" s="114" t="str">
        <f t="shared" si="251"/>
        <v>B</v>
      </c>
      <c r="F3871" s="114" t="str">
        <f t="shared" si="251"/>
        <v>B</v>
      </c>
      <c r="G3871" s="114" t="str">
        <f t="shared" si="251"/>
        <v>B</v>
      </c>
      <c r="H3871" s="114" t="str">
        <f t="shared" si="253"/>
        <v>B</v>
      </c>
      <c r="I3871" s="99">
        <f t="shared" si="254"/>
        <v>1</v>
      </c>
      <c r="J3871" s="109">
        <f>IF(H3871="B",0,MATCH("B",H3872:$H$3985,0))</f>
        <v>0</v>
      </c>
      <c r="O3871" s="112">
        <v>49195</v>
      </c>
      <c r="P3871" s="97" cm="1">
        <f t="array" ref="P3871">INDEX($L$11:$L$2636,MATCH(B3871+J3871,$L$11:$L$2636,0)+30)</f>
        <v>49241</v>
      </c>
      <c r="Q3871" s="124" cm="1">
        <f t="array" ref="Q3871">INDEX($L$11:$L$2636,MATCH(B3871+J3871,$L$11:$L$2636,0)+12)-1</f>
        <v>49213</v>
      </c>
    </row>
    <row r="3872" spans="2:17" ht="15" customHeight="1" x14ac:dyDescent="0.25">
      <c r="B3872" s="112">
        <v>49196</v>
      </c>
      <c r="C3872" s="113" t="str">
        <f t="shared" si="252"/>
        <v>Saturday</v>
      </c>
      <c r="D3872" s="114" t="str">
        <f t="shared" si="251"/>
        <v>W</v>
      </c>
      <c r="E3872" s="114" t="str">
        <f t="shared" si="251"/>
        <v>W</v>
      </c>
      <c r="F3872" s="114" t="str">
        <f t="shared" si="251"/>
        <v>W</v>
      </c>
      <c r="G3872" s="114" t="str">
        <f t="shared" si="251"/>
        <v>W</v>
      </c>
      <c r="H3872" s="114" t="str">
        <f t="shared" si="253"/>
        <v>W</v>
      </c>
      <c r="I3872" s="99">
        <f t="shared" si="254"/>
        <v>0</v>
      </c>
      <c r="J3872" s="109">
        <f>IF(H3872="B",0,MATCH("B",H3873:$H$3985,0))</f>
        <v>3</v>
      </c>
      <c r="O3872" s="112">
        <v>49196</v>
      </c>
      <c r="P3872" s="97" cm="1">
        <f t="array" ref="P3872">INDEX($L$11:$L$2636,MATCH(B3872+J3872,$L$11:$L$2636,0)+30)</f>
        <v>49242</v>
      </c>
      <c r="Q3872" s="124" cm="1">
        <f t="array" ref="Q3872">INDEX($L$11:$L$2636,MATCH(B3872+J3872,$L$11:$L$2636,0)+12)-1</f>
        <v>49214</v>
      </c>
    </row>
    <row r="3873" spans="2:17" ht="15" customHeight="1" x14ac:dyDescent="0.25">
      <c r="B3873" s="112">
        <v>49197</v>
      </c>
      <c r="C3873" s="113" t="str">
        <f t="shared" si="252"/>
        <v>Sunday</v>
      </c>
      <c r="D3873" s="114" t="str">
        <f t="shared" si="251"/>
        <v>W</v>
      </c>
      <c r="E3873" s="114" t="str">
        <f t="shared" si="251"/>
        <v>W</v>
      </c>
      <c r="F3873" s="114" t="str">
        <f t="shared" si="251"/>
        <v>W</v>
      </c>
      <c r="G3873" s="114" t="str">
        <f t="shared" si="251"/>
        <v>W</v>
      </c>
      <c r="H3873" s="114" t="str">
        <f t="shared" si="253"/>
        <v>W</v>
      </c>
      <c r="I3873" s="99">
        <f t="shared" si="254"/>
        <v>0</v>
      </c>
      <c r="J3873" s="109">
        <f>IF(H3873="B",0,MATCH("B",H3874:$H$3985,0))</f>
        <v>2</v>
      </c>
      <c r="O3873" s="112">
        <v>49197</v>
      </c>
      <c r="P3873" s="97" cm="1">
        <f t="array" ref="P3873">INDEX($L$11:$L$2636,MATCH(B3873+J3873,$L$11:$L$2636,0)+30)</f>
        <v>49242</v>
      </c>
      <c r="Q3873" s="124" cm="1">
        <f t="array" ref="Q3873">INDEX($L$11:$L$2636,MATCH(B3873+J3873,$L$11:$L$2636,0)+12)-1</f>
        <v>49214</v>
      </c>
    </row>
    <row r="3874" spans="2:17" ht="15" customHeight="1" x14ac:dyDescent="0.25">
      <c r="B3874" s="112">
        <v>49198</v>
      </c>
      <c r="C3874" s="113" t="str">
        <f t="shared" si="252"/>
        <v>Monday</v>
      </c>
      <c r="D3874" s="114" t="str">
        <f t="shared" si="251"/>
        <v>B</v>
      </c>
      <c r="E3874" s="114" t="s">
        <v>71</v>
      </c>
      <c r="F3874" s="114" t="str">
        <f t="shared" si="251"/>
        <v>B</v>
      </c>
      <c r="G3874" s="114" t="str">
        <f t="shared" si="251"/>
        <v>B</v>
      </c>
      <c r="H3874" s="114" t="str">
        <f t="shared" si="253"/>
        <v>P</v>
      </c>
      <c r="I3874" s="99">
        <f t="shared" si="254"/>
        <v>0</v>
      </c>
      <c r="J3874" s="109">
        <f>IF(H3874="B",0,MATCH("B",H3875:$H$3985,0))</f>
        <v>1</v>
      </c>
      <c r="O3874" s="112">
        <v>49198</v>
      </c>
      <c r="P3874" s="97" cm="1">
        <f t="array" ref="P3874">INDEX($L$11:$L$2636,MATCH(B3874+J3874,$L$11:$L$2636,0)+30)</f>
        <v>49242</v>
      </c>
      <c r="Q3874" s="124" cm="1">
        <f t="array" ref="Q3874">INDEX($L$11:$L$2636,MATCH(B3874+J3874,$L$11:$L$2636,0)+12)-1</f>
        <v>49214</v>
      </c>
    </row>
    <row r="3875" spans="2:17" ht="15" customHeight="1" x14ac:dyDescent="0.25">
      <c r="B3875" s="112">
        <v>49199</v>
      </c>
      <c r="C3875" s="113" t="str">
        <f t="shared" si="252"/>
        <v>Tuesday</v>
      </c>
      <c r="D3875" s="114" t="str">
        <f t="shared" si="251"/>
        <v>B</v>
      </c>
      <c r="E3875" s="114" t="str">
        <f t="shared" si="251"/>
        <v>B</v>
      </c>
      <c r="F3875" s="114" t="str">
        <f t="shared" si="251"/>
        <v>B</v>
      </c>
      <c r="G3875" s="114" t="str">
        <f t="shared" si="251"/>
        <v>B</v>
      </c>
      <c r="H3875" s="114" t="str">
        <f t="shared" si="253"/>
        <v>B</v>
      </c>
      <c r="I3875" s="99">
        <f t="shared" si="254"/>
        <v>1</v>
      </c>
      <c r="J3875" s="109">
        <f>IF(H3875="B",0,MATCH("B",H3876:$H$3985,0))</f>
        <v>0</v>
      </c>
      <c r="O3875" s="112">
        <v>49199</v>
      </c>
      <c r="P3875" s="97" cm="1">
        <f t="array" ref="P3875">INDEX($L$11:$L$2636,MATCH(B3875+J3875,$L$11:$L$2636,0)+30)</f>
        <v>49242</v>
      </c>
      <c r="Q3875" s="124" cm="1">
        <f t="array" ref="Q3875">INDEX($L$11:$L$2636,MATCH(B3875+J3875,$L$11:$L$2636,0)+12)-1</f>
        <v>49214</v>
      </c>
    </row>
    <row r="3876" spans="2:17" ht="15" customHeight="1" x14ac:dyDescent="0.25">
      <c r="B3876" s="112">
        <v>49200</v>
      </c>
      <c r="C3876" s="113" t="str">
        <f t="shared" si="252"/>
        <v>Wednesday</v>
      </c>
      <c r="D3876" s="114" t="str">
        <f t="shared" si="251"/>
        <v>B</v>
      </c>
      <c r="E3876" s="114" t="str">
        <f t="shared" si="251"/>
        <v>B</v>
      </c>
      <c r="F3876" s="114" t="str">
        <f t="shared" si="251"/>
        <v>B</v>
      </c>
      <c r="G3876" s="114" t="str">
        <f t="shared" si="251"/>
        <v>B</v>
      </c>
      <c r="H3876" s="114" t="str">
        <f t="shared" si="253"/>
        <v>B</v>
      </c>
      <c r="I3876" s="99">
        <f t="shared" si="254"/>
        <v>1</v>
      </c>
      <c r="J3876" s="109">
        <f>IF(H3876="B",0,MATCH("B",H3877:$H$3985,0))</f>
        <v>0</v>
      </c>
      <c r="O3876" s="112">
        <v>49200</v>
      </c>
      <c r="P3876" s="97" cm="1">
        <f t="array" ref="P3876">INDEX($L$11:$L$2636,MATCH(B3876+J3876,$L$11:$L$2636,0)+30)</f>
        <v>49243</v>
      </c>
      <c r="Q3876" s="124" cm="1">
        <f t="array" ref="Q3876">INDEX($L$11:$L$2636,MATCH(B3876+J3876,$L$11:$L$2636,0)+12)-1</f>
        <v>49215</v>
      </c>
    </row>
    <row r="3877" spans="2:17" ht="15" customHeight="1" x14ac:dyDescent="0.25">
      <c r="B3877" s="112">
        <v>49201</v>
      </c>
      <c r="C3877" s="113" t="str">
        <f t="shared" si="252"/>
        <v>Thursday</v>
      </c>
      <c r="D3877" s="114" t="str">
        <f t="shared" si="251"/>
        <v>B</v>
      </c>
      <c r="E3877" s="114" t="str">
        <f t="shared" si="251"/>
        <v>B</v>
      </c>
      <c r="F3877" s="114" t="str">
        <f t="shared" si="251"/>
        <v>B</v>
      </c>
      <c r="G3877" s="114" t="str">
        <f t="shared" si="251"/>
        <v>B</v>
      </c>
      <c r="H3877" s="114" t="str">
        <f t="shared" si="253"/>
        <v>B</v>
      </c>
      <c r="I3877" s="99">
        <f t="shared" si="254"/>
        <v>1</v>
      </c>
      <c r="J3877" s="109">
        <f>IF(H3877="B",0,MATCH("B",H3878:$H$3985,0))</f>
        <v>0</v>
      </c>
      <c r="O3877" s="112">
        <v>49201</v>
      </c>
      <c r="P3877" s="97" cm="1">
        <f t="array" ref="P3877">INDEX($L$11:$L$2636,MATCH(B3877+J3877,$L$11:$L$2636,0)+30)</f>
        <v>49244</v>
      </c>
      <c r="Q3877" s="124" cm="1">
        <f t="array" ref="Q3877">INDEX($L$11:$L$2636,MATCH(B3877+J3877,$L$11:$L$2636,0)+12)-1</f>
        <v>49218</v>
      </c>
    </row>
    <row r="3878" spans="2:17" ht="15" customHeight="1" x14ac:dyDescent="0.25">
      <c r="B3878" s="112">
        <v>49202</v>
      </c>
      <c r="C3878" s="113" t="str">
        <f t="shared" si="252"/>
        <v>Friday</v>
      </c>
      <c r="D3878" s="114" t="str">
        <f t="shared" ref="D3878:G3934" si="255">IF(WEEKDAY($B3878,2)&lt;6,"B","W")</f>
        <v>B</v>
      </c>
      <c r="E3878" s="114" t="str">
        <f t="shared" si="255"/>
        <v>B</v>
      </c>
      <c r="F3878" s="114" t="str">
        <f t="shared" si="255"/>
        <v>B</v>
      </c>
      <c r="G3878" s="114" t="str">
        <f t="shared" si="255"/>
        <v>B</v>
      </c>
      <c r="H3878" s="114" t="str">
        <f t="shared" si="253"/>
        <v>B</v>
      </c>
      <c r="I3878" s="99">
        <f t="shared" si="254"/>
        <v>1</v>
      </c>
      <c r="J3878" s="109">
        <f>IF(H3878="B",0,MATCH("B",H3879:$H$3985,0))</f>
        <v>0</v>
      </c>
      <c r="O3878" s="112">
        <v>49202</v>
      </c>
      <c r="P3878" s="97" cm="1">
        <f t="array" ref="P3878">INDEX($L$11:$L$2636,MATCH(B3878+J3878,$L$11:$L$2636,0)+30)</f>
        <v>49247</v>
      </c>
      <c r="Q3878" s="124" cm="1">
        <f t="array" ref="Q3878">INDEX($L$11:$L$2636,MATCH(B3878+J3878,$L$11:$L$2636,0)+12)-1</f>
        <v>49219</v>
      </c>
    </row>
    <row r="3879" spans="2:17" ht="15" customHeight="1" x14ac:dyDescent="0.25">
      <c r="B3879" s="112">
        <v>49203</v>
      </c>
      <c r="C3879" s="113" t="str">
        <f t="shared" si="252"/>
        <v>Saturday</v>
      </c>
      <c r="D3879" s="114" t="str">
        <f t="shared" si="255"/>
        <v>W</v>
      </c>
      <c r="E3879" s="114" t="str">
        <f t="shared" si="255"/>
        <v>W</v>
      </c>
      <c r="F3879" s="114" t="str">
        <f t="shared" si="255"/>
        <v>W</v>
      </c>
      <c r="G3879" s="114" t="str">
        <f t="shared" si="255"/>
        <v>W</v>
      </c>
      <c r="H3879" s="114" t="str">
        <f t="shared" si="253"/>
        <v>W</v>
      </c>
      <c r="I3879" s="99">
        <f t="shared" si="254"/>
        <v>0</v>
      </c>
      <c r="J3879" s="109">
        <f>IF(H3879="B",0,MATCH("B",H3880:$H$3985,0))</f>
        <v>2</v>
      </c>
      <c r="O3879" s="112">
        <v>49203</v>
      </c>
      <c r="P3879" s="97" cm="1">
        <f t="array" ref="P3879">INDEX($L$11:$L$2636,MATCH(B3879+J3879,$L$11:$L$2636,0)+30)</f>
        <v>49248</v>
      </c>
      <c r="Q3879" s="124" cm="1">
        <f t="array" ref="Q3879">INDEX($L$11:$L$2636,MATCH(B3879+J3879,$L$11:$L$2636,0)+12)-1</f>
        <v>49220</v>
      </c>
    </row>
    <row r="3880" spans="2:17" ht="15" customHeight="1" x14ac:dyDescent="0.25">
      <c r="B3880" s="112">
        <v>49204</v>
      </c>
      <c r="C3880" s="113" t="str">
        <f t="shared" si="252"/>
        <v>Sunday</v>
      </c>
      <c r="D3880" s="114" t="str">
        <f t="shared" si="255"/>
        <v>W</v>
      </c>
      <c r="E3880" s="114" t="str">
        <f t="shared" si="255"/>
        <v>W</v>
      </c>
      <c r="F3880" s="114" t="str">
        <f t="shared" si="255"/>
        <v>W</v>
      </c>
      <c r="G3880" s="114" t="str">
        <f t="shared" si="255"/>
        <v>W</v>
      </c>
      <c r="H3880" s="114" t="str">
        <f t="shared" si="253"/>
        <v>W</v>
      </c>
      <c r="I3880" s="99">
        <f t="shared" si="254"/>
        <v>0</v>
      </c>
      <c r="J3880" s="109">
        <f>IF(H3880="B",0,MATCH("B",H3881:$H$3985,0))</f>
        <v>1</v>
      </c>
      <c r="O3880" s="112">
        <v>49204</v>
      </c>
      <c r="P3880" s="97" cm="1">
        <f t="array" ref="P3880">INDEX($L$11:$L$2636,MATCH(B3880+J3880,$L$11:$L$2636,0)+30)</f>
        <v>49248</v>
      </c>
      <c r="Q3880" s="124" cm="1">
        <f t="array" ref="Q3880">INDEX($L$11:$L$2636,MATCH(B3880+J3880,$L$11:$L$2636,0)+12)-1</f>
        <v>49220</v>
      </c>
    </row>
    <row r="3881" spans="2:17" ht="15" customHeight="1" x14ac:dyDescent="0.25">
      <c r="B3881" s="112">
        <v>49205</v>
      </c>
      <c r="C3881" s="113" t="str">
        <f t="shared" si="252"/>
        <v>Monday</v>
      </c>
      <c r="D3881" s="114" t="str">
        <f t="shared" si="255"/>
        <v>B</v>
      </c>
      <c r="E3881" s="114" t="str">
        <f t="shared" si="255"/>
        <v>B</v>
      </c>
      <c r="F3881" s="114" t="str">
        <f t="shared" si="255"/>
        <v>B</v>
      </c>
      <c r="G3881" s="114" t="str">
        <f t="shared" si="255"/>
        <v>B</v>
      </c>
      <c r="H3881" s="114" t="str">
        <f t="shared" si="253"/>
        <v>B</v>
      </c>
      <c r="I3881" s="99">
        <f t="shared" si="254"/>
        <v>1</v>
      </c>
      <c r="J3881" s="109">
        <f>IF(H3881="B",0,MATCH("B",H3882:$H$3985,0))</f>
        <v>0</v>
      </c>
      <c r="O3881" s="112">
        <v>49205</v>
      </c>
      <c r="P3881" s="97" cm="1">
        <f t="array" ref="P3881">INDEX($L$11:$L$2636,MATCH(B3881+J3881,$L$11:$L$2636,0)+30)</f>
        <v>49248</v>
      </c>
      <c r="Q3881" s="124" cm="1">
        <f t="array" ref="Q3881">INDEX($L$11:$L$2636,MATCH(B3881+J3881,$L$11:$L$2636,0)+12)-1</f>
        <v>49220</v>
      </c>
    </row>
    <row r="3882" spans="2:17" ht="15" customHeight="1" x14ac:dyDescent="0.25">
      <c r="B3882" s="112">
        <v>49206</v>
      </c>
      <c r="C3882" s="113" t="str">
        <f t="shared" si="252"/>
        <v>Tuesday</v>
      </c>
      <c r="D3882" s="114" t="str">
        <f t="shared" si="255"/>
        <v>B</v>
      </c>
      <c r="E3882" s="114" t="str">
        <f t="shared" si="255"/>
        <v>B</v>
      </c>
      <c r="F3882" s="114" t="str">
        <f t="shared" si="255"/>
        <v>B</v>
      </c>
      <c r="G3882" s="114" t="str">
        <f t="shared" si="255"/>
        <v>B</v>
      </c>
      <c r="H3882" s="114" t="str">
        <f t="shared" si="253"/>
        <v>B</v>
      </c>
      <c r="I3882" s="99">
        <f t="shared" si="254"/>
        <v>1</v>
      </c>
      <c r="J3882" s="109">
        <f>IF(H3882="B",0,MATCH("B",H3883:$H$3985,0))</f>
        <v>0</v>
      </c>
      <c r="O3882" s="112">
        <v>49206</v>
      </c>
      <c r="P3882" s="97" cm="1">
        <f t="array" ref="P3882">INDEX($L$11:$L$2636,MATCH(B3882+J3882,$L$11:$L$2636,0)+30)</f>
        <v>49250</v>
      </c>
      <c r="Q3882" s="124" cm="1">
        <f t="array" ref="Q3882">INDEX($L$11:$L$2636,MATCH(B3882+J3882,$L$11:$L$2636,0)+12)-1</f>
        <v>49221</v>
      </c>
    </row>
    <row r="3883" spans="2:17" ht="15" customHeight="1" x14ac:dyDescent="0.25">
      <c r="B3883" s="112">
        <v>49207</v>
      </c>
      <c r="C3883" s="113" t="str">
        <f t="shared" si="252"/>
        <v>Wednesday</v>
      </c>
      <c r="D3883" s="114" t="str">
        <f t="shared" si="255"/>
        <v>B</v>
      </c>
      <c r="E3883" s="114" t="str">
        <f t="shared" si="255"/>
        <v>B</v>
      </c>
      <c r="F3883" s="114" t="str">
        <f t="shared" si="255"/>
        <v>B</v>
      </c>
      <c r="G3883" s="114" t="str">
        <f t="shared" si="255"/>
        <v>B</v>
      </c>
      <c r="H3883" s="114" t="str">
        <f t="shared" si="253"/>
        <v>B</v>
      </c>
      <c r="I3883" s="99">
        <f t="shared" si="254"/>
        <v>1</v>
      </c>
      <c r="J3883" s="109">
        <f>IF(H3883="B",0,MATCH("B",H3884:$H$3985,0))</f>
        <v>0</v>
      </c>
      <c r="O3883" s="112">
        <v>49207</v>
      </c>
      <c r="P3883" s="97" cm="1">
        <f t="array" ref="P3883">INDEX($L$11:$L$2636,MATCH(B3883+J3883,$L$11:$L$2636,0)+30)</f>
        <v>49251</v>
      </c>
      <c r="Q3883" s="124" cm="1">
        <f t="array" ref="Q3883">INDEX($L$11:$L$2636,MATCH(B3883+J3883,$L$11:$L$2636,0)+12)-1</f>
        <v>49222</v>
      </c>
    </row>
    <row r="3884" spans="2:17" ht="15" customHeight="1" x14ac:dyDescent="0.25">
      <c r="B3884" s="112">
        <v>49208</v>
      </c>
      <c r="C3884" s="113" t="str">
        <f t="shared" si="252"/>
        <v>Thursday</v>
      </c>
      <c r="D3884" s="114" t="str">
        <f t="shared" si="255"/>
        <v>B</v>
      </c>
      <c r="E3884" s="114" t="str">
        <f t="shared" si="255"/>
        <v>B</v>
      </c>
      <c r="F3884" s="114" t="str">
        <f t="shared" si="255"/>
        <v>B</v>
      </c>
      <c r="G3884" s="114" t="str">
        <f t="shared" si="255"/>
        <v>B</v>
      </c>
      <c r="H3884" s="114" t="str">
        <f t="shared" si="253"/>
        <v>B</v>
      </c>
      <c r="I3884" s="99">
        <f t="shared" si="254"/>
        <v>1</v>
      </c>
      <c r="J3884" s="109">
        <f>IF(H3884="B",0,MATCH("B",H3885:$H$3985,0))</f>
        <v>0</v>
      </c>
      <c r="O3884" s="112">
        <v>49208</v>
      </c>
      <c r="P3884" s="97" cm="1">
        <f t="array" ref="P3884">INDEX($L$11:$L$2636,MATCH(B3884+J3884,$L$11:$L$2636,0)+30)</f>
        <v>49254</v>
      </c>
      <c r="Q3884" s="124" cm="1">
        <f t="array" ref="Q3884">INDEX($L$11:$L$2636,MATCH(B3884+J3884,$L$11:$L$2636,0)+12)-1</f>
        <v>49225</v>
      </c>
    </row>
    <row r="3885" spans="2:17" ht="15" customHeight="1" x14ac:dyDescent="0.25">
      <c r="B3885" s="112">
        <v>49209</v>
      </c>
      <c r="C3885" s="113" t="str">
        <f t="shared" si="252"/>
        <v>Friday</v>
      </c>
      <c r="D3885" s="114" t="str">
        <f t="shared" si="255"/>
        <v>B</v>
      </c>
      <c r="E3885" s="114" t="str">
        <f t="shared" si="255"/>
        <v>B</v>
      </c>
      <c r="F3885" s="114" t="str">
        <f t="shared" si="255"/>
        <v>B</v>
      </c>
      <c r="G3885" s="114" t="str">
        <f t="shared" si="255"/>
        <v>B</v>
      </c>
      <c r="H3885" s="114" t="str">
        <f t="shared" si="253"/>
        <v>B</v>
      </c>
      <c r="I3885" s="99">
        <f t="shared" si="254"/>
        <v>1</v>
      </c>
      <c r="J3885" s="109">
        <f>IF(H3885="B",0,MATCH("B",H3886:$H$3985,0))</f>
        <v>0</v>
      </c>
      <c r="O3885" s="112">
        <v>49209</v>
      </c>
      <c r="P3885" s="97" cm="1">
        <f t="array" ref="P3885">INDEX($L$11:$L$2636,MATCH(B3885+J3885,$L$11:$L$2636,0)+30)</f>
        <v>49255</v>
      </c>
      <c r="Q3885" s="124" cm="1">
        <f t="array" ref="Q3885">INDEX($L$11:$L$2636,MATCH(B3885+J3885,$L$11:$L$2636,0)+12)-1</f>
        <v>49226</v>
      </c>
    </row>
    <row r="3886" spans="2:17" ht="15" customHeight="1" x14ac:dyDescent="0.25">
      <c r="B3886" s="112">
        <v>49210</v>
      </c>
      <c r="C3886" s="113" t="str">
        <f t="shared" si="252"/>
        <v>Saturday</v>
      </c>
      <c r="D3886" s="114" t="str">
        <f t="shared" si="255"/>
        <v>W</v>
      </c>
      <c r="E3886" s="114" t="str">
        <f t="shared" si="255"/>
        <v>W</v>
      </c>
      <c r="F3886" s="114" t="str">
        <f t="shared" si="255"/>
        <v>W</v>
      </c>
      <c r="G3886" s="114" t="str">
        <f t="shared" si="255"/>
        <v>W</v>
      </c>
      <c r="H3886" s="114" t="str">
        <f t="shared" si="253"/>
        <v>W</v>
      </c>
      <c r="I3886" s="99">
        <f t="shared" si="254"/>
        <v>0</v>
      </c>
      <c r="J3886" s="109">
        <f>IF(H3886="B",0,MATCH("B",H3887:$H$3985,0))</f>
        <v>2</v>
      </c>
      <c r="O3886" s="112">
        <v>49210</v>
      </c>
      <c r="P3886" s="97" cm="1">
        <f t="array" ref="P3886">INDEX($L$11:$L$2636,MATCH(B3886+J3886,$L$11:$L$2636,0)+30)</f>
        <v>49256</v>
      </c>
      <c r="Q3886" s="124" cm="1">
        <f t="array" ref="Q3886">INDEX($L$11:$L$2636,MATCH(B3886+J3886,$L$11:$L$2636,0)+12)-1</f>
        <v>49227</v>
      </c>
    </row>
    <row r="3887" spans="2:17" ht="15" customHeight="1" x14ac:dyDescent="0.25">
      <c r="B3887" s="112">
        <v>49211</v>
      </c>
      <c r="C3887" s="113" t="str">
        <f t="shared" si="252"/>
        <v>Sunday</v>
      </c>
      <c r="D3887" s="114" t="str">
        <f t="shared" si="255"/>
        <v>W</v>
      </c>
      <c r="E3887" s="114" t="str">
        <f t="shared" si="255"/>
        <v>W</v>
      </c>
      <c r="F3887" s="114" t="str">
        <f t="shared" si="255"/>
        <v>W</v>
      </c>
      <c r="G3887" s="114" t="str">
        <f t="shared" si="255"/>
        <v>W</v>
      </c>
      <c r="H3887" s="114" t="str">
        <f t="shared" si="253"/>
        <v>W</v>
      </c>
      <c r="I3887" s="99">
        <f t="shared" si="254"/>
        <v>0</v>
      </c>
      <c r="J3887" s="109">
        <f>IF(H3887="B",0,MATCH("B",H3888:$H$3985,0))</f>
        <v>1</v>
      </c>
      <c r="O3887" s="112">
        <v>49211</v>
      </c>
      <c r="P3887" s="97" cm="1">
        <f t="array" ref="P3887">INDEX($L$11:$L$2636,MATCH(B3887+J3887,$L$11:$L$2636,0)+30)</f>
        <v>49256</v>
      </c>
      <c r="Q3887" s="124" cm="1">
        <f t="array" ref="Q3887">INDEX($L$11:$L$2636,MATCH(B3887+J3887,$L$11:$L$2636,0)+12)-1</f>
        <v>49227</v>
      </c>
    </row>
    <row r="3888" spans="2:17" ht="15" customHeight="1" x14ac:dyDescent="0.25">
      <c r="B3888" s="112">
        <v>49212</v>
      </c>
      <c r="C3888" s="113" t="str">
        <f t="shared" si="252"/>
        <v>Monday</v>
      </c>
      <c r="D3888" s="114" t="str">
        <f t="shared" si="255"/>
        <v>B</v>
      </c>
      <c r="E3888" s="114" t="str">
        <f t="shared" si="255"/>
        <v>B</v>
      </c>
      <c r="F3888" s="114" t="str">
        <f t="shared" si="255"/>
        <v>B</v>
      </c>
      <c r="G3888" s="114" t="str">
        <f t="shared" si="255"/>
        <v>B</v>
      </c>
      <c r="H3888" s="114" t="str">
        <f t="shared" si="253"/>
        <v>B</v>
      </c>
      <c r="I3888" s="99">
        <f t="shared" si="254"/>
        <v>1</v>
      </c>
      <c r="J3888" s="109">
        <f>IF(H3888="B",0,MATCH("B",H3889:$H$3985,0))</f>
        <v>0</v>
      </c>
      <c r="O3888" s="112">
        <v>49212</v>
      </c>
      <c r="P3888" s="97" cm="1">
        <f t="array" ref="P3888">INDEX($L$11:$L$2636,MATCH(B3888+J3888,$L$11:$L$2636,0)+30)</f>
        <v>49256</v>
      </c>
      <c r="Q3888" s="124" cm="1">
        <f t="array" ref="Q3888">INDEX($L$11:$L$2636,MATCH(B3888+J3888,$L$11:$L$2636,0)+12)-1</f>
        <v>49227</v>
      </c>
    </row>
    <row r="3889" spans="2:17" ht="15" customHeight="1" x14ac:dyDescent="0.25">
      <c r="B3889" s="112">
        <v>49213</v>
      </c>
      <c r="C3889" s="113" t="str">
        <f t="shared" si="252"/>
        <v>Tuesday</v>
      </c>
      <c r="D3889" s="114" t="str">
        <f t="shared" si="255"/>
        <v>B</v>
      </c>
      <c r="E3889" s="114" t="str">
        <f t="shared" si="255"/>
        <v>B</v>
      </c>
      <c r="F3889" s="114" t="str">
        <f t="shared" si="255"/>
        <v>B</v>
      </c>
      <c r="G3889" s="114" t="str">
        <f t="shared" si="255"/>
        <v>B</v>
      </c>
      <c r="H3889" s="114" t="str">
        <f t="shared" si="253"/>
        <v>B</v>
      </c>
      <c r="I3889" s="99">
        <f t="shared" si="254"/>
        <v>1</v>
      </c>
      <c r="J3889" s="109">
        <f>IF(H3889="B",0,MATCH("B",H3890:$H$3985,0))</f>
        <v>0</v>
      </c>
      <c r="O3889" s="112">
        <v>49213</v>
      </c>
      <c r="P3889" s="97" cm="1">
        <f t="array" ref="P3889">INDEX($L$11:$L$2636,MATCH(B3889+J3889,$L$11:$L$2636,0)+30)</f>
        <v>49258</v>
      </c>
      <c r="Q3889" s="124" cm="1">
        <f t="array" ref="Q3889">INDEX($L$11:$L$2636,MATCH(B3889+J3889,$L$11:$L$2636,0)+12)-1</f>
        <v>49229</v>
      </c>
    </row>
    <row r="3890" spans="2:17" ht="15" customHeight="1" x14ac:dyDescent="0.25">
      <c r="B3890" s="112">
        <v>49214</v>
      </c>
      <c r="C3890" s="113" t="str">
        <f t="shared" si="252"/>
        <v>Wednesday</v>
      </c>
      <c r="D3890" s="114" t="str">
        <f t="shared" si="255"/>
        <v>B</v>
      </c>
      <c r="E3890" s="114" t="str">
        <f t="shared" si="255"/>
        <v>B</v>
      </c>
      <c r="F3890" s="114" t="str">
        <f t="shared" si="255"/>
        <v>B</v>
      </c>
      <c r="G3890" s="114" t="str">
        <f t="shared" si="255"/>
        <v>B</v>
      </c>
      <c r="H3890" s="114" t="str">
        <f t="shared" si="253"/>
        <v>B</v>
      </c>
      <c r="I3890" s="99">
        <f t="shared" si="254"/>
        <v>1</v>
      </c>
      <c r="J3890" s="109">
        <f>IF(H3890="B",0,MATCH("B",H3891:$H$3985,0))</f>
        <v>0</v>
      </c>
      <c r="O3890" s="112">
        <v>49214</v>
      </c>
      <c r="P3890" s="97" cm="1">
        <f t="array" ref="P3890">INDEX($L$11:$L$2636,MATCH(B3890+J3890,$L$11:$L$2636,0)+30)</f>
        <v>49261</v>
      </c>
      <c r="Q3890" s="124" cm="1">
        <f t="array" ref="Q3890">INDEX($L$11:$L$2636,MATCH(B3890+J3890,$L$11:$L$2636,0)+12)-1</f>
        <v>49232</v>
      </c>
    </row>
    <row r="3891" spans="2:17" ht="15" customHeight="1" x14ac:dyDescent="0.25">
      <c r="B3891" s="112">
        <v>49215</v>
      </c>
      <c r="C3891" s="113" t="str">
        <f t="shared" si="252"/>
        <v>Thursday</v>
      </c>
      <c r="D3891" s="114" t="str">
        <f t="shared" si="255"/>
        <v>B</v>
      </c>
      <c r="E3891" s="114" t="str">
        <f t="shared" si="255"/>
        <v>B</v>
      </c>
      <c r="F3891" s="114" t="str">
        <f t="shared" si="255"/>
        <v>B</v>
      </c>
      <c r="G3891" s="114" t="str">
        <f t="shared" si="255"/>
        <v>B</v>
      </c>
      <c r="H3891" s="114" t="str">
        <f t="shared" si="253"/>
        <v>B</v>
      </c>
      <c r="I3891" s="99">
        <f t="shared" si="254"/>
        <v>1</v>
      </c>
      <c r="J3891" s="109">
        <f>IF(H3891="B",0,MATCH("B",H3892:$H$3985,0))</f>
        <v>0</v>
      </c>
      <c r="O3891" s="112">
        <v>49215</v>
      </c>
      <c r="P3891" s="97" cm="1">
        <f t="array" ref="P3891">INDEX($L$11:$L$2636,MATCH(B3891+J3891,$L$11:$L$2636,0)+30)</f>
        <v>49262</v>
      </c>
      <c r="Q3891" s="124" cm="1">
        <f t="array" ref="Q3891">INDEX($L$11:$L$2636,MATCH(B3891+J3891,$L$11:$L$2636,0)+12)-1</f>
        <v>49233</v>
      </c>
    </row>
    <row r="3892" spans="2:17" ht="15" customHeight="1" x14ac:dyDescent="0.25">
      <c r="B3892" s="112">
        <v>49216</v>
      </c>
      <c r="C3892" s="113" t="str">
        <f t="shared" si="252"/>
        <v>Friday</v>
      </c>
      <c r="D3892" s="114" t="str">
        <f t="shared" si="255"/>
        <v>B</v>
      </c>
      <c r="E3892" s="114" t="str">
        <f t="shared" si="255"/>
        <v>B</v>
      </c>
      <c r="F3892" s="114" t="str">
        <f t="shared" si="255"/>
        <v>B</v>
      </c>
      <c r="G3892" s="114" t="str">
        <f t="shared" si="255"/>
        <v>B</v>
      </c>
      <c r="H3892" s="114" t="str">
        <f t="shared" si="253"/>
        <v>B</v>
      </c>
      <c r="I3892" s="99">
        <f t="shared" si="254"/>
        <v>1</v>
      </c>
      <c r="J3892" s="109">
        <f>IF(H3892="B",0,MATCH("B",H3893:$H$3985,0))</f>
        <v>0</v>
      </c>
      <c r="O3892" s="112">
        <v>49216</v>
      </c>
      <c r="P3892" s="97" cm="1">
        <f t="array" ref="P3892">INDEX($L$11:$L$2636,MATCH(B3892+J3892,$L$11:$L$2636,0)+30)</f>
        <v>49263</v>
      </c>
      <c r="Q3892" s="124" cm="1">
        <f t="array" ref="Q3892">INDEX($L$11:$L$2636,MATCH(B3892+J3892,$L$11:$L$2636,0)+12)-1</f>
        <v>49234</v>
      </c>
    </row>
    <row r="3893" spans="2:17" ht="15" customHeight="1" x14ac:dyDescent="0.25">
      <c r="B3893" s="112">
        <v>49217</v>
      </c>
      <c r="C3893" s="113" t="str">
        <f t="shared" si="252"/>
        <v>Saturday</v>
      </c>
      <c r="D3893" s="114" t="str">
        <f t="shared" si="255"/>
        <v>W</v>
      </c>
      <c r="E3893" s="114" t="str">
        <f t="shared" si="255"/>
        <v>W</v>
      </c>
      <c r="F3893" s="114" t="str">
        <f t="shared" si="255"/>
        <v>W</v>
      </c>
      <c r="G3893" s="114" t="str">
        <f t="shared" si="255"/>
        <v>W</v>
      </c>
      <c r="H3893" s="114" t="str">
        <f t="shared" si="253"/>
        <v>W</v>
      </c>
      <c r="I3893" s="99">
        <f t="shared" si="254"/>
        <v>0</v>
      </c>
      <c r="J3893" s="109">
        <f>IF(H3893="B",0,MATCH("B",H3894:$H$3985,0))</f>
        <v>2</v>
      </c>
      <c r="O3893" s="112">
        <v>49217</v>
      </c>
      <c r="P3893" s="97" cm="1">
        <f t="array" ref="P3893">INDEX($L$11:$L$2636,MATCH(B3893+J3893,$L$11:$L$2636,0)+30)</f>
        <v>49264</v>
      </c>
      <c r="Q3893" s="124" cm="1">
        <f t="array" ref="Q3893">INDEX($L$11:$L$2636,MATCH(B3893+J3893,$L$11:$L$2636,0)+12)-1</f>
        <v>49235</v>
      </c>
    </row>
    <row r="3894" spans="2:17" ht="15" customHeight="1" x14ac:dyDescent="0.25">
      <c r="B3894" s="112">
        <v>49218</v>
      </c>
      <c r="C3894" s="113" t="str">
        <f t="shared" si="252"/>
        <v>Sunday</v>
      </c>
      <c r="D3894" s="114" t="str">
        <f t="shared" si="255"/>
        <v>W</v>
      </c>
      <c r="E3894" s="114" t="str">
        <f t="shared" si="255"/>
        <v>W</v>
      </c>
      <c r="F3894" s="114" t="str">
        <f t="shared" si="255"/>
        <v>W</v>
      </c>
      <c r="G3894" s="114" t="str">
        <f t="shared" si="255"/>
        <v>W</v>
      </c>
      <c r="H3894" s="114" t="str">
        <f t="shared" si="253"/>
        <v>W</v>
      </c>
      <c r="I3894" s="99">
        <f t="shared" si="254"/>
        <v>0</v>
      </c>
      <c r="J3894" s="109">
        <f>IF(H3894="B",0,MATCH("B",H3895:$H$3985,0))</f>
        <v>1</v>
      </c>
      <c r="O3894" s="112">
        <v>49218</v>
      </c>
      <c r="P3894" s="97" cm="1">
        <f t="array" ref="P3894">INDEX($L$11:$L$2636,MATCH(B3894+J3894,$L$11:$L$2636,0)+30)</f>
        <v>49264</v>
      </c>
      <c r="Q3894" s="124" cm="1">
        <f t="array" ref="Q3894">INDEX($L$11:$L$2636,MATCH(B3894+J3894,$L$11:$L$2636,0)+12)-1</f>
        <v>49235</v>
      </c>
    </row>
    <row r="3895" spans="2:17" ht="15" customHeight="1" x14ac:dyDescent="0.25">
      <c r="B3895" s="112">
        <v>49219</v>
      </c>
      <c r="C3895" s="113" t="str">
        <f t="shared" si="252"/>
        <v>Monday</v>
      </c>
      <c r="D3895" s="114" t="str">
        <f t="shared" si="255"/>
        <v>B</v>
      </c>
      <c r="E3895" s="114" t="str">
        <f t="shared" si="255"/>
        <v>B</v>
      </c>
      <c r="F3895" s="114" t="str">
        <f t="shared" si="255"/>
        <v>B</v>
      </c>
      <c r="G3895" s="114" t="str">
        <f t="shared" si="255"/>
        <v>B</v>
      </c>
      <c r="H3895" s="114" t="str">
        <f t="shared" si="253"/>
        <v>B</v>
      </c>
      <c r="I3895" s="99">
        <f t="shared" si="254"/>
        <v>1</v>
      </c>
      <c r="J3895" s="109">
        <f>IF(H3895="B",0,MATCH("B",H3896:$H$3985,0))</f>
        <v>0</v>
      </c>
      <c r="O3895" s="112">
        <v>49219</v>
      </c>
      <c r="P3895" s="97" cm="1">
        <f t="array" ref="P3895">INDEX($L$11:$L$2636,MATCH(B3895+J3895,$L$11:$L$2636,0)+30)</f>
        <v>49264</v>
      </c>
      <c r="Q3895" s="124" cm="1">
        <f t="array" ref="Q3895">INDEX($L$11:$L$2636,MATCH(B3895+J3895,$L$11:$L$2636,0)+12)-1</f>
        <v>49235</v>
      </c>
    </row>
    <row r="3896" spans="2:17" ht="15" customHeight="1" x14ac:dyDescent="0.25">
      <c r="B3896" s="112">
        <v>49220</v>
      </c>
      <c r="C3896" s="113" t="str">
        <f t="shared" si="252"/>
        <v>Tuesday</v>
      </c>
      <c r="D3896" s="114" t="str">
        <f t="shared" si="255"/>
        <v>B</v>
      </c>
      <c r="E3896" s="114" t="str">
        <f t="shared" si="255"/>
        <v>B</v>
      </c>
      <c r="F3896" s="114" t="str">
        <f t="shared" si="255"/>
        <v>B</v>
      </c>
      <c r="G3896" s="114" t="str">
        <f t="shared" si="255"/>
        <v>B</v>
      </c>
      <c r="H3896" s="114" t="str">
        <f t="shared" si="253"/>
        <v>B</v>
      </c>
      <c r="I3896" s="99">
        <f t="shared" si="254"/>
        <v>1</v>
      </c>
      <c r="J3896" s="109">
        <f>IF(H3896="B",0,MATCH("B",H3897:$H$3985,0))</f>
        <v>0</v>
      </c>
      <c r="O3896" s="112">
        <v>49220</v>
      </c>
      <c r="P3896" s="97" cm="1">
        <f t="array" ref="P3896">INDEX($L$11:$L$2636,MATCH(B3896+J3896,$L$11:$L$2636,0)+30)</f>
        <v>49265</v>
      </c>
      <c r="Q3896" s="124" cm="1">
        <f t="array" ref="Q3896">INDEX($L$11:$L$2636,MATCH(B3896+J3896,$L$11:$L$2636,0)+12)-1</f>
        <v>49236</v>
      </c>
    </row>
    <row r="3897" spans="2:17" ht="15" customHeight="1" x14ac:dyDescent="0.25">
      <c r="B3897" s="112">
        <v>49221</v>
      </c>
      <c r="C3897" s="113" t="str">
        <f t="shared" si="252"/>
        <v>Wednesday</v>
      </c>
      <c r="D3897" s="114" t="str">
        <f t="shared" si="255"/>
        <v>B</v>
      </c>
      <c r="E3897" s="114" t="str">
        <f t="shared" si="255"/>
        <v>B</v>
      </c>
      <c r="F3897" s="114" t="str">
        <f t="shared" si="255"/>
        <v>B</v>
      </c>
      <c r="G3897" s="114" t="str">
        <f t="shared" si="255"/>
        <v>B</v>
      </c>
      <c r="H3897" s="114" t="str">
        <f t="shared" si="253"/>
        <v>B</v>
      </c>
      <c r="I3897" s="99">
        <f t="shared" si="254"/>
        <v>1</v>
      </c>
      <c r="J3897" s="109">
        <f>IF(H3897="B",0,MATCH("B",H3898:$H$3985,0))</f>
        <v>0</v>
      </c>
      <c r="O3897" s="112">
        <v>49221</v>
      </c>
      <c r="P3897" s="97" cm="1">
        <f t="array" ref="P3897">INDEX($L$11:$L$2636,MATCH(B3897+J3897,$L$11:$L$2636,0)+30)</f>
        <v>49268</v>
      </c>
      <c r="Q3897" s="124" cm="1">
        <f t="array" ref="Q3897">INDEX($L$11:$L$2636,MATCH(B3897+J3897,$L$11:$L$2636,0)+12)-1</f>
        <v>49239</v>
      </c>
    </row>
    <row r="3898" spans="2:17" ht="15" customHeight="1" x14ac:dyDescent="0.25">
      <c r="B3898" s="112">
        <v>49222</v>
      </c>
      <c r="C3898" s="113" t="str">
        <f t="shared" si="252"/>
        <v>Thursday</v>
      </c>
      <c r="D3898" s="114" t="str">
        <f t="shared" si="255"/>
        <v>B</v>
      </c>
      <c r="E3898" s="114" t="str">
        <f t="shared" si="255"/>
        <v>B</v>
      </c>
      <c r="F3898" s="114" t="str">
        <f t="shared" si="255"/>
        <v>B</v>
      </c>
      <c r="G3898" s="114" t="str">
        <f t="shared" si="255"/>
        <v>B</v>
      </c>
      <c r="H3898" s="114" t="str">
        <f t="shared" si="253"/>
        <v>B</v>
      </c>
      <c r="I3898" s="99">
        <f t="shared" si="254"/>
        <v>1</v>
      </c>
      <c r="J3898" s="109">
        <f>IF(H3898="B",0,MATCH("B",H3899:$H$3985,0))</f>
        <v>0</v>
      </c>
      <c r="O3898" s="112">
        <v>49222</v>
      </c>
      <c r="P3898" s="97" cm="1">
        <f t="array" ref="P3898">INDEX($L$11:$L$2636,MATCH(B3898+J3898,$L$11:$L$2636,0)+30)</f>
        <v>49269</v>
      </c>
      <c r="Q3898" s="124" cm="1">
        <f t="array" ref="Q3898">INDEX($L$11:$L$2636,MATCH(B3898+J3898,$L$11:$L$2636,0)+12)-1</f>
        <v>49240</v>
      </c>
    </row>
    <row r="3899" spans="2:17" ht="15" customHeight="1" x14ac:dyDescent="0.25">
      <c r="B3899" s="112">
        <v>49223</v>
      </c>
      <c r="C3899" s="113" t="str">
        <f t="shared" si="252"/>
        <v>Friday</v>
      </c>
      <c r="D3899" s="114" t="str">
        <f t="shared" si="255"/>
        <v>B</v>
      </c>
      <c r="E3899" s="114" t="str">
        <f t="shared" si="255"/>
        <v>B</v>
      </c>
      <c r="F3899" s="114" t="str">
        <f t="shared" si="255"/>
        <v>B</v>
      </c>
      <c r="G3899" s="114" t="str">
        <f t="shared" si="255"/>
        <v>B</v>
      </c>
      <c r="H3899" s="114" t="str">
        <f t="shared" si="253"/>
        <v>B</v>
      </c>
      <c r="I3899" s="99">
        <f t="shared" si="254"/>
        <v>1</v>
      </c>
      <c r="J3899" s="109">
        <f>IF(H3899="B",0,MATCH("B",H3900:$H$3985,0))</f>
        <v>0</v>
      </c>
      <c r="O3899" s="112">
        <v>49223</v>
      </c>
      <c r="P3899" s="97" cm="1">
        <f t="array" ref="P3899">INDEX($L$11:$L$2636,MATCH(B3899+J3899,$L$11:$L$2636,0)+30)</f>
        <v>49270</v>
      </c>
      <c r="Q3899" s="124" cm="1">
        <f t="array" ref="Q3899">INDEX($L$11:$L$2636,MATCH(B3899+J3899,$L$11:$L$2636,0)+12)-1</f>
        <v>49241</v>
      </c>
    </row>
    <row r="3900" spans="2:17" ht="15" customHeight="1" x14ac:dyDescent="0.25">
      <c r="B3900" s="112">
        <v>49224</v>
      </c>
      <c r="C3900" s="113" t="str">
        <f t="shared" si="252"/>
        <v>Saturday</v>
      </c>
      <c r="D3900" s="114" t="str">
        <f t="shared" si="255"/>
        <v>W</v>
      </c>
      <c r="E3900" s="114" t="str">
        <f t="shared" si="255"/>
        <v>W</v>
      </c>
      <c r="F3900" s="114" t="str">
        <f t="shared" si="255"/>
        <v>W</v>
      </c>
      <c r="G3900" s="114" t="str">
        <f t="shared" si="255"/>
        <v>W</v>
      </c>
      <c r="H3900" s="114" t="str">
        <f t="shared" si="253"/>
        <v>W</v>
      </c>
      <c r="I3900" s="99">
        <f t="shared" si="254"/>
        <v>0</v>
      </c>
      <c r="J3900" s="109">
        <f>IF(H3900="B",0,MATCH("B",H3901:$H$3985,0))</f>
        <v>2</v>
      </c>
      <c r="O3900" s="112">
        <v>49224</v>
      </c>
      <c r="P3900" s="97" cm="1">
        <f t="array" ref="P3900">INDEX($L$11:$L$2636,MATCH(B3900+J3900,$L$11:$L$2636,0)+30)</f>
        <v>49271</v>
      </c>
      <c r="Q3900" s="124" cm="1">
        <f t="array" ref="Q3900">INDEX($L$11:$L$2636,MATCH(B3900+J3900,$L$11:$L$2636,0)+12)-1</f>
        <v>49242</v>
      </c>
    </row>
    <row r="3901" spans="2:17" ht="15" customHeight="1" x14ac:dyDescent="0.25">
      <c r="B3901" s="112">
        <v>49225</v>
      </c>
      <c r="C3901" s="113" t="str">
        <f t="shared" si="252"/>
        <v>Sunday</v>
      </c>
      <c r="D3901" s="114" t="str">
        <f t="shared" si="255"/>
        <v>W</v>
      </c>
      <c r="E3901" s="114" t="str">
        <f t="shared" si="255"/>
        <v>W</v>
      </c>
      <c r="F3901" s="114" t="str">
        <f t="shared" si="255"/>
        <v>W</v>
      </c>
      <c r="G3901" s="114" t="str">
        <f t="shared" si="255"/>
        <v>W</v>
      </c>
      <c r="H3901" s="114" t="str">
        <f t="shared" si="253"/>
        <v>W</v>
      </c>
      <c r="I3901" s="99">
        <f t="shared" si="254"/>
        <v>0</v>
      </c>
      <c r="J3901" s="109">
        <f>IF(H3901="B",0,MATCH("B",H3902:$H$3985,0))</f>
        <v>1</v>
      </c>
      <c r="O3901" s="112">
        <v>49225</v>
      </c>
      <c r="P3901" s="97" cm="1">
        <f t="array" ref="P3901">INDEX($L$11:$L$2636,MATCH(B3901+J3901,$L$11:$L$2636,0)+30)</f>
        <v>49271</v>
      </c>
      <c r="Q3901" s="124" cm="1">
        <f t="array" ref="Q3901">INDEX($L$11:$L$2636,MATCH(B3901+J3901,$L$11:$L$2636,0)+12)-1</f>
        <v>49242</v>
      </c>
    </row>
    <row r="3902" spans="2:17" ht="15" customHeight="1" x14ac:dyDescent="0.25">
      <c r="B3902" s="112">
        <v>49226</v>
      </c>
      <c r="C3902" s="113" t="str">
        <f t="shared" si="252"/>
        <v>Monday</v>
      </c>
      <c r="D3902" s="114" t="str">
        <f t="shared" si="255"/>
        <v>B</v>
      </c>
      <c r="E3902" s="114" t="str">
        <f t="shared" si="255"/>
        <v>B</v>
      </c>
      <c r="F3902" s="114" t="str">
        <f t="shared" si="255"/>
        <v>B</v>
      </c>
      <c r="G3902" s="114" t="str">
        <f t="shared" si="255"/>
        <v>B</v>
      </c>
      <c r="H3902" s="114" t="str">
        <f t="shared" si="253"/>
        <v>B</v>
      </c>
      <c r="I3902" s="99">
        <f t="shared" si="254"/>
        <v>1</v>
      </c>
      <c r="J3902" s="109">
        <f>IF(H3902="B",0,MATCH("B",H3903:$H$3985,0))</f>
        <v>0</v>
      </c>
      <c r="O3902" s="112">
        <v>49226</v>
      </c>
      <c r="P3902" s="97" cm="1">
        <f t="array" ref="P3902">INDEX($L$11:$L$2636,MATCH(B3902+J3902,$L$11:$L$2636,0)+30)</f>
        <v>49271</v>
      </c>
      <c r="Q3902" s="124" cm="1">
        <f t="array" ref="Q3902">INDEX($L$11:$L$2636,MATCH(B3902+J3902,$L$11:$L$2636,0)+12)-1</f>
        <v>49242</v>
      </c>
    </row>
    <row r="3903" spans="2:17" ht="15" customHeight="1" x14ac:dyDescent="0.25">
      <c r="B3903" s="112">
        <v>49227</v>
      </c>
      <c r="C3903" s="113" t="str">
        <f t="shared" si="252"/>
        <v>Tuesday</v>
      </c>
      <c r="D3903" s="114" t="str">
        <f t="shared" si="255"/>
        <v>B</v>
      </c>
      <c r="E3903" s="114" t="str">
        <f t="shared" si="255"/>
        <v>B</v>
      </c>
      <c r="F3903" s="114" t="str">
        <f t="shared" si="255"/>
        <v>B</v>
      </c>
      <c r="G3903" s="114" t="str">
        <f t="shared" si="255"/>
        <v>B</v>
      </c>
      <c r="H3903" s="114" t="str">
        <f t="shared" si="253"/>
        <v>B</v>
      </c>
      <c r="I3903" s="99">
        <f t="shared" si="254"/>
        <v>1</v>
      </c>
      <c r="J3903" s="109">
        <f>IF(H3903="B",0,MATCH("B",H3904:$H$3985,0))</f>
        <v>0</v>
      </c>
      <c r="O3903" s="112">
        <v>49227</v>
      </c>
      <c r="P3903" s="97" cm="1">
        <f t="array" ref="P3903">INDEX($L$11:$L$2636,MATCH(B3903+J3903,$L$11:$L$2636,0)+30)</f>
        <v>49272</v>
      </c>
      <c r="Q3903" s="124" cm="1">
        <f t="array" ref="Q3903">INDEX($L$11:$L$2636,MATCH(B3903+J3903,$L$11:$L$2636,0)+12)-1</f>
        <v>49243</v>
      </c>
    </row>
    <row r="3904" spans="2:17" ht="15" customHeight="1" x14ac:dyDescent="0.25">
      <c r="B3904" s="112">
        <v>49228</v>
      </c>
      <c r="C3904" s="113" t="str">
        <f t="shared" si="252"/>
        <v>Wednesday</v>
      </c>
      <c r="D3904" s="114" t="str">
        <f t="shared" si="255"/>
        <v>B</v>
      </c>
      <c r="E3904" s="114" t="str">
        <f t="shared" si="255"/>
        <v>B</v>
      </c>
      <c r="F3904" s="114" t="str">
        <f t="shared" si="255"/>
        <v>B</v>
      </c>
      <c r="G3904" s="114" t="str">
        <f t="shared" si="255"/>
        <v>B</v>
      </c>
      <c r="H3904" s="114" t="str">
        <f t="shared" si="253"/>
        <v>B</v>
      </c>
      <c r="I3904" s="99">
        <f t="shared" si="254"/>
        <v>1</v>
      </c>
      <c r="J3904" s="109">
        <f>IF(H3904="B",0,MATCH("B",H3905:$H$3985,0))</f>
        <v>0</v>
      </c>
      <c r="O3904" s="112">
        <v>49228</v>
      </c>
      <c r="P3904" s="97" cm="1">
        <f t="array" ref="P3904">INDEX($L$11:$L$2636,MATCH(B3904+J3904,$L$11:$L$2636,0)+30)</f>
        <v>49275</v>
      </c>
      <c r="Q3904" s="124" cm="1">
        <f t="array" ref="Q3904">INDEX($L$11:$L$2636,MATCH(B3904+J3904,$L$11:$L$2636,0)+12)-1</f>
        <v>49246</v>
      </c>
    </row>
    <row r="3905" spans="2:17" ht="15" customHeight="1" x14ac:dyDescent="0.25">
      <c r="B3905" s="112">
        <v>49229</v>
      </c>
      <c r="C3905" s="113" t="str">
        <f t="shared" si="252"/>
        <v>Thursday</v>
      </c>
      <c r="D3905" s="114" t="str">
        <f t="shared" si="255"/>
        <v>B</v>
      </c>
      <c r="E3905" s="114" t="s">
        <v>71</v>
      </c>
      <c r="F3905" s="114" t="s">
        <v>71</v>
      </c>
      <c r="G3905" s="114" t="str">
        <f t="shared" si="255"/>
        <v>B</v>
      </c>
      <c r="H3905" s="114" t="str">
        <f t="shared" si="253"/>
        <v>P</v>
      </c>
      <c r="I3905" s="99">
        <f t="shared" si="254"/>
        <v>0</v>
      </c>
      <c r="J3905" s="109">
        <f>IF(H3905="B",0,MATCH("B",H3906:$H$3985,0))</f>
        <v>1</v>
      </c>
      <c r="O3905" s="112">
        <v>49229</v>
      </c>
      <c r="P3905" s="97" cm="1">
        <f t="array" ref="P3905">INDEX($L$11:$L$2636,MATCH(B3905+J3905,$L$11:$L$2636,0)+30)</f>
        <v>49276</v>
      </c>
      <c r="Q3905" s="124" cm="1">
        <f t="array" ref="Q3905">INDEX($L$11:$L$2636,MATCH(B3905+J3905,$L$11:$L$2636,0)+12)-1</f>
        <v>49247</v>
      </c>
    </row>
    <row r="3906" spans="2:17" ht="15" customHeight="1" x14ac:dyDescent="0.25">
      <c r="B3906" s="112">
        <v>49230</v>
      </c>
      <c r="C3906" s="113" t="str">
        <f t="shared" si="252"/>
        <v>Friday</v>
      </c>
      <c r="D3906" s="114" t="str">
        <f t="shared" si="255"/>
        <v>B</v>
      </c>
      <c r="E3906" s="114" t="str">
        <f t="shared" si="255"/>
        <v>B</v>
      </c>
      <c r="F3906" s="114" t="str">
        <f t="shared" si="255"/>
        <v>B</v>
      </c>
      <c r="G3906" s="114" t="str">
        <f t="shared" si="255"/>
        <v>B</v>
      </c>
      <c r="H3906" s="114" t="str">
        <f t="shared" si="253"/>
        <v>B</v>
      </c>
      <c r="I3906" s="99">
        <f t="shared" si="254"/>
        <v>1</v>
      </c>
      <c r="J3906" s="109">
        <f>IF(H3906="B",0,MATCH("B",H3907:$H$3985,0))</f>
        <v>0</v>
      </c>
      <c r="O3906" s="112">
        <v>49230</v>
      </c>
      <c r="P3906" s="97" cm="1">
        <f t="array" ref="P3906">INDEX($L$11:$L$2636,MATCH(B3906+J3906,$L$11:$L$2636,0)+30)</f>
        <v>49276</v>
      </c>
      <c r="Q3906" s="124" cm="1">
        <f t="array" ref="Q3906">INDEX($L$11:$L$2636,MATCH(B3906+J3906,$L$11:$L$2636,0)+12)-1</f>
        <v>49247</v>
      </c>
    </row>
    <row r="3907" spans="2:17" ht="15" customHeight="1" x14ac:dyDescent="0.25">
      <c r="B3907" s="112">
        <v>49231</v>
      </c>
      <c r="C3907" s="113" t="str">
        <f t="shared" si="252"/>
        <v>Saturday</v>
      </c>
      <c r="D3907" s="114" t="str">
        <f t="shared" si="255"/>
        <v>W</v>
      </c>
      <c r="E3907" s="114" t="str">
        <f t="shared" si="255"/>
        <v>W</v>
      </c>
      <c r="F3907" s="114" t="str">
        <f t="shared" si="255"/>
        <v>W</v>
      </c>
      <c r="G3907" s="114" t="str">
        <f t="shared" si="255"/>
        <v>W</v>
      </c>
      <c r="H3907" s="114" t="str">
        <f t="shared" si="253"/>
        <v>W</v>
      </c>
      <c r="I3907" s="99">
        <f t="shared" si="254"/>
        <v>0</v>
      </c>
      <c r="J3907" s="109">
        <f>IF(H3907="B",0,MATCH("B",H3908:$H$3985,0))</f>
        <v>2</v>
      </c>
      <c r="O3907" s="112">
        <v>49231</v>
      </c>
      <c r="P3907" s="97" cm="1">
        <f t="array" ref="P3907">INDEX($L$11:$L$2636,MATCH(B3907+J3907,$L$11:$L$2636,0)+30)</f>
        <v>49277</v>
      </c>
      <c r="Q3907" s="124" cm="1">
        <f t="array" ref="Q3907">INDEX($L$11:$L$2636,MATCH(B3907+J3907,$L$11:$L$2636,0)+12)-1</f>
        <v>49249</v>
      </c>
    </row>
    <row r="3908" spans="2:17" ht="15" customHeight="1" x14ac:dyDescent="0.25">
      <c r="B3908" s="112">
        <v>49232</v>
      </c>
      <c r="C3908" s="113" t="str">
        <f t="shared" si="252"/>
        <v>Sunday</v>
      </c>
      <c r="D3908" s="114" t="str">
        <f t="shared" si="255"/>
        <v>W</v>
      </c>
      <c r="E3908" s="114" t="str">
        <f t="shared" si="255"/>
        <v>W</v>
      </c>
      <c r="F3908" s="114" t="str">
        <f t="shared" si="255"/>
        <v>W</v>
      </c>
      <c r="G3908" s="114" t="str">
        <f t="shared" si="255"/>
        <v>W</v>
      </c>
      <c r="H3908" s="114" t="str">
        <f t="shared" si="253"/>
        <v>W</v>
      </c>
      <c r="I3908" s="99">
        <f t="shared" si="254"/>
        <v>0</v>
      </c>
      <c r="J3908" s="109">
        <f>IF(H3908="B",0,MATCH("B",H3909:$H$3985,0))</f>
        <v>1</v>
      </c>
      <c r="O3908" s="112">
        <v>49232</v>
      </c>
      <c r="P3908" s="97" cm="1">
        <f t="array" ref="P3908">INDEX($L$11:$L$2636,MATCH(B3908+J3908,$L$11:$L$2636,0)+30)</f>
        <v>49277</v>
      </c>
      <c r="Q3908" s="124" cm="1">
        <f t="array" ref="Q3908">INDEX($L$11:$L$2636,MATCH(B3908+J3908,$L$11:$L$2636,0)+12)-1</f>
        <v>49249</v>
      </c>
    </row>
    <row r="3909" spans="2:17" ht="15" customHeight="1" x14ac:dyDescent="0.25">
      <c r="B3909" s="112">
        <v>49233</v>
      </c>
      <c r="C3909" s="113" t="str">
        <f t="shared" si="252"/>
        <v>Monday</v>
      </c>
      <c r="D3909" s="114" t="str">
        <f t="shared" si="255"/>
        <v>B</v>
      </c>
      <c r="E3909" s="114" t="str">
        <f t="shared" si="255"/>
        <v>B</v>
      </c>
      <c r="F3909" s="114" t="str">
        <f t="shared" si="255"/>
        <v>B</v>
      </c>
      <c r="G3909" s="114" t="str">
        <f t="shared" si="255"/>
        <v>B</v>
      </c>
      <c r="H3909" s="114" t="str">
        <f t="shared" si="253"/>
        <v>B</v>
      </c>
      <c r="I3909" s="99">
        <f t="shared" si="254"/>
        <v>1</v>
      </c>
      <c r="J3909" s="109">
        <f>IF(H3909="B",0,MATCH("B",H3910:$H$3985,0))</f>
        <v>0</v>
      </c>
      <c r="O3909" s="112">
        <v>49233</v>
      </c>
      <c r="P3909" s="97" cm="1">
        <f t="array" ref="P3909">INDEX($L$11:$L$2636,MATCH(B3909+J3909,$L$11:$L$2636,0)+30)</f>
        <v>49277</v>
      </c>
      <c r="Q3909" s="124" cm="1">
        <f t="array" ref="Q3909">INDEX($L$11:$L$2636,MATCH(B3909+J3909,$L$11:$L$2636,0)+12)-1</f>
        <v>49249</v>
      </c>
    </row>
    <row r="3910" spans="2:17" ht="15" customHeight="1" x14ac:dyDescent="0.25">
      <c r="B3910" s="112">
        <v>49234</v>
      </c>
      <c r="C3910" s="113" t="str">
        <f t="shared" si="252"/>
        <v>Tuesday</v>
      </c>
      <c r="D3910" s="114" t="str">
        <f t="shared" si="255"/>
        <v>B</v>
      </c>
      <c r="E3910" s="114" t="str">
        <f t="shared" si="255"/>
        <v>B</v>
      </c>
      <c r="F3910" s="114" t="str">
        <f t="shared" si="255"/>
        <v>B</v>
      </c>
      <c r="G3910" s="114" t="str">
        <f t="shared" si="255"/>
        <v>B</v>
      </c>
      <c r="H3910" s="114" t="str">
        <f t="shared" si="253"/>
        <v>B</v>
      </c>
      <c r="I3910" s="99">
        <f t="shared" si="254"/>
        <v>1</v>
      </c>
      <c r="J3910" s="109">
        <f>IF(H3910="B",0,MATCH("B",H3911:$H$3985,0))</f>
        <v>0</v>
      </c>
      <c r="O3910" s="112">
        <v>49234</v>
      </c>
      <c r="P3910" s="97" cm="1">
        <f t="array" ref="P3910">INDEX($L$11:$L$2636,MATCH(B3910+J3910,$L$11:$L$2636,0)+30)</f>
        <v>49278</v>
      </c>
      <c r="Q3910" s="124" cm="1">
        <f t="array" ref="Q3910">INDEX($L$11:$L$2636,MATCH(B3910+J3910,$L$11:$L$2636,0)+12)-1</f>
        <v>49250</v>
      </c>
    </row>
    <row r="3911" spans="2:17" ht="15" customHeight="1" x14ac:dyDescent="0.25">
      <c r="B3911" s="112">
        <v>49235</v>
      </c>
      <c r="C3911" s="113" t="str">
        <f t="shared" si="252"/>
        <v>Wednesday</v>
      </c>
      <c r="D3911" s="114" t="str">
        <f t="shared" si="255"/>
        <v>B</v>
      </c>
      <c r="E3911" s="114" t="str">
        <f t="shared" si="255"/>
        <v>B</v>
      </c>
      <c r="F3911" s="114" t="str">
        <f t="shared" si="255"/>
        <v>B</v>
      </c>
      <c r="G3911" s="114" t="str">
        <f t="shared" si="255"/>
        <v>B</v>
      </c>
      <c r="H3911" s="114" t="str">
        <f t="shared" si="253"/>
        <v>B</v>
      </c>
      <c r="I3911" s="99">
        <f t="shared" si="254"/>
        <v>1</v>
      </c>
      <c r="J3911" s="109">
        <f>IF(H3911="B",0,MATCH("B",H3912:$H$3985,0))</f>
        <v>0</v>
      </c>
      <c r="O3911" s="112">
        <v>49235</v>
      </c>
      <c r="P3911" s="97" cm="1">
        <f t="array" ref="P3911">INDEX($L$11:$L$2636,MATCH(B3911+J3911,$L$11:$L$2636,0)+30)</f>
        <v>49279</v>
      </c>
      <c r="Q3911" s="124" cm="1">
        <f t="array" ref="Q3911">INDEX($L$11:$L$2636,MATCH(B3911+J3911,$L$11:$L$2636,0)+12)-1</f>
        <v>49253</v>
      </c>
    </row>
    <row r="3912" spans="2:17" ht="15" customHeight="1" x14ac:dyDescent="0.25">
      <c r="B3912" s="112">
        <v>49236</v>
      </c>
      <c r="C3912" s="113" t="str">
        <f t="shared" si="252"/>
        <v>Thursday</v>
      </c>
      <c r="D3912" s="114" t="str">
        <f t="shared" si="255"/>
        <v>B</v>
      </c>
      <c r="E3912" s="114" t="str">
        <f t="shared" si="255"/>
        <v>B</v>
      </c>
      <c r="F3912" s="114" t="str">
        <f t="shared" si="255"/>
        <v>B</v>
      </c>
      <c r="G3912" s="114" t="str">
        <f t="shared" si="255"/>
        <v>B</v>
      </c>
      <c r="H3912" s="114" t="str">
        <f t="shared" si="253"/>
        <v>B</v>
      </c>
      <c r="I3912" s="99">
        <f t="shared" si="254"/>
        <v>1</v>
      </c>
      <c r="J3912" s="109">
        <f>IF(H3912="B",0,MATCH("B",H3913:$H$3985,0))</f>
        <v>0</v>
      </c>
      <c r="O3912" s="112">
        <v>49236</v>
      </c>
      <c r="P3912" s="97" cm="1">
        <f t="array" ref="P3912">INDEX($L$11:$L$2636,MATCH(B3912+J3912,$L$11:$L$2636,0)+30)</f>
        <v>49282</v>
      </c>
      <c r="Q3912" s="124" cm="1">
        <f t="array" ref="Q3912">INDEX($L$11:$L$2636,MATCH(B3912+J3912,$L$11:$L$2636,0)+12)-1</f>
        <v>49254</v>
      </c>
    </row>
    <row r="3913" spans="2:17" ht="15" customHeight="1" x14ac:dyDescent="0.25">
      <c r="B3913" s="112">
        <v>49237</v>
      </c>
      <c r="C3913" s="113" t="str">
        <f t="shared" si="252"/>
        <v>Friday</v>
      </c>
      <c r="D3913" s="114" t="str">
        <f t="shared" si="255"/>
        <v>B</v>
      </c>
      <c r="E3913" s="114" t="str">
        <f t="shared" si="255"/>
        <v>B</v>
      </c>
      <c r="F3913" s="114" t="str">
        <f t="shared" si="255"/>
        <v>B</v>
      </c>
      <c r="G3913" s="114" t="str">
        <f t="shared" si="255"/>
        <v>B</v>
      </c>
      <c r="H3913" s="114" t="str">
        <f t="shared" si="253"/>
        <v>B</v>
      </c>
      <c r="I3913" s="99">
        <f t="shared" si="254"/>
        <v>1</v>
      </c>
      <c r="J3913" s="109">
        <f>IF(H3913="B",0,MATCH("B",H3914:$H$3985,0))</f>
        <v>0</v>
      </c>
      <c r="O3913" s="112">
        <v>49237</v>
      </c>
      <c r="P3913" s="97" cm="1">
        <f t="array" ref="P3913">INDEX($L$11:$L$2636,MATCH(B3913+J3913,$L$11:$L$2636,0)+30)</f>
        <v>49283</v>
      </c>
      <c r="Q3913" s="124" cm="1">
        <f t="array" ref="Q3913">INDEX($L$11:$L$2636,MATCH(B3913+J3913,$L$11:$L$2636,0)+12)-1</f>
        <v>49255</v>
      </c>
    </row>
    <row r="3914" spans="2:17" ht="15" customHeight="1" x14ac:dyDescent="0.25">
      <c r="B3914" s="112">
        <v>49238</v>
      </c>
      <c r="C3914" s="113" t="str">
        <f t="shared" si="252"/>
        <v>Saturday</v>
      </c>
      <c r="D3914" s="114" t="str">
        <f t="shared" si="255"/>
        <v>W</v>
      </c>
      <c r="E3914" s="114" t="str">
        <f t="shared" si="255"/>
        <v>W</v>
      </c>
      <c r="F3914" s="114" t="str">
        <f t="shared" si="255"/>
        <v>W</v>
      </c>
      <c r="G3914" s="114" t="str">
        <f t="shared" si="255"/>
        <v>W</v>
      </c>
      <c r="H3914" s="114" t="str">
        <f t="shared" si="253"/>
        <v>W</v>
      </c>
      <c r="I3914" s="99">
        <f t="shared" si="254"/>
        <v>0</v>
      </c>
      <c r="J3914" s="109">
        <f>IF(H3914="B",0,MATCH("B",H3915:$H$3985,0))</f>
        <v>2</v>
      </c>
      <c r="O3914" s="112">
        <v>49238</v>
      </c>
      <c r="P3914" s="97" cm="1">
        <f t="array" ref="P3914">INDEX($L$11:$L$2636,MATCH(B3914+J3914,$L$11:$L$2636,0)+30)</f>
        <v>49285</v>
      </c>
      <c r="Q3914" s="124" cm="1">
        <f t="array" ref="Q3914">INDEX($L$11:$L$2636,MATCH(B3914+J3914,$L$11:$L$2636,0)+12)-1</f>
        <v>49257</v>
      </c>
    </row>
    <row r="3915" spans="2:17" ht="15" customHeight="1" x14ac:dyDescent="0.25">
      <c r="B3915" s="112">
        <v>49239</v>
      </c>
      <c r="C3915" s="113" t="str">
        <f t="shared" si="252"/>
        <v>Sunday</v>
      </c>
      <c r="D3915" s="114" t="str">
        <f t="shared" si="255"/>
        <v>W</v>
      </c>
      <c r="E3915" s="114" t="str">
        <f t="shared" si="255"/>
        <v>W</v>
      </c>
      <c r="F3915" s="114" t="str">
        <f t="shared" si="255"/>
        <v>W</v>
      </c>
      <c r="G3915" s="114" t="str">
        <f t="shared" si="255"/>
        <v>W</v>
      </c>
      <c r="H3915" s="114" t="str">
        <f t="shared" si="253"/>
        <v>W</v>
      </c>
      <c r="I3915" s="99">
        <f t="shared" si="254"/>
        <v>0</v>
      </c>
      <c r="J3915" s="109">
        <f>IF(H3915="B",0,MATCH("B",H3916:$H$3985,0))</f>
        <v>1</v>
      </c>
      <c r="O3915" s="112">
        <v>49239</v>
      </c>
      <c r="P3915" s="97" cm="1">
        <f t="array" ref="P3915">INDEX($L$11:$L$2636,MATCH(B3915+J3915,$L$11:$L$2636,0)+30)</f>
        <v>49285</v>
      </c>
      <c r="Q3915" s="124" cm="1">
        <f t="array" ref="Q3915">INDEX($L$11:$L$2636,MATCH(B3915+J3915,$L$11:$L$2636,0)+12)-1</f>
        <v>49257</v>
      </c>
    </row>
    <row r="3916" spans="2:17" ht="15" customHeight="1" x14ac:dyDescent="0.25">
      <c r="B3916" s="112">
        <v>49240</v>
      </c>
      <c r="C3916" s="113" t="str">
        <f t="shared" ref="C3916:C3979" si="256">TEXT(WEEKDAY(B3916),"dddd")</f>
        <v>Monday</v>
      </c>
      <c r="D3916" s="114" t="str">
        <f t="shared" si="255"/>
        <v>B</v>
      </c>
      <c r="E3916" s="114" t="str">
        <f t="shared" si="255"/>
        <v>B</v>
      </c>
      <c r="F3916" s="114" t="str">
        <f t="shared" si="255"/>
        <v>B</v>
      </c>
      <c r="G3916" s="114" t="str">
        <f t="shared" si="255"/>
        <v>B</v>
      </c>
      <c r="H3916" s="114" t="str">
        <f t="shared" ref="H3916:H3979" si="257">IF(OR(D3916="P",E3916="P",F3916="P",G3916="P"),"P",D3916)</f>
        <v>B</v>
      </c>
      <c r="I3916" s="99">
        <f t="shared" ref="I3916:I3979" si="258">IF(H3916="B",1,0)</f>
        <v>1</v>
      </c>
      <c r="J3916" s="109">
        <f>IF(H3916="B",0,MATCH("B",H3917:$H$3985,0))</f>
        <v>0</v>
      </c>
      <c r="O3916" s="112">
        <v>49240</v>
      </c>
      <c r="P3916" s="97" cm="1">
        <f t="array" ref="P3916">INDEX($L$11:$L$2636,MATCH(B3916+J3916,$L$11:$L$2636,0)+30)</f>
        <v>49285</v>
      </c>
      <c r="Q3916" s="124" cm="1">
        <f t="array" ref="Q3916">INDEX($L$11:$L$2636,MATCH(B3916+J3916,$L$11:$L$2636,0)+12)-1</f>
        <v>49257</v>
      </c>
    </row>
    <row r="3917" spans="2:17" ht="15" customHeight="1" x14ac:dyDescent="0.25">
      <c r="B3917" s="112">
        <v>49241</v>
      </c>
      <c r="C3917" s="113" t="str">
        <f t="shared" si="256"/>
        <v>Tuesday</v>
      </c>
      <c r="D3917" s="114" t="str">
        <f t="shared" si="255"/>
        <v>B</v>
      </c>
      <c r="E3917" s="114" t="str">
        <f t="shared" si="255"/>
        <v>B</v>
      </c>
      <c r="F3917" s="114" t="str">
        <f t="shared" si="255"/>
        <v>B</v>
      </c>
      <c r="G3917" s="114" t="str">
        <f t="shared" si="255"/>
        <v>B</v>
      </c>
      <c r="H3917" s="114" t="str">
        <f t="shared" si="257"/>
        <v>B</v>
      </c>
      <c r="I3917" s="99">
        <f t="shared" si="258"/>
        <v>1</v>
      </c>
      <c r="J3917" s="109">
        <f>IF(H3917="B",0,MATCH("B",H3918:$H$3985,0))</f>
        <v>0</v>
      </c>
      <c r="O3917" s="112">
        <v>49241</v>
      </c>
      <c r="P3917" s="97" cm="1">
        <f t="array" ref="P3917">INDEX($L$11:$L$2636,MATCH(B3917+J3917,$L$11:$L$2636,0)+30)</f>
        <v>49289</v>
      </c>
      <c r="Q3917" s="124" cm="1">
        <f t="array" ref="Q3917">INDEX($L$11:$L$2636,MATCH(B3917+J3917,$L$11:$L$2636,0)+12)-1</f>
        <v>49260</v>
      </c>
    </row>
    <row r="3918" spans="2:17" ht="15" customHeight="1" x14ac:dyDescent="0.25">
      <c r="B3918" s="112">
        <v>49242</v>
      </c>
      <c r="C3918" s="113" t="str">
        <f t="shared" si="256"/>
        <v>Wednesday</v>
      </c>
      <c r="D3918" s="114" t="str">
        <f t="shared" si="255"/>
        <v>B</v>
      </c>
      <c r="E3918" s="114" t="str">
        <f t="shared" si="255"/>
        <v>B</v>
      </c>
      <c r="F3918" s="114" t="str">
        <f t="shared" si="255"/>
        <v>B</v>
      </c>
      <c r="G3918" s="114" t="str">
        <f t="shared" si="255"/>
        <v>B</v>
      </c>
      <c r="H3918" s="114" t="str">
        <f t="shared" si="257"/>
        <v>B</v>
      </c>
      <c r="I3918" s="99">
        <f t="shared" si="258"/>
        <v>1</v>
      </c>
      <c r="J3918" s="109">
        <f>IF(H3918="B",0,MATCH("B",H3919:$H$3985,0))</f>
        <v>0</v>
      </c>
      <c r="O3918" s="112">
        <v>49242</v>
      </c>
      <c r="P3918" s="97" cm="1">
        <f t="array" ref="P3918">INDEX($L$11:$L$2636,MATCH(B3918+J3918,$L$11:$L$2636,0)+30)</f>
        <v>49290</v>
      </c>
      <c r="Q3918" s="124" cm="1">
        <f t="array" ref="Q3918">INDEX($L$11:$L$2636,MATCH(B3918+J3918,$L$11:$L$2636,0)+12)-1</f>
        <v>49261</v>
      </c>
    </row>
    <row r="3919" spans="2:17" ht="15" customHeight="1" x14ac:dyDescent="0.25">
      <c r="B3919" s="112">
        <v>49243</v>
      </c>
      <c r="C3919" s="113" t="str">
        <f t="shared" si="256"/>
        <v>Thursday</v>
      </c>
      <c r="D3919" s="114" t="str">
        <f t="shared" si="255"/>
        <v>B</v>
      </c>
      <c r="E3919" s="114" t="str">
        <f t="shared" si="255"/>
        <v>B</v>
      </c>
      <c r="F3919" s="114" t="str">
        <f t="shared" si="255"/>
        <v>B</v>
      </c>
      <c r="G3919" s="114" t="str">
        <f t="shared" si="255"/>
        <v>B</v>
      </c>
      <c r="H3919" s="114" t="str">
        <f t="shared" si="257"/>
        <v>B</v>
      </c>
      <c r="I3919" s="99">
        <f t="shared" si="258"/>
        <v>1</v>
      </c>
      <c r="J3919" s="109">
        <f>IF(H3919="B",0,MATCH("B",H3920:$H$3985,0))</f>
        <v>0</v>
      </c>
      <c r="O3919" s="112">
        <v>49243</v>
      </c>
      <c r="P3919" s="97" cm="1">
        <f t="array" ref="P3919">INDEX($L$11:$L$2636,MATCH(B3919+J3919,$L$11:$L$2636,0)+30)</f>
        <v>49291</v>
      </c>
      <c r="Q3919" s="124" cm="1">
        <f t="array" ref="Q3919">INDEX($L$11:$L$2636,MATCH(B3919+J3919,$L$11:$L$2636,0)+12)-1</f>
        <v>49262</v>
      </c>
    </row>
    <row r="3920" spans="2:17" ht="15" customHeight="1" x14ac:dyDescent="0.25">
      <c r="B3920" s="112">
        <v>49244</v>
      </c>
      <c r="C3920" s="113" t="str">
        <f t="shared" si="256"/>
        <v>Friday</v>
      </c>
      <c r="D3920" s="114" t="str">
        <f t="shared" si="255"/>
        <v>B</v>
      </c>
      <c r="E3920" s="114" t="str">
        <f t="shared" si="255"/>
        <v>B</v>
      </c>
      <c r="F3920" s="114" t="str">
        <f t="shared" si="255"/>
        <v>B</v>
      </c>
      <c r="G3920" s="114" t="str">
        <f t="shared" si="255"/>
        <v>B</v>
      </c>
      <c r="H3920" s="114" t="str">
        <f t="shared" si="257"/>
        <v>B</v>
      </c>
      <c r="I3920" s="99">
        <f t="shared" si="258"/>
        <v>1</v>
      </c>
      <c r="J3920" s="109">
        <f>IF(H3920="B",0,MATCH("B",H3921:$H$3985,0))</f>
        <v>0</v>
      </c>
      <c r="O3920" s="112">
        <v>49244</v>
      </c>
      <c r="P3920" s="97" cm="1">
        <f t="array" ref="P3920">INDEX($L$11:$L$2636,MATCH(B3920+J3920,$L$11:$L$2636,0)+30)</f>
        <v>49292</v>
      </c>
      <c r="Q3920" s="124" cm="1">
        <f t="array" ref="Q3920">INDEX($L$11:$L$2636,MATCH(B3920+J3920,$L$11:$L$2636,0)+12)-1</f>
        <v>49263</v>
      </c>
    </row>
    <row r="3921" spans="2:17" ht="15" customHeight="1" x14ac:dyDescent="0.25">
      <c r="B3921" s="112">
        <v>49245</v>
      </c>
      <c r="C3921" s="113" t="str">
        <f t="shared" si="256"/>
        <v>Saturday</v>
      </c>
      <c r="D3921" s="114" t="str">
        <f t="shared" si="255"/>
        <v>W</v>
      </c>
      <c r="E3921" s="114" t="str">
        <f t="shared" si="255"/>
        <v>W</v>
      </c>
      <c r="F3921" s="114" t="str">
        <f t="shared" si="255"/>
        <v>W</v>
      </c>
      <c r="G3921" s="114" t="str">
        <f t="shared" si="255"/>
        <v>W</v>
      </c>
      <c r="H3921" s="114" t="str">
        <f t="shared" si="257"/>
        <v>W</v>
      </c>
      <c r="I3921" s="99">
        <f t="shared" si="258"/>
        <v>0</v>
      </c>
      <c r="J3921" s="109">
        <f>IF(H3921="B",0,MATCH("B",H3922:$H$3985,0))</f>
        <v>2</v>
      </c>
      <c r="O3921" s="112">
        <v>49245</v>
      </c>
      <c r="P3921" s="97" cm="1">
        <f t="array" ref="P3921">INDEX($L$11:$L$2636,MATCH(B3921+J3921,$L$11:$L$2636,0)+30)</f>
        <v>49293</v>
      </c>
      <c r="Q3921" s="124" cm="1">
        <f t="array" ref="Q3921">INDEX($L$11:$L$2636,MATCH(B3921+J3921,$L$11:$L$2636,0)+12)-1</f>
        <v>49264</v>
      </c>
    </row>
    <row r="3922" spans="2:17" ht="15" customHeight="1" x14ac:dyDescent="0.25">
      <c r="B3922" s="112">
        <v>49246</v>
      </c>
      <c r="C3922" s="113" t="str">
        <f t="shared" si="256"/>
        <v>Sunday</v>
      </c>
      <c r="D3922" s="114" t="str">
        <f t="shared" si="255"/>
        <v>W</v>
      </c>
      <c r="E3922" s="114" t="str">
        <f t="shared" si="255"/>
        <v>W</v>
      </c>
      <c r="F3922" s="114" t="str">
        <f t="shared" si="255"/>
        <v>W</v>
      </c>
      <c r="G3922" s="114" t="str">
        <f t="shared" si="255"/>
        <v>W</v>
      </c>
      <c r="H3922" s="114" t="str">
        <f t="shared" si="257"/>
        <v>W</v>
      </c>
      <c r="I3922" s="99">
        <f t="shared" si="258"/>
        <v>0</v>
      </c>
      <c r="J3922" s="109">
        <f>IF(H3922="B",0,MATCH("B",H3923:$H$3985,0))</f>
        <v>1</v>
      </c>
      <c r="O3922" s="112">
        <v>49246</v>
      </c>
      <c r="P3922" s="97" cm="1">
        <f t="array" ref="P3922">INDEX($L$11:$L$2636,MATCH(B3922+J3922,$L$11:$L$2636,0)+30)</f>
        <v>49293</v>
      </c>
      <c r="Q3922" s="124" cm="1">
        <f t="array" ref="Q3922">INDEX($L$11:$L$2636,MATCH(B3922+J3922,$L$11:$L$2636,0)+12)-1</f>
        <v>49264</v>
      </c>
    </row>
    <row r="3923" spans="2:17" ht="15" customHeight="1" x14ac:dyDescent="0.25">
      <c r="B3923" s="112">
        <v>49247</v>
      </c>
      <c r="C3923" s="113" t="str">
        <f t="shared" si="256"/>
        <v>Monday</v>
      </c>
      <c r="D3923" s="114" t="str">
        <f t="shared" si="255"/>
        <v>B</v>
      </c>
      <c r="E3923" s="114" t="str">
        <f t="shared" si="255"/>
        <v>B</v>
      </c>
      <c r="F3923" s="114" t="str">
        <f t="shared" si="255"/>
        <v>B</v>
      </c>
      <c r="G3923" s="114" t="str">
        <f t="shared" si="255"/>
        <v>B</v>
      </c>
      <c r="H3923" s="114" t="str">
        <f t="shared" si="257"/>
        <v>B</v>
      </c>
      <c r="I3923" s="99">
        <f t="shared" si="258"/>
        <v>1</v>
      </c>
      <c r="J3923" s="109">
        <f>IF(H3923="B",0,MATCH("B",H3924:$H$3985,0))</f>
        <v>0</v>
      </c>
      <c r="O3923" s="112">
        <v>49247</v>
      </c>
      <c r="P3923" s="97" cm="1">
        <f t="array" ref="P3923">INDEX($L$11:$L$2636,MATCH(B3923+J3923,$L$11:$L$2636,0)+30)</f>
        <v>49293</v>
      </c>
      <c r="Q3923" s="124" cm="1">
        <f t="array" ref="Q3923">INDEX($L$11:$L$2636,MATCH(B3923+J3923,$L$11:$L$2636,0)+12)-1</f>
        <v>49264</v>
      </c>
    </row>
    <row r="3924" spans="2:17" ht="15" customHeight="1" x14ac:dyDescent="0.25">
      <c r="B3924" s="112">
        <v>49248</v>
      </c>
      <c r="C3924" s="113" t="str">
        <f t="shared" si="256"/>
        <v>Tuesday</v>
      </c>
      <c r="D3924" s="114" t="str">
        <f t="shared" si="255"/>
        <v>B</v>
      </c>
      <c r="E3924" s="114" t="str">
        <f t="shared" si="255"/>
        <v>B</v>
      </c>
      <c r="F3924" s="114" t="str">
        <f t="shared" si="255"/>
        <v>B</v>
      </c>
      <c r="G3924" s="114" t="str">
        <f t="shared" si="255"/>
        <v>B</v>
      </c>
      <c r="H3924" s="114" t="str">
        <f t="shared" si="257"/>
        <v>B</v>
      </c>
      <c r="I3924" s="99">
        <f t="shared" si="258"/>
        <v>1</v>
      </c>
      <c r="J3924" s="109">
        <f>IF(H3924="B",0,MATCH("B",H3925:$H$3985,0))</f>
        <v>0</v>
      </c>
      <c r="O3924" s="112">
        <v>49248</v>
      </c>
      <c r="P3924" s="97" cm="1">
        <f t="array" ref="P3924">INDEX($L$11:$L$2636,MATCH(B3924+J3924,$L$11:$L$2636,0)+30)</f>
        <v>49296</v>
      </c>
      <c r="Q3924" s="124" cm="1">
        <f t="array" ref="Q3924">INDEX($L$11:$L$2636,MATCH(B3924+J3924,$L$11:$L$2636,0)+12)-1</f>
        <v>49267</v>
      </c>
    </row>
    <row r="3925" spans="2:17" ht="15" customHeight="1" x14ac:dyDescent="0.25">
      <c r="B3925" s="112">
        <v>49249</v>
      </c>
      <c r="C3925" s="113" t="str">
        <f t="shared" si="256"/>
        <v>Wednesday</v>
      </c>
      <c r="D3925" s="114" t="str">
        <f t="shared" si="255"/>
        <v>B</v>
      </c>
      <c r="E3925" s="114" t="s">
        <v>71</v>
      </c>
      <c r="F3925" s="114" t="s">
        <v>71</v>
      </c>
      <c r="G3925" s="114" t="str">
        <f t="shared" si="255"/>
        <v>B</v>
      </c>
      <c r="H3925" s="114" t="str">
        <f t="shared" si="257"/>
        <v>P</v>
      </c>
      <c r="I3925" s="99">
        <f t="shared" si="258"/>
        <v>0</v>
      </c>
      <c r="J3925" s="109">
        <f>IF(H3925="B",0,MATCH("B",H3926:$H$3985,0))</f>
        <v>1</v>
      </c>
      <c r="O3925" s="112">
        <v>49249</v>
      </c>
      <c r="P3925" s="97" cm="1">
        <f t="array" ref="P3925">INDEX($L$11:$L$2636,MATCH(B3925+J3925,$L$11:$L$2636,0)+30)</f>
        <v>49297</v>
      </c>
      <c r="Q3925" s="124" cm="1">
        <f t="array" ref="Q3925">INDEX($L$11:$L$2636,MATCH(B3925+J3925,$L$11:$L$2636,0)+12)-1</f>
        <v>49268</v>
      </c>
    </row>
    <row r="3926" spans="2:17" ht="15" customHeight="1" x14ac:dyDescent="0.25">
      <c r="B3926" s="112">
        <v>49250</v>
      </c>
      <c r="C3926" s="113" t="str">
        <f t="shared" si="256"/>
        <v>Thursday</v>
      </c>
      <c r="D3926" s="114" t="str">
        <f t="shared" si="255"/>
        <v>B</v>
      </c>
      <c r="E3926" s="114" t="str">
        <f t="shared" si="255"/>
        <v>B</v>
      </c>
      <c r="F3926" s="114" t="str">
        <f t="shared" si="255"/>
        <v>B</v>
      </c>
      <c r="G3926" s="114" t="str">
        <f t="shared" si="255"/>
        <v>B</v>
      </c>
      <c r="H3926" s="114" t="str">
        <f t="shared" si="257"/>
        <v>B</v>
      </c>
      <c r="I3926" s="99">
        <f t="shared" si="258"/>
        <v>1</v>
      </c>
      <c r="J3926" s="109">
        <f>IF(H3926="B",0,MATCH("B",H3927:$H$3985,0))</f>
        <v>0</v>
      </c>
      <c r="O3926" s="112">
        <v>49250</v>
      </c>
      <c r="P3926" s="97" cm="1">
        <f t="array" ref="P3926">INDEX($L$11:$L$2636,MATCH(B3926+J3926,$L$11:$L$2636,0)+30)</f>
        <v>49297</v>
      </c>
      <c r="Q3926" s="124" cm="1">
        <f t="array" ref="Q3926">INDEX($L$11:$L$2636,MATCH(B3926+J3926,$L$11:$L$2636,0)+12)-1</f>
        <v>49268</v>
      </c>
    </row>
    <row r="3927" spans="2:17" ht="15" customHeight="1" x14ac:dyDescent="0.25">
      <c r="B3927" s="112">
        <v>49251</v>
      </c>
      <c r="C3927" s="113" t="str">
        <f t="shared" si="256"/>
        <v>Friday</v>
      </c>
      <c r="D3927" s="114" t="str">
        <f t="shared" si="255"/>
        <v>B</v>
      </c>
      <c r="E3927" s="114" t="str">
        <f t="shared" si="255"/>
        <v>B</v>
      </c>
      <c r="F3927" s="114" t="str">
        <f t="shared" si="255"/>
        <v>B</v>
      </c>
      <c r="G3927" s="114" t="str">
        <f t="shared" si="255"/>
        <v>B</v>
      </c>
      <c r="H3927" s="114" t="str">
        <f t="shared" si="257"/>
        <v>B</v>
      </c>
      <c r="I3927" s="99">
        <f t="shared" si="258"/>
        <v>1</v>
      </c>
      <c r="J3927" s="109">
        <f>IF(H3927="B",0,MATCH("B",H3928:$H$3985,0))</f>
        <v>0</v>
      </c>
      <c r="O3927" s="112">
        <v>49251</v>
      </c>
      <c r="P3927" s="97" cm="1">
        <f t="array" ref="P3927">INDEX($L$11:$L$2636,MATCH(B3927+J3927,$L$11:$L$2636,0)+30)</f>
        <v>49298</v>
      </c>
      <c r="Q3927" s="124" cm="1">
        <f t="array" ref="Q3927">INDEX($L$11:$L$2636,MATCH(B3927+J3927,$L$11:$L$2636,0)+12)-1</f>
        <v>49269</v>
      </c>
    </row>
    <row r="3928" spans="2:17" ht="15" customHeight="1" x14ac:dyDescent="0.25">
      <c r="B3928" s="112">
        <v>49252</v>
      </c>
      <c r="C3928" s="113" t="str">
        <f t="shared" si="256"/>
        <v>Saturday</v>
      </c>
      <c r="D3928" s="114" t="str">
        <f t="shared" si="255"/>
        <v>W</v>
      </c>
      <c r="E3928" s="114" t="str">
        <f t="shared" si="255"/>
        <v>W</v>
      </c>
      <c r="F3928" s="114" t="str">
        <f t="shared" si="255"/>
        <v>W</v>
      </c>
      <c r="G3928" s="114" t="str">
        <f t="shared" si="255"/>
        <v>W</v>
      </c>
      <c r="H3928" s="114" t="str">
        <f t="shared" si="257"/>
        <v>W</v>
      </c>
      <c r="I3928" s="99">
        <f t="shared" si="258"/>
        <v>0</v>
      </c>
      <c r="J3928" s="109">
        <f>IF(H3928="B",0,MATCH("B",H3929:$H$3985,0))</f>
        <v>2</v>
      </c>
      <c r="O3928" s="112">
        <v>49252</v>
      </c>
      <c r="P3928" s="97" cm="1">
        <f t="array" ref="P3928">INDEX($L$11:$L$2636,MATCH(B3928+J3928,$L$11:$L$2636,0)+30)</f>
        <v>49299</v>
      </c>
      <c r="Q3928" s="124" cm="1">
        <f t="array" ref="Q3928">INDEX($L$11:$L$2636,MATCH(B3928+J3928,$L$11:$L$2636,0)+12)-1</f>
        <v>49270</v>
      </c>
    </row>
    <row r="3929" spans="2:17" ht="15" customHeight="1" x14ac:dyDescent="0.25">
      <c r="B3929" s="112">
        <v>49253</v>
      </c>
      <c r="C3929" s="113" t="str">
        <f t="shared" si="256"/>
        <v>Sunday</v>
      </c>
      <c r="D3929" s="114" t="str">
        <f t="shared" si="255"/>
        <v>W</v>
      </c>
      <c r="E3929" s="114" t="str">
        <f t="shared" si="255"/>
        <v>W</v>
      </c>
      <c r="F3929" s="114" t="str">
        <f t="shared" si="255"/>
        <v>W</v>
      </c>
      <c r="G3929" s="114" t="str">
        <f t="shared" si="255"/>
        <v>W</v>
      </c>
      <c r="H3929" s="114" t="str">
        <f t="shared" si="257"/>
        <v>W</v>
      </c>
      <c r="I3929" s="99">
        <f t="shared" si="258"/>
        <v>0</v>
      </c>
      <c r="J3929" s="109">
        <f>IF(H3929="B",0,MATCH("B",H3930:$H$3985,0))</f>
        <v>1</v>
      </c>
      <c r="O3929" s="112">
        <v>49253</v>
      </c>
      <c r="P3929" s="97" cm="1">
        <f t="array" ref="P3929">INDEX($L$11:$L$2636,MATCH(B3929+J3929,$L$11:$L$2636,0)+30)</f>
        <v>49299</v>
      </c>
      <c r="Q3929" s="124" cm="1">
        <f t="array" ref="Q3929">INDEX($L$11:$L$2636,MATCH(B3929+J3929,$L$11:$L$2636,0)+12)-1</f>
        <v>49270</v>
      </c>
    </row>
    <row r="3930" spans="2:17" ht="15" customHeight="1" x14ac:dyDescent="0.25">
      <c r="B3930" s="112">
        <v>49254</v>
      </c>
      <c r="C3930" s="113" t="str">
        <f t="shared" si="256"/>
        <v>Monday</v>
      </c>
      <c r="D3930" s="114" t="str">
        <f t="shared" si="255"/>
        <v>B</v>
      </c>
      <c r="E3930" s="114" t="str">
        <f t="shared" si="255"/>
        <v>B</v>
      </c>
      <c r="F3930" s="114" t="str">
        <f t="shared" si="255"/>
        <v>B</v>
      </c>
      <c r="G3930" s="114" t="str">
        <f t="shared" si="255"/>
        <v>B</v>
      </c>
      <c r="H3930" s="114" t="str">
        <f t="shared" si="257"/>
        <v>B</v>
      </c>
      <c r="I3930" s="99">
        <f t="shared" si="258"/>
        <v>1</v>
      </c>
      <c r="J3930" s="109">
        <f>IF(H3930="B",0,MATCH("B",H3931:$H$3985,0))</f>
        <v>0</v>
      </c>
      <c r="O3930" s="112">
        <v>49254</v>
      </c>
      <c r="P3930" s="97" cm="1">
        <f t="array" ref="P3930">INDEX($L$11:$L$2636,MATCH(B3930+J3930,$L$11:$L$2636,0)+30)</f>
        <v>49299</v>
      </c>
      <c r="Q3930" s="124" cm="1">
        <f t="array" ref="Q3930">INDEX($L$11:$L$2636,MATCH(B3930+J3930,$L$11:$L$2636,0)+12)-1</f>
        <v>49270</v>
      </c>
    </row>
    <row r="3931" spans="2:17" ht="15" customHeight="1" x14ac:dyDescent="0.25">
      <c r="B3931" s="112">
        <v>49255</v>
      </c>
      <c r="C3931" s="113" t="str">
        <f t="shared" si="256"/>
        <v>Tuesday</v>
      </c>
      <c r="D3931" s="114" t="str">
        <f t="shared" si="255"/>
        <v>B</v>
      </c>
      <c r="E3931" s="114" t="str">
        <f t="shared" si="255"/>
        <v>B</v>
      </c>
      <c r="F3931" s="114" t="str">
        <f t="shared" si="255"/>
        <v>B</v>
      </c>
      <c r="G3931" s="114" t="str">
        <f t="shared" si="255"/>
        <v>B</v>
      </c>
      <c r="H3931" s="114" t="str">
        <f t="shared" si="257"/>
        <v>B</v>
      </c>
      <c r="I3931" s="99">
        <f t="shared" si="258"/>
        <v>1</v>
      </c>
      <c r="J3931" s="109">
        <f>IF(H3931="B",0,MATCH("B",H3932:$H$3985,0))</f>
        <v>0</v>
      </c>
      <c r="O3931" s="112">
        <v>49255</v>
      </c>
      <c r="P3931" s="97" cm="1">
        <f t="array" ref="P3931">INDEX($L$11:$L$2636,MATCH(B3931+J3931,$L$11:$L$2636,0)+30)</f>
        <v>49300</v>
      </c>
      <c r="Q3931" s="124" cm="1">
        <f t="array" ref="Q3931">INDEX($L$11:$L$2636,MATCH(B3931+J3931,$L$11:$L$2636,0)+12)-1</f>
        <v>49271</v>
      </c>
    </row>
    <row r="3932" spans="2:17" ht="15" customHeight="1" x14ac:dyDescent="0.25">
      <c r="B3932" s="112">
        <v>49256</v>
      </c>
      <c r="C3932" s="113" t="str">
        <f t="shared" si="256"/>
        <v>Wednesday</v>
      </c>
      <c r="D3932" s="114" t="str">
        <f t="shared" si="255"/>
        <v>B</v>
      </c>
      <c r="E3932" s="114" t="str">
        <f t="shared" si="255"/>
        <v>B</v>
      </c>
      <c r="F3932" s="114" t="str">
        <f t="shared" si="255"/>
        <v>B</v>
      </c>
      <c r="G3932" s="114" t="str">
        <f t="shared" si="255"/>
        <v>B</v>
      </c>
      <c r="H3932" s="114" t="str">
        <f t="shared" si="257"/>
        <v>B</v>
      </c>
      <c r="I3932" s="99">
        <f t="shared" si="258"/>
        <v>1</v>
      </c>
      <c r="J3932" s="109">
        <f>IF(H3932="B",0,MATCH("B",H3933:$H$3985,0))</f>
        <v>0</v>
      </c>
      <c r="O3932" s="112">
        <v>49256</v>
      </c>
      <c r="P3932" s="97" cm="1">
        <f t="array" ref="P3932">INDEX($L$11:$L$2636,MATCH(B3932+J3932,$L$11:$L$2636,0)+30)</f>
        <v>49305</v>
      </c>
      <c r="Q3932" s="124" cm="1">
        <f t="array" ref="Q3932">INDEX($L$11:$L$2636,MATCH(B3932+J3932,$L$11:$L$2636,0)+12)-1</f>
        <v>49274</v>
      </c>
    </row>
    <row r="3933" spans="2:17" ht="15" customHeight="1" x14ac:dyDescent="0.25">
      <c r="B3933" s="112">
        <v>49257</v>
      </c>
      <c r="C3933" s="113" t="str">
        <f t="shared" si="256"/>
        <v>Thursday</v>
      </c>
      <c r="D3933" s="114" t="str">
        <f t="shared" si="255"/>
        <v>B</v>
      </c>
      <c r="E3933" s="114" t="str">
        <f t="shared" si="255"/>
        <v>B</v>
      </c>
      <c r="F3933" s="114" t="s">
        <v>71</v>
      </c>
      <c r="G3933" s="114" t="str">
        <f t="shared" si="255"/>
        <v>B</v>
      </c>
      <c r="H3933" s="114" t="str">
        <f t="shared" si="257"/>
        <v>P</v>
      </c>
      <c r="I3933" s="99">
        <f t="shared" si="258"/>
        <v>0</v>
      </c>
      <c r="J3933" s="109">
        <f>IF(H3933="B",0,MATCH("B",H3934:$H$3985,0))</f>
        <v>1</v>
      </c>
      <c r="O3933" s="112">
        <v>49257</v>
      </c>
      <c r="P3933" s="97" cm="1">
        <f t="array" ref="P3933">INDEX($L$11:$L$2636,MATCH(B3933+J3933,$L$11:$L$2636,0)+30)</f>
        <v>49306</v>
      </c>
      <c r="Q3933" s="124" cm="1">
        <f t="array" ref="Q3933">INDEX($L$11:$L$2636,MATCH(B3933+J3933,$L$11:$L$2636,0)+12)-1</f>
        <v>49275</v>
      </c>
    </row>
    <row r="3934" spans="2:17" ht="15" customHeight="1" x14ac:dyDescent="0.25">
      <c r="B3934" s="112">
        <v>49258</v>
      </c>
      <c r="C3934" s="113" t="str">
        <f t="shared" si="256"/>
        <v>Friday</v>
      </c>
      <c r="D3934" s="114" t="str">
        <f t="shared" si="255"/>
        <v>B</v>
      </c>
      <c r="E3934" s="114" t="str">
        <f t="shared" si="255"/>
        <v>B</v>
      </c>
      <c r="F3934" s="114" t="str">
        <f t="shared" si="255"/>
        <v>B</v>
      </c>
      <c r="G3934" s="114" t="str">
        <f t="shared" si="255"/>
        <v>B</v>
      </c>
      <c r="H3934" s="114" t="str">
        <f t="shared" si="257"/>
        <v>B</v>
      </c>
      <c r="I3934" s="99">
        <f t="shared" si="258"/>
        <v>1</v>
      </c>
      <c r="J3934" s="109">
        <f>IF(H3934="B",0,MATCH("B",H3935:$H$3985,0))</f>
        <v>0</v>
      </c>
      <c r="O3934" s="112">
        <v>49258</v>
      </c>
      <c r="P3934" s="97" cm="1">
        <f t="array" ref="P3934">INDEX($L$11:$L$2636,MATCH(B3934+J3934,$L$11:$L$2636,0)+30)</f>
        <v>49306</v>
      </c>
      <c r="Q3934" s="124" cm="1">
        <f t="array" ref="Q3934">INDEX($L$11:$L$2636,MATCH(B3934+J3934,$L$11:$L$2636,0)+12)-1</f>
        <v>49275</v>
      </c>
    </row>
    <row r="3935" spans="2:17" ht="15" customHeight="1" x14ac:dyDescent="0.25">
      <c r="B3935" s="112">
        <v>49259</v>
      </c>
      <c r="C3935" s="113" t="str">
        <f t="shared" si="256"/>
        <v>Saturday</v>
      </c>
      <c r="D3935" s="114" t="str">
        <f t="shared" ref="D3935:G3975" si="259">IF(WEEKDAY($B3935,2)&lt;6,"B","W")</f>
        <v>W</v>
      </c>
      <c r="E3935" s="114" t="str">
        <f t="shared" si="259"/>
        <v>W</v>
      </c>
      <c r="F3935" s="114" t="str">
        <f t="shared" si="259"/>
        <v>W</v>
      </c>
      <c r="G3935" s="114" t="str">
        <f t="shared" si="259"/>
        <v>W</v>
      </c>
      <c r="H3935" s="114" t="str">
        <f t="shared" si="257"/>
        <v>W</v>
      </c>
      <c r="I3935" s="99">
        <f t="shared" si="258"/>
        <v>0</v>
      </c>
      <c r="J3935" s="109">
        <f>IF(H3935="B",0,MATCH("B",H3936:$H$3985,0))</f>
        <v>2</v>
      </c>
      <c r="O3935" s="112">
        <v>49259</v>
      </c>
      <c r="P3935" s="97" cm="1">
        <f t="array" ref="P3935">INDEX($L$11:$L$2636,MATCH(B3935+J3935,$L$11:$L$2636,0)+30)</f>
        <v>49307</v>
      </c>
      <c r="Q3935" s="124" cm="1">
        <f t="array" ref="Q3935">INDEX($L$11:$L$2636,MATCH(B3935+J3935,$L$11:$L$2636,0)+12)-1</f>
        <v>49276</v>
      </c>
    </row>
    <row r="3936" spans="2:17" ht="15" customHeight="1" x14ac:dyDescent="0.25">
      <c r="B3936" s="112">
        <v>49260</v>
      </c>
      <c r="C3936" s="113" t="str">
        <f t="shared" si="256"/>
        <v>Sunday</v>
      </c>
      <c r="D3936" s="114" t="str">
        <f t="shared" si="259"/>
        <v>W</v>
      </c>
      <c r="E3936" s="114" t="str">
        <f t="shared" si="259"/>
        <v>W</v>
      </c>
      <c r="F3936" s="114" t="str">
        <f t="shared" si="259"/>
        <v>W</v>
      </c>
      <c r="G3936" s="114" t="str">
        <f t="shared" si="259"/>
        <v>W</v>
      </c>
      <c r="H3936" s="114" t="str">
        <f t="shared" si="257"/>
        <v>W</v>
      </c>
      <c r="I3936" s="99">
        <f t="shared" si="258"/>
        <v>0</v>
      </c>
      <c r="J3936" s="109">
        <f>IF(H3936="B",0,MATCH("B",H3937:$H$3985,0))</f>
        <v>1</v>
      </c>
      <c r="O3936" s="112">
        <v>49260</v>
      </c>
      <c r="P3936" s="97" cm="1">
        <f t="array" ref="P3936">INDEX($L$11:$L$2636,MATCH(B3936+J3936,$L$11:$L$2636,0)+30)</f>
        <v>49307</v>
      </c>
      <c r="Q3936" s="124" cm="1">
        <f t="array" ref="Q3936">INDEX($L$11:$L$2636,MATCH(B3936+J3936,$L$11:$L$2636,0)+12)-1</f>
        <v>49276</v>
      </c>
    </row>
    <row r="3937" spans="2:17" ht="15" customHeight="1" x14ac:dyDescent="0.25">
      <c r="B3937" s="112">
        <v>49261</v>
      </c>
      <c r="C3937" s="113" t="str">
        <f t="shared" si="256"/>
        <v>Monday</v>
      </c>
      <c r="D3937" s="114" t="str">
        <f t="shared" si="259"/>
        <v>B</v>
      </c>
      <c r="E3937" s="114" t="str">
        <f t="shared" si="259"/>
        <v>B</v>
      </c>
      <c r="F3937" s="114" t="str">
        <f t="shared" si="259"/>
        <v>B</v>
      </c>
      <c r="G3937" s="114" t="str">
        <f t="shared" si="259"/>
        <v>B</v>
      </c>
      <c r="H3937" s="114" t="str">
        <f t="shared" si="257"/>
        <v>B</v>
      </c>
      <c r="I3937" s="99">
        <f t="shared" si="258"/>
        <v>1</v>
      </c>
      <c r="J3937" s="109">
        <f>IF(H3937="B",0,MATCH("B",H3938:$H$3985,0))</f>
        <v>0</v>
      </c>
      <c r="O3937" s="112">
        <v>49261</v>
      </c>
      <c r="P3937" s="97" cm="1">
        <f t="array" ref="P3937">INDEX($L$11:$L$2636,MATCH(B3937+J3937,$L$11:$L$2636,0)+30)</f>
        <v>49307</v>
      </c>
      <c r="Q3937" s="124" cm="1">
        <f t="array" ref="Q3937">INDEX($L$11:$L$2636,MATCH(B3937+J3937,$L$11:$L$2636,0)+12)-1</f>
        <v>49276</v>
      </c>
    </row>
    <row r="3938" spans="2:17" ht="15" customHeight="1" x14ac:dyDescent="0.25">
      <c r="B3938" s="112">
        <v>49262</v>
      </c>
      <c r="C3938" s="113" t="str">
        <f t="shared" si="256"/>
        <v>Tuesday</v>
      </c>
      <c r="D3938" s="114" t="str">
        <f t="shared" si="259"/>
        <v>B</v>
      </c>
      <c r="E3938" s="114" t="str">
        <f t="shared" si="259"/>
        <v>B</v>
      </c>
      <c r="F3938" s="114" t="str">
        <f t="shared" si="259"/>
        <v>B</v>
      </c>
      <c r="G3938" s="114" t="str">
        <f t="shared" si="259"/>
        <v>B</v>
      </c>
      <c r="H3938" s="114" t="str">
        <f t="shared" si="257"/>
        <v>B</v>
      </c>
      <c r="I3938" s="99">
        <f t="shared" si="258"/>
        <v>1</v>
      </c>
      <c r="J3938" s="109">
        <f>IF(H3938="B",0,MATCH("B",H3939:$H$3985,0))</f>
        <v>0</v>
      </c>
      <c r="O3938" s="112">
        <v>49262</v>
      </c>
      <c r="P3938" s="97" t="e" cm="1">
        <f t="array" ref="P3938">INDEX($L$11:$L$2636,MATCH(B3938+J3938,$L$11:$L$2636,0)+30)</f>
        <v>#REF!</v>
      </c>
      <c r="Q3938" s="124" cm="1">
        <f t="array" ref="Q3938">INDEX($L$11:$L$2636,MATCH(B3938+J3938,$L$11:$L$2636,0)+12)-1</f>
        <v>49277</v>
      </c>
    </row>
    <row r="3939" spans="2:17" ht="15" customHeight="1" x14ac:dyDescent="0.25">
      <c r="B3939" s="112">
        <v>49263</v>
      </c>
      <c r="C3939" s="113" t="str">
        <f t="shared" si="256"/>
        <v>Wednesday</v>
      </c>
      <c r="D3939" s="114" t="str">
        <f t="shared" si="259"/>
        <v>B</v>
      </c>
      <c r="E3939" s="114" t="str">
        <f t="shared" si="259"/>
        <v>B</v>
      </c>
      <c r="F3939" s="114" t="str">
        <f t="shared" si="259"/>
        <v>B</v>
      </c>
      <c r="G3939" s="114" t="str">
        <f t="shared" si="259"/>
        <v>B</v>
      </c>
      <c r="H3939" s="114" t="str">
        <f t="shared" si="257"/>
        <v>B</v>
      </c>
      <c r="I3939" s="99">
        <f t="shared" si="258"/>
        <v>1</v>
      </c>
      <c r="J3939" s="109">
        <f>IF(H3939="B",0,MATCH("B",H3940:$H$3985,0))</f>
        <v>0</v>
      </c>
      <c r="O3939" s="112">
        <v>49263</v>
      </c>
      <c r="P3939" s="97" t="e" cm="1">
        <f t="array" ref="P3939">INDEX($L$11:$L$2636,MATCH(B3939+J3939,$L$11:$L$2636,0)+30)</f>
        <v>#REF!</v>
      </c>
      <c r="Q3939" s="124" cm="1">
        <f t="array" ref="Q3939">INDEX($L$11:$L$2636,MATCH(B3939+J3939,$L$11:$L$2636,0)+12)-1</f>
        <v>49278</v>
      </c>
    </row>
    <row r="3940" spans="2:17" ht="15" customHeight="1" x14ac:dyDescent="0.25">
      <c r="B3940" s="112">
        <v>49264</v>
      </c>
      <c r="C3940" s="113" t="str">
        <f t="shared" si="256"/>
        <v>Thursday</v>
      </c>
      <c r="D3940" s="114" t="str">
        <f t="shared" si="259"/>
        <v>B</v>
      </c>
      <c r="E3940" s="114" t="str">
        <f t="shared" si="259"/>
        <v>B</v>
      </c>
      <c r="F3940" s="114" t="str">
        <f t="shared" si="259"/>
        <v>B</v>
      </c>
      <c r="G3940" s="114" t="str">
        <f t="shared" si="259"/>
        <v>B</v>
      </c>
      <c r="H3940" s="114" t="str">
        <f t="shared" si="257"/>
        <v>B</v>
      </c>
      <c r="I3940" s="99">
        <f t="shared" si="258"/>
        <v>1</v>
      </c>
      <c r="J3940" s="109">
        <f>IF(H3940="B",0,MATCH("B",H3941:$H$3985,0))</f>
        <v>0</v>
      </c>
      <c r="O3940" s="112">
        <v>49264</v>
      </c>
      <c r="P3940" s="97" t="e" cm="1">
        <f t="array" ref="P3940">INDEX($L$11:$L$2636,MATCH(B3940+J3940,$L$11:$L$2636,0)+30)</f>
        <v>#REF!</v>
      </c>
      <c r="Q3940" s="124" cm="1">
        <f t="array" ref="Q3940">INDEX($L$11:$L$2636,MATCH(B3940+J3940,$L$11:$L$2636,0)+12)-1</f>
        <v>49281</v>
      </c>
    </row>
    <row r="3941" spans="2:17" ht="15" customHeight="1" x14ac:dyDescent="0.25">
      <c r="B3941" s="112">
        <v>49265</v>
      </c>
      <c r="C3941" s="113" t="str">
        <f t="shared" si="256"/>
        <v>Friday</v>
      </c>
      <c r="D3941" s="114" t="str">
        <f t="shared" si="259"/>
        <v>B</v>
      </c>
      <c r="E3941" s="114" t="str">
        <f t="shared" si="259"/>
        <v>B</v>
      </c>
      <c r="F3941" s="114" t="str">
        <f t="shared" si="259"/>
        <v>B</v>
      </c>
      <c r="G3941" s="114" t="str">
        <f t="shared" si="259"/>
        <v>B</v>
      </c>
      <c r="H3941" s="114" t="str">
        <f t="shared" si="257"/>
        <v>B</v>
      </c>
      <c r="I3941" s="99">
        <f t="shared" si="258"/>
        <v>1</v>
      </c>
      <c r="J3941" s="109">
        <f>IF(H3941="B",0,MATCH("B",H3942:$H$3985,0))</f>
        <v>0</v>
      </c>
      <c r="O3941" s="112">
        <v>49265</v>
      </c>
      <c r="P3941" s="97" t="e" cm="1">
        <f t="array" ref="P3941">INDEX($L$11:$L$2636,MATCH(B3941+J3941,$L$11:$L$2636,0)+30)</f>
        <v>#REF!</v>
      </c>
      <c r="Q3941" s="124" cm="1">
        <f t="array" ref="Q3941">INDEX($L$11:$L$2636,MATCH(B3941+J3941,$L$11:$L$2636,0)+12)-1</f>
        <v>49282</v>
      </c>
    </row>
    <row r="3942" spans="2:17" ht="15" customHeight="1" x14ac:dyDescent="0.25">
      <c r="B3942" s="112">
        <v>49266</v>
      </c>
      <c r="C3942" s="113" t="str">
        <f t="shared" si="256"/>
        <v>Saturday</v>
      </c>
      <c r="D3942" s="114" t="str">
        <f t="shared" si="259"/>
        <v>W</v>
      </c>
      <c r="E3942" s="114" t="str">
        <f t="shared" si="259"/>
        <v>W</v>
      </c>
      <c r="F3942" s="114" t="str">
        <f t="shared" si="259"/>
        <v>W</v>
      </c>
      <c r="G3942" s="114" t="str">
        <f t="shared" si="259"/>
        <v>W</v>
      </c>
      <c r="H3942" s="114" t="str">
        <f t="shared" si="257"/>
        <v>W</v>
      </c>
      <c r="I3942" s="99">
        <f t="shared" si="258"/>
        <v>0</v>
      </c>
      <c r="J3942" s="109">
        <f>IF(H3942="B",0,MATCH("B",H3943:$H$3985,0))</f>
        <v>2</v>
      </c>
      <c r="O3942" s="112">
        <v>49266</v>
      </c>
      <c r="P3942" s="97" t="e" cm="1">
        <f t="array" ref="P3942">INDEX($L$11:$L$2636,MATCH(B3942+J3942,$L$11:$L$2636,0)+30)</f>
        <v>#REF!</v>
      </c>
      <c r="Q3942" s="124" cm="1">
        <f t="array" ref="Q3942">INDEX($L$11:$L$2636,MATCH(B3942+J3942,$L$11:$L$2636,0)+12)-1</f>
        <v>49284</v>
      </c>
    </row>
    <row r="3943" spans="2:17" ht="15" customHeight="1" x14ac:dyDescent="0.25">
      <c r="B3943" s="112">
        <v>49267</v>
      </c>
      <c r="C3943" s="113" t="str">
        <f t="shared" si="256"/>
        <v>Sunday</v>
      </c>
      <c r="D3943" s="114" t="str">
        <f t="shared" si="259"/>
        <v>W</v>
      </c>
      <c r="E3943" s="114" t="str">
        <f t="shared" si="259"/>
        <v>W</v>
      </c>
      <c r="F3943" s="114" t="str">
        <f t="shared" si="259"/>
        <v>W</v>
      </c>
      <c r="G3943" s="114" t="str">
        <f t="shared" si="259"/>
        <v>W</v>
      </c>
      <c r="H3943" s="114" t="str">
        <f t="shared" si="257"/>
        <v>W</v>
      </c>
      <c r="I3943" s="99">
        <f t="shared" si="258"/>
        <v>0</v>
      </c>
      <c r="J3943" s="109">
        <f>IF(H3943="B",0,MATCH("B",H3944:$H$3985,0))</f>
        <v>1</v>
      </c>
      <c r="O3943" s="112">
        <v>49267</v>
      </c>
      <c r="P3943" s="97" t="e" cm="1">
        <f t="array" ref="P3943">INDEX($L$11:$L$2636,MATCH(B3943+J3943,$L$11:$L$2636,0)+30)</f>
        <v>#REF!</v>
      </c>
      <c r="Q3943" s="124" cm="1">
        <f t="array" ref="Q3943">INDEX($L$11:$L$2636,MATCH(B3943+J3943,$L$11:$L$2636,0)+12)-1</f>
        <v>49284</v>
      </c>
    </row>
    <row r="3944" spans="2:17" ht="15" customHeight="1" x14ac:dyDescent="0.25">
      <c r="B3944" s="112">
        <v>49268</v>
      </c>
      <c r="C3944" s="113" t="str">
        <f t="shared" si="256"/>
        <v>Monday</v>
      </c>
      <c r="D3944" s="114" t="str">
        <f t="shared" si="259"/>
        <v>B</v>
      </c>
      <c r="E3944" s="114" t="str">
        <f t="shared" si="259"/>
        <v>B</v>
      </c>
      <c r="F3944" s="114" t="str">
        <f t="shared" si="259"/>
        <v>B</v>
      </c>
      <c r="G3944" s="114" t="str">
        <f t="shared" si="259"/>
        <v>B</v>
      </c>
      <c r="H3944" s="114" t="str">
        <f t="shared" si="257"/>
        <v>B</v>
      </c>
      <c r="I3944" s="99">
        <f t="shared" si="258"/>
        <v>1</v>
      </c>
      <c r="J3944" s="109">
        <f>IF(H3944="B",0,MATCH("B",H3945:$H$3985,0))</f>
        <v>0</v>
      </c>
      <c r="O3944" s="112">
        <v>49268</v>
      </c>
      <c r="P3944" s="97" t="e" cm="1">
        <f t="array" ref="P3944">INDEX($L$11:$L$2636,MATCH(B3944+J3944,$L$11:$L$2636,0)+30)</f>
        <v>#REF!</v>
      </c>
      <c r="Q3944" s="124" cm="1">
        <f t="array" ref="Q3944">INDEX($L$11:$L$2636,MATCH(B3944+J3944,$L$11:$L$2636,0)+12)-1</f>
        <v>49284</v>
      </c>
    </row>
    <row r="3945" spans="2:17" ht="15" customHeight="1" x14ac:dyDescent="0.25">
      <c r="B3945" s="112">
        <v>49269</v>
      </c>
      <c r="C3945" s="113" t="str">
        <f t="shared" si="256"/>
        <v>Tuesday</v>
      </c>
      <c r="D3945" s="114" t="str">
        <f t="shared" si="259"/>
        <v>B</v>
      </c>
      <c r="E3945" s="114" t="str">
        <f t="shared" si="259"/>
        <v>B</v>
      </c>
      <c r="F3945" s="114" t="str">
        <f t="shared" si="259"/>
        <v>B</v>
      </c>
      <c r="G3945" s="114" t="str">
        <f t="shared" si="259"/>
        <v>B</v>
      </c>
      <c r="H3945" s="114" t="str">
        <f t="shared" si="257"/>
        <v>B</v>
      </c>
      <c r="I3945" s="99">
        <f t="shared" si="258"/>
        <v>1</v>
      </c>
      <c r="J3945" s="109">
        <f>IF(H3945="B",0,MATCH("B",H3946:$H$3985,0))</f>
        <v>0</v>
      </c>
      <c r="O3945" s="112">
        <v>49269</v>
      </c>
      <c r="P3945" s="97" t="e" cm="1">
        <f t="array" ref="P3945">INDEX($L$11:$L$2636,MATCH(B3945+J3945,$L$11:$L$2636,0)+30)</f>
        <v>#REF!</v>
      </c>
      <c r="Q3945" s="124" cm="1">
        <f t="array" ref="Q3945">INDEX($L$11:$L$2636,MATCH(B3945+J3945,$L$11:$L$2636,0)+12)-1</f>
        <v>49288</v>
      </c>
    </row>
    <row r="3946" spans="2:17" ht="15" customHeight="1" x14ac:dyDescent="0.25">
      <c r="B3946" s="112">
        <v>49270</v>
      </c>
      <c r="C3946" s="113" t="str">
        <f t="shared" si="256"/>
        <v>Wednesday</v>
      </c>
      <c r="D3946" s="114" t="str">
        <f t="shared" si="259"/>
        <v>B</v>
      </c>
      <c r="E3946" s="114" t="str">
        <f t="shared" si="259"/>
        <v>B</v>
      </c>
      <c r="F3946" s="114" t="str">
        <f t="shared" si="259"/>
        <v>B</v>
      </c>
      <c r="G3946" s="114" t="str">
        <f t="shared" si="259"/>
        <v>B</v>
      </c>
      <c r="H3946" s="114" t="str">
        <f t="shared" si="257"/>
        <v>B</v>
      </c>
      <c r="I3946" s="99">
        <f t="shared" si="258"/>
        <v>1</v>
      </c>
      <c r="J3946" s="109">
        <f>IF(H3946="B",0,MATCH("B",H3947:$H$3985,0))</f>
        <v>0</v>
      </c>
      <c r="O3946" s="112">
        <v>49270</v>
      </c>
      <c r="P3946" s="97" t="e" cm="1">
        <f t="array" ref="P3946">INDEX($L$11:$L$2636,MATCH(B3946+J3946,$L$11:$L$2636,0)+30)</f>
        <v>#REF!</v>
      </c>
      <c r="Q3946" s="124" cm="1">
        <f t="array" ref="Q3946">INDEX($L$11:$L$2636,MATCH(B3946+J3946,$L$11:$L$2636,0)+12)-1</f>
        <v>49289</v>
      </c>
    </row>
    <row r="3947" spans="2:17" ht="15" customHeight="1" x14ac:dyDescent="0.25">
      <c r="B3947" s="112">
        <v>49271</v>
      </c>
      <c r="C3947" s="113" t="str">
        <f t="shared" si="256"/>
        <v>Thursday</v>
      </c>
      <c r="D3947" s="114" t="str">
        <f t="shared" si="259"/>
        <v>B</v>
      </c>
      <c r="E3947" s="114" t="str">
        <f t="shared" si="259"/>
        <v>B</v>
      </c>
      <c r="F3947" s="114" t="str">
        <f t="shared" si="259"/>
        <v>B</v>
      </c>
      <c r="G3947" s="114" t="str">
        <f t="shared" si="259"/>
        <v>B</v>
      </c>
      <c r="H3947" s="114" t="str">
        <f t="shared" si="257"/>
        <v>B</v>
      </c>
      <c r="I3947" s="99">
        <f t="shared" si="258"/>
        <v>1</v>
      </c>
      <c r="J3947" s="109">
        <f>IF(H3947="B",0,MATCH("B",H3948:$H$3985,0))</f>
        <v>0</v>
      </c>
      <c r="O3947" s="112">
        <v>49271</v>
      </c>
      <c r="P3947" s="97" t="e" cm="1">
        <f t="array" ref="P3947">INDEX($L$11:$L$2636,MATCH(B3947+J3947,$L$11:$L$2636,0)+30)</f>
        <v>#REF!</v>
      </c>
      <c r="Q3947" s="124" cm="1">
        <f t="array" ref="Q3947">INDEX($L$11:$L$2636,MATCH(B3947+J3947,$L$11:$L$2636,0)+12)-1</f>
        <v>49290</v>
      </c>
    </row>
    <row r="3948" spans="2:17" ht="15" customHeight="1" x14ac:dyDescent="0.25">
      <c r="B3948" s="112">
        <v>49272</v>
      </c>
      <c r="C3948" s="113" t="str">
        <f t="shared" si="256"/>
        <v>Friday</v>
      </c>
      <c r="D3948" s="114" t="str">
        <f t="shared" si="259"/>
        <v>B</v>
      </c>
      <c r="E3948" s="114" t="str">
        <f t="shared" si="259"/>
        <v>B</v>
      </c>
      <c r="F3948" s="114" t="str">
        <f t="shared" si="259"/>
        <v>B</v>
      </c>
      <c r="G3948" s="114" t="str">
        <f t="shared" si="259"/>
        <v>B</v>
      </c>
      <c r="H3948" s="114" t="str">
        <f t="shared" si="257"/>
        <v>B</v>
      </c>
      <c r="I3948" s="99">
        <f t="shared" si="258"/>
        <v>1</v>
      </c>
      <c r="J3948" s="109">
        <f>IF(H3948="B",0,MATCH("B",H3949:$H$3985,0))</f>
        <v>0</v>
      </c>
      <c r="O3948" s="112">
        <v>49272</v>
      </c>
      <c r="P3948" s="97" t="e" cm="1">
        <f t="array" ref="P3948">INDEX($L$11:$L$2636,MATCH(B3948+J3948,$L$11:$L$2636,0)+30)</f>
        <v>#REF!</v>
      </c>
      <c r="Q3948" s="124" cm="1">
        <f t="array" ref="Q3948">INDEX($L$11:$L$2636,MATCH(B3948+J3948,$L$11:$L$2636,0)+12)-1</f>
        <v>49291</v>
      </c>
    </row>
    <row r="3949" spans="2:17" ht="15" customHeight="1" x14ac:dyDescent="0.25">
      <c r="B3949" s="112">
        <v>49273</v>
      </c>
      <c r="C3949" s="113" t="str">
        <f t="shared" si="256"/>
        <v>Saturday</v>
      </c>
      <c r="D3949" s="114" t="str">
        <f t="shared" si="259"/>
        <v>W</v>
      </c>
      <c r="E3949" s="114" t="str">
        <f t="shared" si="259"/>
        <v>W</v>
      </c>
      <c r="F3949" s="114" t="str">
        <f t="shared" si="259"/>
        <v>W</v>
      </c>
      <c r="G3949" s="114" t="str">
        <f t="shared" si="259"/>
        <v>W</v>
      </c>
      <c r="H3949" s="114" t="str">
        <f t="shared" si="257"/>
        <v>W</v>
      </c>
      <c r="I3949" s="99">
        <f t="shared" si="258"/>
        <v>0</v>
      </c>
      <c r="J3949" s="109">
        <f>IF(H3949="B",0,MATCH("B",H3950:$H$3985,0))</f>
        <v>2</v>
      </c>
      <c r="O3949" s="112">
        <v>49273</v>
      </c>
      <c r="P3949" s="97" t="e" cm="1">
        <f t="array" ref="P3949">INDEX($L$11:$L$2636,MATCH(B3949+J3949,$L$11:$L$2636,0)+30)</f>
        <v>#REF!</v>
      </c>
      <c r="Q3949" s="124" cm="1">
        <f t="array" ref="Q3949">INDEX($L$11:$L$2636,MATCH(B3949+J3949,$L$11:$L$2636,0)+12)-1</f>
        <v>49292</v>
      </c>
    </row>
    <row r="3950" spans="2:17" ht="15" customHeight="1" x14ac:dyDescent="0.25">
      <c r="B3950" s="112">
        <v>49274</v>
      </c>
      <c r="C3950" s="113" t="str">
        <f t="shared" si="256"/>
        <v>Sunday</v>
      </c>
      <c r="D3950" s="114" t="str">
        <f t="shared" si="259"/>
        <v>W</v>
      </c>
      <c r="E3950" s="114" t="str">
        <f t="shared" si="259"/>
        <v>W</v>
      </c>
      <c r="F3950" s="114" t="str">
        <f t="shared" si="259"/>
        <v>W</v>
      </c>
      <c r="G3950" s="114" t="str">
        <f t="shared" si="259"/>
        <v>W</v>
      </c>
      <c r="H3950" s="114" t="str">
        <f t="shared" si="257"/>
        <v>W</v>
      </c>
      <c r="I3950" s="99">
        <f t="shared" si="258"/>
        <v>0</v>
      </c>
      <c r="J3950" s="109">
        <f>IF(H3950="B",0,MATCH("B",H3951:$H$3985,0))</f>
        <v>1</v>
      </c>
      <c r="O3950" s="112">
        <v>49274</v>
      </c>
      <c r="P3950" s="97" t="e" cm="1">
        <f t="array" ref="P3950">INDEX($L$11:$L$2636,MATCH(B3950+J3950,$L$11:$L$2636,0)+30)</f>
        <v>#REF!</v>
      </c>
      <c r="Q3950" s="124" cm="1">
        <f t="array" ref="Q3950">INDEX($L$11:$L$2636,MATCH(B3950+J3950,$L$11:$L$2636,0)+12)-1</f>
        <v>49292</v>
      </c>
    </row>
    <row r="3951" spans="2:17" ht="15" customHeight="1" x14ac:dyDescent="0.25">
      <c r="B3951" s="112">
        <v>49275</v>
      </c>
      <c r="C3951" s="113" t="str">
        <f t="shared" si="256"/>
        <v>Monday</v>
      </c>
      <c r="D3951" s="114" t="str">
        <f t="shared" si="259"/>
        <v>B</v>
      </c>
      <c r="E3951" s="114" t="str">
        <f t="shared" si="259"/>
        <v>B</v>
      </c>
      <c r="F3951" s="114" t="str">
        <f t="shared" si="259"/>
        <v>B</v>
      </c>
      <c r="G3951" s="114" t="str">
        <f t="shared" si="259"/>
        <v>B</v>
      </c>
      <c r="H3951" s="114" t="str">
        <f t="shared" si="257"/>
        <v>B</v>
      </c>
      <c r="I3951" s="99">
        <f t="shared" si="258"/>
        <v>1</v>
      </c>
      <c r="J3951" s="109">
        <f>IF(H3951="B",0,MATCH("B",H3952:$H$3985,0))</f>
        <v>0</v>
      </c>
      <c r="O3951" s="112">
        <v>49275</v>
      </c>
      <c r="P3951" s="97" t="e" cm="1">
        <f t="array" ref="P3951">INDEX($L$11:$L$2636,MATCH(B3951+J3951,$L$11:$L$2636,0)+30)</f>
        <v>#REF!</v>
      </c>
      <c r="Q3951" s="124" cm="1">
        <f t="array" ref="Q3951">INDEX($L$11:$L$2636,MATCH(B3951+J3951,$L$11:$L$2636,0)+12)-1</f>
        <v>49292</v>
      </c>
    </row>
    <row r="3952" spans="2:17" ht="15" customHeight="1" x14ac:dyDescent="0.25">
      <c r="B3952" s="112">
        <v>49276</v>
      </c>
      <c r="C3952" s="113" t="str">
        <f t="shared" si="256"/>
        <v>Tuesday</v>
      </c>
      <c r="D3952" s="114" t="str">
        <f t="shared" si="259"/>
        <v>B</v>
      </c>
      <c r="E3952" s="114" t="str">
        <f t="shared" si="259"/>
        <v>B</v>
      </c>
      <c r="F3952" s="114" t="str">
        <f t="shared" si="259"/>
        <v>B</v>
      </c>
      <c r="G3952" s="114" t="str">
        <f t="shared" si="259"/>
        <v>B</v>
      </c>
      <c r="H3952" s="114" t="str">
        <f t="shared" si="257"/>
        <v>B</v>
      </c>
      <c r="I3952" s="99">
        <f t="shared" si="258"/>
        <v>1</v>
      </c>
      <c r="J3952" s="109">
        <f>IF(H3952="B",0,MATCH("B",H3953:$H$3985,0))</f>
        <v>0</v>
      </c>
      <c r="O3952" s="112">
        <v>49276</v>
      </c>
      <c r="P3952" s="97" t="e" cm="1">
        <f t="array" ref="P3952">INDEX($L$11:$L$2636,MATCH(B3952+J3952,$L$11:$L$2636,0)+30)</f>
        <v>#REF!</v>
      </c>
      <c r="Q3952" s="124" cm="1">
        <f t="array" ref="Q3952">INDEX($L$11:$L$2636,MATCH(B3952+J3952,$L$11:$L$2636,0)+12)-1</f>
        <v>49295</v>
      </c>
    </row>
    <row r="3953" spans="2:17" ht="15" customHeight="1" x14ac:dyDescent="0.25">
      <c r="B3953" s="112">
        <v>49277</v>
      </c>
      <c r="C3953" s="113" t="str">
        <f t="shared" si="256"/>
        <v>Wednesday</v>
      </c>
      <c r="D3953" s="114" t="str">
        <f t="shared" si="259"/>
        <v>B</v>
      </c>
      <c r="E3953" s="114" t="str">
        <f t="shared" si="259"/>
        <v>B</v>
      </c>
      <c r="F3953" s="114" t="str">
        <f t="shared" si="259"/>
        <v>B</v>
      </c>
      <c r="G3953" s="114" t="str">
        <f t="shared" si="259"/>
        <v>B</v>
      </c>
      <c r="H3953" s="114" t="str">
        <f t="shared" si="257"/>
        <v>B</v>
      </c>
      <c r="I3953" s="99">
        <f t="shared" si="258"/>
        <v>1</v>
      </c>
      <c r="J3953" s="109">
        <f>IF(H3953="B",0,MATCH("B",H3954:$H$3985,0))</f>
        <v>0</v>
      </c>
      <c r="O3953" s="112">
        <v>49277</v>
      </c>
      <c r="P3953" s="97" t="e" cm="1">
        <f t="array" ref="P3953">INDEX($L$11:$L$2636,MATCH(B3953+J3953,$L$11:$L$2636,0)+30)</f>
        <v>#REF!</v>
      </c>
      <c r="Q3953" s="124" cm="1">
        <f t="array" ref="Q3953">INDEX($L$11:$L$2636,MATCH(B3953+J3953,$L$11:$L$2636,0)+12)-1</f>
        <v>49296</v>
      </c>
    </row>
    <row r="3954" spans="2:17" ht="15" customHeight="1" x14ac:dyDescent="0.25">
      <c r="B3954" s="112">
        <v>49278</v>
      </c>
      <c r="C3954" s="113" t="str">
        <f t="shared" si="256"/>
        <v>Thursday</v>
      </c>
      <c r="D3954" s="114" t="str">
        <f t="shared" si="259"/>
        <v>B</v>
      </c>
      <c r="E3954" s="114" t="str">
        <f t="shared" si="259"/>
        <v>B</v>
      </c>
      <c r="F3954" s="114" t="str">
        <f t="shared" si="259"/>
        <v>B</v>
      </c>
      <c r="G3954" s="114" t="str">
        <f t="shared" si="259"/>
        <v>B</v>
      </c>
      <c r="H3954" s="114" t="str">
        <f t="shared" si="257"/>
        <v>B</v>
      </c>
      <c r="I3954" s="99">
        <f t="shared" si="258"/>
        <v>1</v>
      </c>
      <c r="J3954" s="109">
        <f>IF(H3954="B",0,MATCH("B",H3955:$H$3985,0))</f>
        <v>0</v>
      </c>
      <c r="O3954" s="112">
        <v>49278</v>
      </c>
      <c r="P3954" s="97" t="e" cm="1">
        <f t="array" ref="P3954">INDEX($L$11:$L$2636,MATCH(B3954+J3954,$L$11:$L$2636,0)+30)</f>
        <v>#REF!</v>
      </c>
      <c r="Q3954" s="124" cm="1">
        <f t="array" ref="Q3954">INDEX($L$11:$L$2636,MATCH(B3954+J3954,$L$11:$L$2636,0)+12)-1</f>
        <v>49297</v>
      </c>
    </row>
    <row r="3955" spans="2:17" ht="15" customHeight="1" x14ac:dyDescent="0.25">
      <c r="B3955" s="112">
        <v>49279</v>
      </c>
      <c r="C3955" s="113" t="str">
        <f t="shared" si="256"/>
        <v>Friday</v>
      </c>
      <c r="D3955" s="114" t="str">
        <f t="shared" si="259"/>
        <v>B</v>
      </c>
      <c r="E3955" s="114" t="str">
        <f t="shared" si="259"/>
        <v>B</v>
      </c>
      <c r="F3955" s="114" t="str">
        <f t="shared" si="259"/>
        <v>B</v>
      </c>
      <c r="G3955" s="114" t="str">
        <f t="shared" si="259"/>
        <v>B</v>
      </c>
      <c r="H3955" s="114" t="str">
        <f t="shared" si="257"/>
        <v>B</v>
      </c>
      <c r="I3955" s="99">
        <f t="shared" si="258"/>
        <v>1</v>
      </c>
      <c r="J3955" s="109">
        <f>IF(H3955="B",0,MATCH("B",H3956:$H$3985,0))</f>
        <v>0</v>
      </c>
      <c r="O3955" s="112">
        <v>49279</v>
      </c>
      <c r="P3955" s="97" t="e" cm="1">
        <f t="array" ref="P3955">INDEX($L$11:$L$2636,MATCH(B3955+J3955,$L$11:$L$2636,0)+30)</f>
        <v>#REF!</v>
      </c>
      <c r="Q3955" s="124" cm="1">
        <f t="array" ref="Q3955">INDEX($L$11:$L$2636,MATCH(B3955+J3955,$L$11:$L$2636,0)+12)-1</f>
        <v>49298</v>
      </c>
    </row>
    <row r="3956" spans="2:17" ht="15" customHeight="1" x14ac:dyDescent="0.25">
      <c r="B3956" s="112">
        <v>49280</v>
      </c>
      <c r="C3956" s="113" t="str">
        <f t="shared" si="256"/>
        <v>Saturday</v>
      </c>
      <c r="D3956" s="114" t="str">
        <f t="shared" si="259"/>
        <v>W</v>
      </c>
      <c r="E3956" s="114" t="str">
        <f t="shared" si="259"/>
        <v>W</v>
      </c>
      <c r="F3956" s="114" t="str">
        <f t="shared" si="259"/>
        <v>W</v>
      </c>
      <c r="G3956" s="114" t="str">
        <f t="shared" si="259"/>
        <v>W</v>
      </c>
      <c r="H3956" s="114" t="str">
        <f t="shared" si="257"/>
        <v>W</v>
      </c>
      <c r="I3956" s="99">
        <f t="shared" si="258"/>
        <v>0</v>
      </c>
      <c r="J3956" s="109">
        <f>IF(H3956="B",0,MATCH("B",H3957:$H$3985,0))</f>
        <v>2</v>
      </c>
      <c r="O3956" s="112">
        <v>49280</v>
      </c>
      <c r="P3956" s="97" t="e" cm="1">
        <f t="array" ref="P3956">INDEX($L$11:$L$2636,MATCH(B3956+J3956,$L$11:$L$2636,0)+30)</f>
        <v>#REF!</v>
      </c>
      <c r="Q3956" s="124" cm="1">
        <f t="array" ref="Q3956">INDEX($L$11:$L$2636,MATCH(B3956+J3956,$L$11:$L$2636,0)+12)-1</f>
        <v>49299</v>
      </c>
    </row>
    <row r="3957" spans="2:17" ht="15" customHeight="1" x14ac:dyDescent="0.25">
      <c r="B3957" s="112">
        <v>49281</v>
      </c>
      <c r="C3957" s="113" t="str">
        <f t="shared" si="256"/>
        <v>Sunday</v>
      </c>
      <c r="D3957" s="114" t="str">
        <f t="shared" si="259"/>
        <v>W</v>
      </c>
      <c r="E3957" s="114" t="str">
        <f t="shared" si="259"/>
        <v>W</v>
      </c>
      <c r="F3957" s="114" t="str">
        <f t="shared" si="259"/>
        <v>W</v>
      </c>
      <c r="G3957" s="114" t="str">
        <f t="shared" si="259"/>
        <v>W</v>
      </c>
      <c r="H3957" s="114" t="str">
        <f t="shared" si="257"/>
        <v>W</v>
      </c>
      <c r="I3957" s="99">
        <f t="shared" si="258"/>
        <v>0</v>
      </c>
      <c r="J3957" s="109">
        <f>IF(H3957="B",0,MATCH("B",H3958:$H$3985,0))</f>
        <v>1</v>
      </c>
      <c r="O3957" s="112">
        <v>49281</v>
      </c>
      <c r="P3957" s="97" t="e" cm="1">
        <f t="array" ref="P3957">INDEX($L$11:$L$2636,MATCH(B3957+J3957,$L$11:$L$2636,0)+30)</f>
        <v>#REF!</v>
      </c>
      <c r="Q3957" s="124" cm="1">
        <f t="array" ref="Q3957">INDEX($L$11:$L$2636,MATCH(B3957+J3957,$L$11:$L$2636,0)+12)-1</f>
        <v>49299</v>
      </c>
    </row>
    <row r="3958" spans="2:17" ht="15" customHeight="1" x14ac:dyDescent="0.25">
      <c r="B3958" s="112">
        <v>49282</v>
      </c>
      <c r="C3958" s="113" t="str">
        <f t="shared" si="256"/>
        <v>Monday</v>
      </c>
      <c r="D3958" s="114" t="str">
        <f t="shared" si="259"/>
        <v>B</v>
      </c>
      <c r="E3958" s="114" t="str">
        <f t="shared" si="259"/>
        <v>B</v>
      </c>
      <c r="F3958" s="114" t="str">
        <f t="shared" si="259"/>
        <v>B</v>
      </c>
      <c r="G3958" s="114" t="str">
        <f t="shared" si="259"/>
        <v>B</v>
      </c>
      <c r="H3958" s="114" t="str">
        <f t="shared" si="257"/>
        <v>B</v>
      </c>
      <c r="I3958" s="99">
        <f t="shared" si="258"/>
        <v>1</v>
      </c>
      <c r="J3958" s="109">
        <f>IF(H3958="B",0,MATCH("B",H3959:$H$3985,0))</f>
        <v>0</v>
      </c>
      <c r="O3958" s="112">
        <v>49282</v>
      </c>
      <c r="P3958" s="97" t="e" cm="1">
        <f t="array" ref="P3958">INDEX($L$11:$L$2636,MATCH(B3958+J3958,$L$11:$L$2636,0)+30)</f>
        <v>#REF!</v>
      </c>
      <c r="Q3958" s="124" cm="1">
        <f t="array" ref="Q3958">INDEX($L$11:$L$2636,MATCH(B3958+J3958,$L$11:$L$2636,0)+12)-1</f>
        <v>49299</v>
      </c>
    </row>
    <row r="3959" spans="2:17" ht="15" customHeight="1" x14ac:dyDescent="0.25">
      <c r="B3959" s="112">
        <v>49283</v>
      </c>
      <c r="C3959" s="113" t="str">
        <f t="shared" si="256"/>
        <v>Tuesday</v>
      </c>
      <c r="D3959" s="114" t="str">
        <f t="shared" si="259"/>
        <v>B</v>
      </c>
      <c r="E3959" s="114" t="str">
        <f t="shared" si="259"/>
        <v>B</v>
      </c>
      <c r="F3959" s="114" t="str">
        <f t="shared" si="259"/>
        <v>B</v>
      </c>
      <c r="G3959" s="114" t="str">
        <f t="shared" si="259"/>
        <v>B</v>
      </c>
      <c r="H3959" s="114" t="str">
        <f t="shared" si="257"/>
        <v>B</v>
      </c>
      <c r="I3959" s="99">
        <f t="shared" si="258"/>
        <v>1</v>
      </c>
      <c r="J3959" s="109">
        <f>IF(H3959="B",0,MATCH("B",H3960:$H$3985,0))</f>
        <v>0</v>
      </c>
      <c r="O3959" s="112">
        <v>49283</v>
      </c>
      <c r="P3959" s="97" t="e" cm="1">
        <f t="array" ref="P3959">INDEX($L$11:$L$2636,MATCH(B3959+J3959,$L$11:$L$2636,0)+30)</f>
        <v>#REF!</v>
      </c>
      <c r="Q3959" s="124" cm="1">
        <f t="array" ref="Q3959">INDEX($L$11:$L$2636,MATCH(B3959+J3959,$L$11:$L$2636,0)+12)-1</f>
        <v>49304</v>
      </c>
    </row>
    <row r="3960" spans="2:17" ht="15" customHeight="1" x14ac:dyDescent="0.25">
      <c r="B3960" s="112">
        <v>49284</v>
      </c>
      <c r="C3960" s="113" t="str">
        <f t="shared" si="256"/>
        <v>Wednesday</v>
      </c>
      <c r="D3960" s="114" t="str">
        <f t="shared" si="259"/>
        <v>B</v>
      </c>
      <c r="E3960" s="114" t="s">
        <v>71</v>
      </c>
      <c r="F3960" s="114" t="s">
        <v>71</v>
      </c>
      <c r="G3960" s="114" t="str">
        <f t="shared" si="259"/>
        <v>B</v>
      </c>
      <c r="H3960" s="114" t="str">
        <f t="shared" si="257"/>
        <v>P</v>
      </c>
      <c r="I3960" s="99">
        <f t="shared" si="258"/>
        <v>0</v>
      </c>
      <c r="J3960" s="109">
        <f>IF(H3960="B",0,MATCH("B",H3961:$H$3985,0))</f>
        <v>1</v>
      </c>
      <c r="O3960" s="112">
        <v>49284</v>
      </c>
      <c r="P3960" s="97" t="e" cm="1">
        <f t="array" ref="P3960">INDEX($L$11:$L$2636,MATCH(B3960+J3960,$L$11:$L$2636,0)+30)</f>
        <v>#REF!</v>
      </c>
      <c r="Q3960" s="124" cm="1">
        <f t="array" ref="Q3960">INDEX($L$11:$L$2636,MATCH(B3960+J3960,$L$11:$L$2636,0)+12)-1</f>
        <v>49305</v>
      </c>
    </row>
    <row r="3961" spans="2:17" ht="15" customHeight="1" x14ac:dyDescent="0.25">
      <c r="B3961" s="112">
        <v>49285</v>
      </c>
      <c r="C3961" s="113" t="str">
        <f t="shared" si="256"/>
        <v>Thursday</v>
      </c>
      <c r="D3961" s="114" t="str">
        <f t="shared" si="259"/>
        <v>B</v>
      </c>
      <c r="E3961" s="114" t="str">
        <f t="shared" si="259"/>
        <v>B</v>
      </c>
      <c r="F3961" s="114" t="str">
        <f t="shared" si="259"/>
        <v>B</v>
      </c>
      <c r="G3961" s="114" t="str">
        <f t="shared" si="259"/>
        <v>B</v>
      </c>
      <c r="H3961" s="114" t="str">
        <f t="shared" si="257"/>
        <v>B</v>
      </c>
      <c r="I3961" s="99">
        <f t="shared" si="258"/>
        <v>1</v>
      </c>
      <c r="J3961" s="109">
        <f>IF(H3961="B",0,MATCH("B",H3962:$H$3985,0))</f>
        <v>0</v>
      </c>
      <c r="O3961" s="112">
        <v>49285</v>
      </c>
      <c r="P3961" s="97" t="e" cm="1">
        <f t="array" ref="P3961">INDEX($L$11:$L$2636,MATCH(B3961+J3961,$L$11:$L$2636,0)+30)</f>
        <v>#REF!</v>
      </c>
      <c r="Q3961" s="124" cm="1">
        <f t="array" ref="Q3961">INDEX($L$11:$L$2636,MATCH(B3961+J3961,$L$11:$L$2636,0)+12)-1</f>
        <v>49305</v>
      </c>
    </row>
    <row r="3962" spans="2:17" ht="15" customHeight="1" x14ac:dyDescent="0.25">
      <c r="B3962" s="112">
        <v>49286</v>
      </c>
      <c r="C3962" s="113" t="str">
        <f t="shared" si="256"/>
        <v>Friday</v>
      </c>
      <c r="D3962" s="114" t="str">
        <f t="shared" si="259"/>
        <v>B</v>
      </c>
      <c r="E3962" s="114" t="s">
        <v>71</v>
      </c>
      <c r="F3962" s="114" t="s">
        <v>71</v>
      </c>
      <c r="G3962" s="114" t="str">
        <f t="shared" si="259"/>
        <v>B</v>
      </c>
      <c r="H3962" s="114" t="str">
        <f t="shared" si="257"/>
        <v>P</v>
      </c>
      <c r="I3962" s="99">
        <f t="shared" si="258"/>
        <v>0</v>
      </c>
      <c r="J3962" s="109">
        <f>IF(H3962="B",0,MATCH("B",H3963:$H$3985,0))</f>
        <v>3</v>
      </c>
      <c r="O3962" s="112">
        <v>49286</v>
      </c>
      <c r="P3962" s="97" t="e" cm="1">
        <f t="array" ref="P3962">INDEX($L$11:$L$2636,MATCH(B3962+J3962,$L$11:$L$2636,0)+30)</f>
        <v>#REF!</v>
      </c>
      <c r="Q3962" s="124" cm="1">
        <f t="array" ref="Q3962">INDEX($L$11:$L$2636,MATCH(B3962+J3962,$L$11:$L$2636,0)+12)-1</f>
        <v>49306</v>
      </c>
    </row>
    <row r="3963" spans="2:17" ht="15" customHeight="1" x14ac:dyDescent="0.25">
      <c r="B3963" s="112">
        <v>49287</v>
      </c>
      <c r="C3963" s="113" t="str">
        <f t="shared" si="256"/>
        <v>Saturday</v>
      </c>
      <c r="D3963" s="114" t="str">
        <f t="shared" si="259"/>
        <v>W</v>
      </c>
      <c r="E3963" s="114" t="str">
        <f t="shared" si="259"/>
        <v>W</v>
      </c>
      <c r="F3963" s="114" t="str">
        <f t="shared" si="259"/>
        <v>W</v>
      </c>
      <c r="G3963" s="114" t="str">
        <f t="shared" si="259"/>
        <v>W</v>
      </c>
      <c r="H3963" s="114" t="str">
        <f t="shared" si="257"/>
        <v>W</v>
      </c>
      <c r="I3963" s="99">
        <f t="shared" si="258"/>
        <v>0</v>
      </c>
      <c r="J3963" s="109">
        <f>IF(H3963="B",0,MATCH("B",H3964:$H$3985,0))</f>
        <v>2</v>
      </c>
      <c r="O3963" s="112">
        <v>49287</v>
      </c>
      <c r="P3963" s="97" t="e" cm="1">
        <f t="array" ref="P3963">INDEX($L$11:$L$2636,MATCH(B3963+J3963,$L$11:$L$2636,0)+30)</f>
        <v>#REF!</v>
      </c>
      <c r="Q3963" s="124" cm="1">
        <f t="array" ref="Q3963">INDEX($L$11:$L$2636,MATCH(B3963+J3963,$L$11:$L$2636,0)+12)-1</f>
        <v>49306</v>
      </c>
    </row>
    <row r="3964" spans="2:17" ht="15" customHeight="1" x14ac:dyDescent="0.25">
      <c r="B3964" s="112">
        <v>49288</v>
      </c>
      <c r="C3964" s="113" t="str">
        <f t="shared" si="256"/>
        <v>Sunday</v>
      </c>
      <c r="D3964" s="114" t="str">
        <f t="shared" si="259"/>
        <v>W</v>
      </c>
      <c r="E3964" s="114" t="str">
        <f t="shared" si="259"/>
        <v>W</v>
      </c>
      <c r="F3964" s="114" t="str">
        <f t="shared" si="259"/>
        <v>W</v>
      </c>
      <c r="G3964" s="114" t="str">
        <f t="shared" si="259"/>
        <v>W</v>
      </c>
      <c r="H3964" s="114" t="str">
        <f t="shared" si="257"/>
        <v>W</v>
      </c>
      <c r="I3964" s="99">
        <f t="shared" si="258"/>
        <v>0</v>
      </c>
      <c r="J3964" s="109">
        <f>IF(H3964="B",0,MATCH("B",H3965:$H$3985,0))</f>
        <v>1</v>
      </c>
      <c r="O3964" s="112">
        <v>49288</v>
      </c>
      <c r="P3964" s="97" t="e" cm="1">
        <f t="array" ref="P3964">INDEX($L$11:$L$2636,MATCH(B3964+J3964,$L$11:$L$2636,0)+30)</f>
        <v>#REF!</v>
      </c>
      <c r="Q3964" s="124" cm="1">
        <f t="array" ref="Q3964">INDEX($L$11:$L$2636,MATCH(B3964+J3964,$L$11:$L$2636,0)+12)-1</f>
        <v>49306</v>
      </c>
    </row>
    <row r="3965" spans="2:17" ht="15" customHeight="1" x14ac:dyDescent="0.25">
      <c r="B3965" s="112">
        <v>49289</v>
      </c>
      <c r="C3965" s="113" t="str">
        <f t="shared" si="256"/>
        <v>Monday</v>
      </c>
      <c r="D3965" s="114" t="str">
        <f t="shared" si="259"/>
        <v>B</v>
      </c>
      <c r="E3965" s="114" t="str">
        <f t="shared" si="259"/>
        <v>B</v>
      </c>
      <c r="F3965" s="114" t="str">
        <f t="shared" si="259"/>
        <v>B</v>
      </c>
      <c r="G3965" s="114" t="str">
        <f t="shared" si="259"/>
        <v>B</v>
      </c>
      <c r="H3965" s="114" t="str">
        <f t="shared" si="257"/>
        <v>B</v>
      </c>
      <c r="I3965" s="99">
        <f t="shared" si="258"/>
        <v>1</v>
      </c>
      <c r="J3965" s="109">
        <f>IF(H3965="B",0,MATCH("B",H3966:$H$3985,0))</f>
        <v>0</v>
      </c>
      <c r="O3965" s="112">
        <v>49289</v>
      </c>
      <c r="P3965" s="97" t="e" cm="1">
        <f t="array" ref="P3965">INDEX($L$11:$L$2636,MATCH(B3965+J3965,$L$11:$L$2636,0)+30)</f>
        <v>#REF!</v>
      </c>
      <c r="Q3965" s="124" cm="1">
        <f t="array" ref="Q3965">INDEX($L$11:$L$2636,MATCH(B3965+J3965,$L$11:$L$2636,0)+12)-1</f>
        <v>49306</v>
      </c>
    </row>
    <row r="3966" spans="2:17" ht="15" customHeight="1" x14ac:dyDescent="0.25">
      <c r="B3966" s="112">
        <v>49290</v>
      </c>
      <c r="C3966" s="113" t="str">
        <f t="shared" si="256"/>
        <v>Tuesday</v>
      </c>
      <c r="D3966" s="114" t="str">
        <f t="shared" si="259"/>
        <v>B</v>
      </c>
      <c r="E3966" s="114" t="str">
        <f t="shared" si="259"/>
        <v>B</v>
      </c>
      <c r="F3966" s="114" t="str">
        <f t="shared" si="259"/>
        <v>B</v>
      </c>
      <c r="G3966" s="114" t="str">
        <f t="shared" si="259"/>
        <v>B</v>
      </c>
      <c r="H3966" s="114" t="str">
        <f t="shared" si="257"/>
        <v>B</v>
      </c>
      <c r="I3966" s="99">
        <f t="shared" si="258"/>
        <v>1</v>
      </c>
      <c r="J3966" s="109">
        <f>IF(H3966="B",0,MATCH("B",H3967:$H$3985,0))</f>
        <v>0</v>
      </c>
      <c r="O3966" s="112">
        <v>49290</v>
      </c>
      <c r="P3966" s="97" t="e" cm="1">
        <f t="array" ref="P3966">INDEX($L$11:$L$2636,MATCH(B3966+J3966,$L$11:$L$2636,0)+30)</f>
        <v>#REF!</v>
      </c>
      <c r="Q3966" s="124" t="e" cm="1">
        <f t="array" ref="Q3966">INDEX($L$11:$L$2636,MATCH(B3966+J3966,$L$11:$L$2636,0)+12)-1</f>
        <v>#REF!</v>
      </c>
    </row>
    <row r="3967" spans="2:17" ht="15" customHeight="1" x14ac:dyDescent="0.25">
      <c r="B3967" s="112">
        <v>49291</v>
      </c>
      <c r="C3967" s="113" t="str">
        <f t="shared" si="256"/>
        <v>Wednesday</v>
      </c>
      <c r="D3967" s="114" t="str">
        <f t="shared" si="259"/>
        <v>B</v>
      </c>
      <c r="E3967" s="114" t="str">
        <f t="shared" si="259"/>
        <v>B</v>
      </c>
      <c r="F3967" s="114" t="str">
        <f t="shared" si="259"/>
        <v>B</v>
      </c>
      <c r="G3967" s="114" t="str">
        <f t="shared" si="259"/>
        <v>B</v>
      </c>
      <c r="H3967" s="114" t="str">
        <f t="shared" si="257"/>
        <v>B</v>
      </c>
      <c r="I3967" s="99">
        <f t="shared" si="258"/>
        <v>1</v>
      </c>
      <c r="J3967" s="109">
        <f>IF(H3967="B",0,MATCH("B",H3968:$H$3985,0))</f>
        <v>0</v>
      </c>
      <c r="O3967" s="112">
        <v>49291</v>
      </c>
      <c r="P3967" s="97" t="e" cm="1">
        <f t="array" ref="P3967">INDEX($L$11:$L$2636,MATCH(B3967+J3967,$L$11:$L$2636,0)+30)</f>
        <v>#REF!</v>
      </c>
      <c r="Q3967" s="124" t="e" cm="1">
        <f t="array" ref="Q3967">INDEX($L$11:$L$2636,MATCH(B3967+J3967,$L$11:$L$2636,0)+12)-1</f>
        <v>#REF!</v>
      </c>
    </row>
    <row r="3968" spans="2:17" ht="15" customHeight="1" x14ac:dyDescent="0.25">
      <c r="B3968" s="112">
        <v>49292</v>
      </c>
      <c r="C3968" s="113" t="str">
        <f t="shared" si="256"/>
        <v>Thursday</v>
      </c>
      <c r="D3968" s="114" t="str">
        <f t="shared" si="259"/>
        <v>B</v>
      </c>
      <c r="E3968" s="114" t="str">
        <f t="shared" si="259"/>
        <v>B</v>
      </c>
      <c r="F3968" s="114" t="str">
        <f t="shared" si="259"/>
        <v>B</v>
      </c>
      <c r="G3968" s="114" t="str">
        <f t="shared" si="259"/>
        <v>B</v>
      </c>
      <c r="H3968" s="114" t="str">
        <f t="shared" si="257"/>
        <v>B</v>
      </c>
      <c r="I3968" s="99">
        <f t="shared" si="258"/>
        <v>1</v>
      </c>
      <c r="J3968" s="109">
        <f>IF(H3968="B",0,MATCH("B",H3969:$H$3985,0))</f>
        <v>0</v>
      </c>
      <c r="O3968" s="112">
        <v>49292</v>
      </c>
      <c r="P3968" s="97" t="e" cm="1">
        <f t="array" ref="P3968">INDEX($L$11:$L$2636,MATCH(B3968+J3968,$L$11:$L$2636,0)+30)</f>
        <v>#REF!</v>
      </c>
      <c r="Q3968" s="124" t="e" cm="1">
        <f t="array" ref="Q3968">INDEX($L$11:$L$2636,MATCH(B3968+J3968,$L$11:$L$2636,0)+12)-1</f>
        <v>#REF!</v>
      </c>
    </row>
    <row r="3969" spans="2:17" ht="15" customHeight="1" x14ac:dyDescent="0.25">
      <c r="B3969" s="112">
        <v>49293</v>
      </c>
      <c r="C3969" s="113" t="str">
        <f t="shared" si="256"/>
        <v>Friday</v>
      </c>
      <c r="D3969" s="114" t="str">
        <f t="shared" si="259"/>
        <v>B</v>
      </c>
      <c r="E3969" s="114" t="str">
        <f t="shared" si="259"/>
        <v>B</v>
      </c>
      <c r="F3969" s="114" t="str">
        <f t="shared" si="259"/>
        <v>B</v>
      </c>
      <c r="G3969" s="114" t="str">
        <f t="shared" si="259"/>
        <v>B</v>
      </c>
      <c r="H3969" s="114" t="str">
        <f t="shared" si="257"/>
        <v>B</v>
      </c>
      <c r="I3969" s="99">
        <f t="shared" si="258"/>
        <v>1</v>
      </c>
      <c r="J3969" s="109">
        <f>IF(H3969="B",0,MATCH("B",H3970:$H$3985,0))</f>
        <v>0</v>
      </c>
      <c r="O3969" s="112">
        <v>49293</v>
      </c>
      <c r="P3969" s="97" t="e" cm="1">
        <f t="array" ref="P3969">INDEX($L$11:$L$2636,MATCH(B3969+J3969,$L$11:$L$2636,0)+30)</f>
        <v>#REF!</v>
      </c>
      <c r="Q3969" s="124" t="e" cm="1">
        <f t="array" ref="Q3969">INDEX($L$11:$L$2636,MATCH(B3969+J3969,$L$11:$L$2636,0)+12)-1</f>
        <v>#REF!</v>
      </c>
    </row>
    <row r="3970" spans="2:17" ht="15" customHeight="1" x14ac:dyDescent="0.25">
      <c r="B3970" s="112">
        <v>49294</v>
      </c>
      <c r="C3970" s="113" t="str">
        <f t="shared" si="256"/>
        <v>Saturday</v>
      </c>
      <c r="D3970" s="114" t="str">
        <f t="shared" si="259"/>
        <v>W</v>
      </c>
      <c r="E3970" s="114" t="str">
        <f t="shared" si="259"/>
        <v>W</v>
      </c>
      <c r="F3970" s="114" t="str">
        <f t="shared" si="259"/>
        <v>W</v>
      </c>
      <c r="G3970" s="114" t="str">
        <f t="shared" si="259"/>
        <v>W</v>
      </c>
      <c r="H3970" s="114" t="str">
        <f t="shared" si="257"/>
        <v>W</v>
      </c>
      <c r="I3970" s="99">
        <f t="shared" si="258"/>
        <v>0</v>
      </c>
      <c r="J3970" s="109">
        <f>IF(H3970="B",0,MATCH("B",H3971:$H$3985,0))</f>
        <v>2</v>
      </c>
      <c r="O3970" s="112">
        <v>49294</v>
      </c>
      <c r="P3970" s="97" t="e" cm="1">
        <f t="array" ref="P3970">INDEX($L$11:$L$2636,MATCH(B3970+J3970,$L$11:$L$2636,0)+30)</f>
        <v>#REF!</v>
      </c>
      <c r="Q3970" s="124" t="e" cm="1">
        <f t="array" ref="Q3970">INDEX($L$11:$L$2636,MATCH(B3970+J3970,$L$11:$L$2636,0)+12)-1</f>
        <v>#REF!</v>
      </c>
    </row>
    <row r="3971" spans="2:17" ht="15" customHeight="1" x14ac:dyDescent="0.25">
      <c r="B3971" s="112">
        <v>49295</v>
      </c>
      <c r="C3971" s="113" t="str">
        <f t="shared" si="256"/>
        <v>Sunday</v>
      </c>
      <c r="D3971" s="114" t="str">
        <f t="shared" si="259"/>
        <v>W</v>
      </c>
      <c r="E3971" s="114" t="str">
        <f t="shared" si="259"/>
        <v>W</v>
      </c>
      <c r="F3971" s="114" t="str">
        <f t="shared" si="259"/>
        <v>W</v>
      </c>
      <c r="G3971" s="114" t="str">
        <f t="shared" si="259"/>
        <v>W</v>
      </c>
      <c r="H3971" s="114" t="str">
        <f t="shared" si="257"/>
        <v>W</v>
      </c>
      <c r="I3971" s="99">
        <f t="shared" si="258"/>
        <v>0</v>
      </c>
      <c r="J3971" s="109">
        <f>IF(H3971="B",0,MATCH("B",H3972:$H$3985,0))</f>
        <v>1</v>
      </c>
      <c r="O3971" s="112">
        <v>49295</v>
      </c>
      <c r="P3971" s="97" t="e" cm="1">
        <f t="array" ref="P3971">INDEX($L$11:$L$2636,MATCH(B3971+J3971,$L$11:$L$2636,0)+30)</f>
        <v>#REF!</v>
      </c>
      <c r="Q3971" s="124" t="e" cm="1">
        <f t="array" ref="Q3971">INDEX($L$11:$L$2636,MATCH(B3971+J3971,$L$11:$L$2636,0)+12)-1</f>
        <v>#REF!</v>
      </c>
    </row>
    <row r="3972" spans="2:17" ht="15" customHeight="1" x14ac:dyDescent="0.25">
      <c r="B3972" s="112">
        <v>49296</v>
      </c>
      <c r="C3972" s="113" t="str">
        <f t="shared" si="256"/>
        <v>Monday</v>
      </c>
      <c r="D3972" s="114" t="str">
        <f t="shared" si="259"/>
        <v>B</v>
      </c>
      <c r="E3972" s="114" t="str">
        <f t="shared" si="259"/>
        <v>B</v>
      </c>
      <c r="F3972" s="114" t="str">
        <f t="shared" si="259"/>
        <v>B</v>
      </c>
      <c r="G3972" s="114" t="str">
        <f t="shared" si="259"/>
        <v>B</v>
      </c>
      <c r="H3972" s="114" t="str">
        <f t="shared" si="257"/>
        <v>B</v>
      </c>
      <c r="I3972" s="99">
        <f t="shared" si="258"/>
        <v>1</v>
      </c>
      <c r="J3972" s="109">
        <f>IF(H3972="B",0,MATCH("B",H3973:$H$3985,0))</f>
        <v>0</v>
      </c>
      <c r="O3972" s="112">
        <v>49296</v>
      </c>
      <c r="P3972" s="97" t="e" cm="1">
        <f t="array" ref="P3972">INDEX($L$11:$L$2636,MATCH(B3972+J3972,$L$11:$L$2636,0)+30)</f>
        <v>#REF!</v>
      </c>
      <c r="Q3972" s="124" t="e" cm="1">
        <f t="array" ref="Q3972">INDEX($L$11:$L$2636,MATCH(B3972+J3972,$L$11:$L$2636,0)+12)-1</f>
        <v>#REF!</v>
      </c>
    </row>
    <row r="3973" spans="2:17" ht="15" customHeight="1" x14ac:dyDescent="0.25">
      <c r="B3973" s="112">
        <v>49297</v>
      </c>
      <c r="C3973" s="113" t="str">
        <f t="shared" si="256"/>
        <v>Tuesday</v>
      </c>
      <c r="D3973" s="114" t="str">
        <f t="shared" si="259"/>
        <v>B</v>
      </c>
      <c r="E3973" s="114" t="str">
        <f t="shared" si="259"/>
        <v>B</v>
      </c>
      <c r="F3973" s="114" t="str">
        <f t="shared" si="259"/>
        <v>B</v>
      </c>
      <c r="G3973" s="114" t="str">
        <f t="shared" si="259"/>
        <v>B</v>
      </c>
      <c r="H3973" s="114" t="str">
        <f t="shared" si="257"/>
        <v>B</v>
      </c>
      <c r="I3973" s="99">
        <f t="shared" si="258"/>
        <v>1</v>
      </c>
      <c r="J3973" s="109">
        <f>IF(H3973="B",0,MATCH("B",H3974:$H$3985,0))</f>
        <v>0</v>
      </c>
      <c r="O3973" s="112">
        <v>49297</v>
      </c>
      <c r="P3973" s="97" t="e" cm="1">
        <f t="array" ref="P3973">INDEX($L$11:$L$2636,MATCH(B3973+J3973,$L$11:$L$2636,0)+30)</f>
        <v>#REF!</v>
      </c>
      <c r="Q3973" s="124" t="e" cm="1">
        <f t="array" ref="Q3973">INDEX($L$11:$L$2636,MATCH(B3973+J3973,$L$11:$L$2636,0)+12)-1</f>
        <v>#REF!</v>
      </c>
    </row>
    <row r="3974" spans="2:17" ht="15" customHeight="1" x14ac:dyDescent="0.25">
      <c r="B3974" s="112">
        <v>49298</v>
      </c>
      <c r="C3974" s="113" t="str">
        <f t="shared" si="256"/>
        <v>Wednesday</v>
      </c>
      <c r="D3974" s="114" t="str">
        <f t="shared" si="259"/>
        <v>B</v>
      </c>
      <c r="E3974" s="114" t="str">
        <f t="shared" si="259"/>
        <v>B</v>
      </c>
      <c r="F3974" s="114" t="str">
        <f t="shared" si="259"/>
        <v>B</v>
      </c>
      <c r="G3974" s="114" t="str">
        <f t="shared" si="259"/>
        <v>B</v>
      </c>
      <c r="H3974" s="114" t="str">
        <f t="shared" si="257"/>
        <v>B</v>
      </c>
      <c r="I3974" s="99">
        <f t="shared" si="258"/>
        <v>1</v>
      </c>
      <c r="J3974" s="109">
        <f>IF(H3974="B",0,MATCH("B",H3975:$H$3985,0))</f>
        <v>0</v>
      </c>
      <c r="O3974" s="112">
        <v>49298</v>
      </c>
      <c r="P3974" s="97" t="e" cm="1">
        <f t="array" ref="P3974">INDEX($L$11:$L$2636,MATCH(B3974+J3974,$L$11:$L$2636,0)+30)</f>
        <v>#REF!</v>
      </c>
      <c r="Q3974" s="124" t="e" cm="1">
        <f t="array" ref="Q3974">INDEX($L$11:$L$2636,MATCH(B3974+J3974,$L$11:$L$2636,0)+12)-1</f>
        <v>#REF!</v>
      </c>
    </row>
    <row r="3975" spans="2:17" ht="15" customHeight="1" x14ac:dyDescent="0.25">
      <c r="B3975" s="112">
        <v>49299</v>
      </c>
      <c r="C3975" s="113" t="str">
        <f t="shared" si="256"/>
        <v>Thursday</v>
      </c>
      <c r="D3975" s="114" t="str">
        <f t="shared" si="259"/>
        <v>B</v>
      </c>
      <c r="E3975" s="114" t="str">
        <f t="shared" si="259"/>
        <v>B</v>
      </c>
      <c r="F3975" s="114" t="str">
        <f t="shared" si="259"/>
        <v>B</v>
      </c>
      <c r="G3975" s="114" t="str">
        <f t="shared" si="259"/>
        <v>B</v>
      </c>
      <c r="H3975" s="114" t="str">
        <f t="shared" si="257"/>
        <v>B</v>
      </c>
      <c r="I3975" s="99">
        <f t="shared" si="258"/>
        <v>1</v>
      </c>
      <c r="J3975" s="109">
        <f>IF(H3975="B",0,MATCH("B",H3976:$H$3985,0))</f>
        <v>0</v>
      </c>
      <c r="O3975" s="112">
        <v>49299</v>
      </c>
      <c r="P3975" s="97" t="e" cm="1">
        <f t="array" ref="P3975">INDEX($L$11:$L$2636,MATCH(B3975+J3975,$L$11:$L$2636,0)+30)</f>
        <v>#REF!</v>
      </c>
      <c r="Q3975" s="124" t="e" cm="1">
        <f t="array" ref="Q3975">INDEX($L$11:$L$2636,MATCH(B3975+J3975,$L$11:$L$2636,0)+12)-1</f>
        <v>#REF!</v>
      </c>
    </row>
    <row r="3976" spans="2:17" ht="15" customHeight="1" x14ac:dyDescent="0.25">
      <c r="B3976" s="112">
        <v>49300</v>
      </c>
      <c r="C3976" s="113" t="str">
        <f t="shared" si="256"/>
        <v>Friday</v>
      </c>
      <c r="D3976" s="114" t="str">
        <f t="shared" ref="D3976:G3985" si="260">IF(WEEKDAY($B3976,2)&lt;6,"B","W")</f>
        <v>B</v>
      </c>
      <c r="E3976" s="114" t="str">
        <f t="shared" si="260"/>
        <v>B</v>
      </c>
      <c r="F3976" s="114" t="str">
        <f t="shared" si="260"/>
        <v>B</v>
      </c>
      <c r="G3976" s="114" t="str">
        <f t="shared" si="260"/>
        <v>B</v>
      </c>
      <c r="H3976" s="114" t="str">
        <f t="shared" si="257"/>
        <v>B</v>
      </c>
      <c r="I3976" s="99">
        <f t="shared" si="258"/>
        <v>1</v>
      </c>
      <c r="J3976" s="109">
        <f>IF(H3976="B",0,MATCH("B",H3977:$H$3985,0))</f>
        <v>0</v>
      </c>
      <c r="O3976" s="112">
        <v>49300</v>
      </c>
      <c r="P3976" s="97" t="e" cm="1">
        <f t="array" ref="P3976">INDEX($L$11:$L$2636,MATCH(B3976+J3976,$L$11:$L$2636,0)+30)</f>
        <v>#REF!</v>
      </c>
      <c r="Q3976" s="124" t="e" cm="1">
        <f t="array" ref="Q3976">INDEX($L$11:$L$2636,MATCH(B3976+J3976,$L$11:$L$2636,0)+12)-1</f>
        <v>#REF!</v>
      </c>
    </row>
    <row r="3977" spans="2:17" ht="15" customHeight="1" x14ac:dyDescent="0.25">
      <c r="B3977" s="112">
        <v>49301</v>
      </c>
      <c r="C3977" s="113" t="str">
        <f t="shared" si="256"/>
        <v>Saturday</v>
      </c>
      <c r="D3977" s="114" t="str">
        <f t="shared" si="260"/>
        <v>W</v>
      </c>
      <c r="E3977" s="114" t="str">
        <f t="shared" si="260"/>
        <v>W</v>
      </c>
      <c r="F3977" s="114" t="str">
        <f t="shared" si="260"/>
        <v>W</v>
      </c>
      <c r="G3977" s="114" t="str">
        <f t="shared" si="260"/>
        <v>W</v>
      </c>
      <c r="H3977" s="114" t="str">
        <f t="shared" si="257"/>
        <v>W</v>
      </c>
      <c r="I3977" s="99">
        <f t="shared" si="258"/>
        <v>0</v>
      </c>
      <c r="J3977" s="109">
        <f>IF(H3977="B",0,MATCH("B",H3978:$H$3985,0))</f>
        <v>4</v>
      </c>
      <c r="O3977" s="112">
        <v>49301</v>
      </c>
      <c r="P3977" s="97" t="e" cm="1">
        <f t="array" ref="P3977">INDEX($L$11:$L$2636,MATCH(B3977+J3977,$L$11:$L$2636,0)+30)</f>
        <v>#REF!</v>
      </c>
      <c r="Q3977" s="124" t="e" cm="1">
        <f t="array" ref="Q3977">INDEX($L$11:$L$2636,MATCH(B3977+J3977,$L$11:$L$2636,0)+12)-1</f>
        <v>#REF!</v>
      </c>
    </row>
    <row r="3978" spans="2:17" ht="15" customHeight="1" x14ac:dyDescent="0.25">
      <c r="B3978" s="112">
        <v>49302</v>
      </c>
      <c r="C3978" s="113" t="str">
        <f t="shared" si="256"/>
        <v>Sunday</v>
      </c>
      <c r="D3978" s="114" t="str">
        <f t="shared" si="260"/>
        <v>W</v>
      </c>
      <c r="E3978" s="114" t="str">
        <f t="shared" si="260"/>
        <v>W</v>
      </c>
      <c r="F3978" s="114" t="str">
        <f t="shared" si="260"/>
        <v>W</v>
      </c>
      <c r="G3978" s="114" t="str">
        <f t="shared" si="260"/>
        <v>W</v>
      </c>
      <c r="H3978" s="114" t="str">
        <f t="shared" si="257"/>
        <v>W</v>
      </c>
      <c r="I3978" s="99">
        <f t="shared" si="258"/>
        <v>0</v>
      </c>
      <c r="J3978" s="109">
        <f>IF(H3978="B",0,MATCH("B",H3979:$H$3985,0))</f>
        <v>3</v>
      </c>
      <c r="O3978" s="112">
        <v>49302</v>
      </c>
      <c r="P3978" s="97" t="e" cm="1">
        <f t="array" ref="P3978">INDEX($L$11:$L$2636,MATCH(B3978+J3978,$L$11:$L$2636,0)+30)</f>
        <v>#REF!</v>
      </c>
      <c r="Q3978" s="124" t="e" cm="1">
        <f t="array" ref="Q3978">INDEX($L$11:$L$2636,MATCH(B3978+J3978,$L$11:$L$2636,0)+12)-1</f>
        <v>#REF!</v>
      </c>
    </row>
    <row r="3979" spans="2:17" ht="15" customHeight="1" x14ac:dyDescent="0.25">
      <c r="B3979" s="112">
        <v>49303</v>
      </c>
      <c r="C3979" s="113" t="str">
        <f t="shared" si="256"/>
        <v>Monday</v>
      </c>
      <c r="D3979" s="114" t="s">
        <v>71</v>
      </c>
      <c r="E3979" s="114" t="s">
        <v>71</v>
      </c>
      <c r="F3979" s="114" t="s">
        <v>71</v>
      </c>
      <c r="G3979" s="114" t="str">
        <f t="shared" si="260"/>
        <v>B</v>
      </c>
      <c r="H3979" s="114" t="str">
        <f t="shared" si="257"/>
        <v>P</v>
      </c>
      <c r="I3979" s="99">
        <f t="shared" si="258"/>
        <v>0</v>
      </c>
      <c r="J3979" s="109">
        <f>IF(H3979="B",0,MATCH("B",H3980:$H$3985,0))</f>
        <v>2</v>
      </c>
      <c r="O3979" s="112">
        <v>49303</v>
      </c>
      <c r="P3979" s="97" t="e" cm="1">
        <f t="array" ref="P3979">INDEX($L$11:$L$2636,MATCH(B3979+J3979,$L$11:$L$2636,0)+30)</f>
        <v>#REF!</v>
      </c>
      <c r="Q3979" s="124" t="e" cm="1">
        <f t="array" ref="Q3979">INDEX($L$11:$L$2636,MATCH(B3979+J3979,$L$11:$L$2636,0)+12)-1</f>
        <v>#REF!</v>
      </c>
    </row>
    <row r="3980" spans="2:17" ht="15" customHeight="1" x14ac:dyDescent="0.25">
      <c r="B3980" s="112">
        <v>49304</v>
      </c>
      <c r="C3980" s="113" t="str">
        <f t="shared" ref="C3980:C3985" si="261">TEXT(WEEKDAY(B3980),"dddd")</f>
        <v>Tuesday</v>
      </c>
      <c r="D3980" s="114" t="s">
        <v>71</v>
      </c>
      <c r="E3980" s="114" t="s">
        <v>71</v>
      </c>
      <c r="F3980" s="114" t="str">
        <f t="shared" si="260"/>
        <v>B</v>
      </c>
      <c r="G3980" s="114" t="str">
        <f t="shared" si="260"/>
        <v>B</v>
      </c>
      <c r="H3980" s="114" t="str">
        <f t="shared" ref="H3980:H3985" si="262">IF(OR(D3980="P",E3980="P",F3980="P",G3980="P"),"P",D3980)</f>
        <v>P</v>
      </c>
      <c r="I3980" s="99">
        <f t="shared" ref="I3980:I3985" si="263">IF(H3980="B",1,0)</f>
        <v>0</v>
      </c>
      <c r="J3980" s="109">
        <f>IF(H3980="B",0,MATCH("B",H3981:$H$3985,0))</f>
        <v>1</v>
      </c>
      <c r="O3980" s="112">
        <v>49304</v>
      </c>
      <c r="P3980" s="97" t="e" cm="1">
        <f t="array" ref="P3980">INDEX($L$11:$L$2636,MATCH(B3980+J3980,$L$11:$L$2636,0)+30)</f>
        <v>#REF!</v>
      </c>
      <c r="Q3980" s="124" t="e" cm="1">
        <f t="array" ref="Q3980">INDEX($L$11:$L$2636,MATCH(B3980+J3980,$L$11:$L$2636,0)+12)-1</f>
        <v>#REF!</v>
      </c>
    </row>
    <row r="3981" spans="2:17" ht="15" customHeight="1" x14ac:dyDescent="0.25">
      <c r="B3981" s="112">
        <v>49305</v>
      </c>
      <c r="C3981" s="113" t="str">
        <f t="shared" si="261"/>
        <v>Wednesday</v>
      </c>
      <c r="D3981" s="114" t="str">
        <f t="shared" si="260"/>
        <v>B</v>
      </c>
      <c r="E3981" s="114" t="str">
        <f t="shared" si="260"/>
        <v>B</v>
      </c>
      <c r="F3981" s="114" t="str">
        <f t="shared" si="260"/>
        <v>B</v>
      </c>
      <c r="G3981" s="114" t="str">
        <f t="shared" si="260"/>
        <v>B</v>
      </c>
      <c r="H3981" s="114" t="str">
        <f t="shared" si="262"/>
        <v>B</v>
      </c>
      <c r="I3981" s="99">
        <f t="shared" si="263"/>
        <v>1</v>
      </c>
      <c r="J3981" s="109">
        <f>IF(H3981="B",0,MATCH("B",H3982:$H$3985,0))</f>
        <v>0</v>
      </c>
      <c r="O3981" s="112">
        <v>49305</v>
      </c>
      <c r="P3981" s="97" t="e" cm="1">
        <f t="array" ref="P3981">INDEX($L$11:$L$2636,MATCH(B3981+J3981,$L$11:$L$2636,0)+30)</f>
        <v>#REF!</v>
      </c>
      <c r="Q3981" s="124" t="e" cm="1">
        <f t="array" ref="Q3981">INDEX($L$11:$L$2636,MATCH(B3981+J3981,$L$11:$L$2636,0)+12)-1</f>
        <v>#REF!</v>
      </c>
    </row>
    <row r="3982" spans="2:17" ht="15" customHeight="1" x14ac:dyDescent="0.25">
      <c r="B3982" s="112">
        <v>49306</v>
      </c>
      <c r="C3982" s="113" t="str">
        <f t="shared" si="261"/>
        <v>Thursday</v>
      </c>
      <c r="D3982" s="114" t="str">
        <f t="shared" si="260"/>
        <v>B</v>
      </c>
      <c r="E3982" s="114" t="str">
        <f t="shared" si="260"/>
        <v>B</v>
      </c>
      <c r="F3982" s="114" t="str">
        <f t="shared" si="260"/>
        <v>B</v>
      </c>
      <c r="G3982" s="114" t="str">
        <f t="shared" si="260"/>
        <v>B</v>
      </c>
      <c r="H3982" s="114" t="str">
        <f t="shared" si="262"/>
        <v>B</v>
      </c>
      <c r="I3982" s="99">
        <f t="shared" si="263"/>
        <v>1</v>
      </c>
      <c r="J3982" s="109">
        <f>IF(H3982="B",0,MATCH("B",H3983:$H$3985,0))</f>
        <v>0</v>
      </c>
      <c r="O3982" s="112">
        <v>49306</v>
      </c>
      <c r="P3982" s="97" t="e" cm="1">
        <f t="array" ref="P3982">INDEX($L$11:$L$2636,MATCH(B3982+J3982,$L$11:$L$2636,0)+30)</f>
        <v>#REF!</v>
      </c>
      <c r="Q3982" s="124" t="e" cm="1">
        <f t="array" ref="Q3982">INDEX($L$11:$L$2636,MATCH(B3982+J3982,$L$11:$L$2636,0)+12)-1</f>
        <v>#REF!</v>
      </c>
    </row>
    <row r="3983" spans="2:17" ht="15" customHeight="1" x14ac:dyDescent="0.25">
      <c r="B3983" s="112">
        <v>49307</v>
      </c>
      <c r="C3983" s="113" t="str">
        <f t="shared" si="261"/>
        <v>Friday</v>
      </c>
      <c r="D3983" s="114" t="str">
        <f t="shared" si="260"/>
        <v>B</v>
      </c>
      <c r="E3983" s="114" t="str">
        <f t="shared" si="260"/>
        <v>B</v>
      </c>
      <c r="F3983" s="114" t="str">
        <f t="shared" si="260"/>
        <v>B</v>
      </c>
      <c r="G3983" s="114" t="str">
        <f t="shared" si="260"/>
        <v>B</v>
      </c>
      <c r="H3983" s="114" t="str">
        <f t="shared" si="262"/>
        <v>B</v>
      </c>
      <c r="I3983" s="99">
        <f t="shared" si="263"/>
        <v>1</v>
      </c>
      <c r="J3983" s="109">
        <f>IF(H3983="B",0,MATCH("B",H3984:$H$3985,0))</f>
        <v>0</v>
      </c>
      <c r="O3983" s="112">
        <v>49307</v>
      </c>
      <c r="P3983" s="97" t="e" cm="1">
        <f t="array" ref="P3983">INDEX($L$11:$L$2636,MATCH(B3983+J3983,$L$11:$L$2636,0)+30)</f>
        <v>#REF!</v>
      </c>
      <c r="Q3983" s="124" t="e" cm="1">
        <f t="array" ref="Q3983">INDEX($L$11:$L$2636,MATCH(B3983+J3983,$L$11:$L$2636,0)+12)-1</f>
        <v>#REF!</v>
      </c>
    </row>
    <row r="3984" spans="2:17" ht="15" customHeight="1" x14ac:dyDescent="0.25">
      <c r="B3984" s="112">
        <v>49308</v>
      </c>
      <c r="C3984" s="113" t="str">
        <f t="shared" si="261"/>
        <v>Saturday</v>
      </c>
      <c r="D3984" s="114" t="str">
        <f t="shared" si="260"/>
        <v>W</v>
      </c>
      <c r="E3984" s="114" t="str">
        <f t="shared" si="260"/>
        <v>W</v>
      </c>
      <c r="F3984" s="114" t="str">
        <f t="shared" si="260"/>
        <v>W</v>
      </c>
      <c r="G3984" s="114" t="str">
        <f t="shared" si="260"/>
        <v>W</v>
      </c>
      <c r="H3984" s="114" t="str">
        <f t="shared" si="262"/>
        <v>W</v>
      </c>
      <c r="I3984" s="99">
        <f t="shared" si="263"/>
        <v>0</v>
      </c>
      <c r="J3984" s="109" t="e">
        <f>IF(H3984="B",0,MATCH("B",H3985:$H$3985,0))</f>
        <v>#N/A</v>
      </c>
      <c r="O3984" s="112">
        <v>49308</v>
      </c>
      <c r="P3984" s="97" t="e" cm="1">
        <f t="array" ref="P3984">INDEX($L$11:$L$2636,MATCH(B3984+J3984,$L$11:$L$2636,0)+30)</f>
        <v>#N/A</v>
      </c>
      <c r="Q3984" s="124" t="e" cm="1">
        <f t="array" ref="Q3984">INDEX($L$11:$L$2636,MATCH(B3984+J3984,$L$11:$L$2636,0)+12)-1</f>
        <v>#N/A</v>
      </c>
    </row>
    <row r="3985" spans="2:17" ht="15" customHeight="1" x14ac:dyDescent="0.25">
      <c r="B3985" s="112">
        <v>49309</v>
      </c>
      <c r="C3985" s="113" t="str">
        <f t="shared" si="261"/>
        <v>Sunday</v>
      </c>
      <c r="D3985" s="114" t="str">
        <f t="shared" si="260"/>
        <v>W</v>
      </c>
      <c r="E3985" s="114" t="str">
        <f t="shared" si="260"/>
        <v>W</v>
      </c>
      <c r="F3985" s="114" t="str">
        <f t="shared" si="260"/>
        <v>W</v>
      </c>
      <c r="G3985" s="114" t="str">
        <f t="shared" si="260"/>
        <v>W</v>
      </c>
      <c r="H3985" s="114" t="str">
        <f t="shared" si="262"/>
        <v>W</v>
      </c>
      <c r="I3985" s="99">
        <f t="shared" si="263"/>
        <v>0</v>
      </c>
      <c r="J3985" s="109" t="e">
        <f>IF(H3985="B",0,MATCH("B",H$3985:$H3986,0))</f>
        <v>#N/A</v>
      </c>
      <c r="O3985" s="112">
        <v>49309</v>
      </c>
      <c r="P3985" s="97" t="e" cm="1">
        <f t="array" ref="P3985">INDEX($L$11:$L$2636,MATCH(B3985+J3985,$L$11:$L$2636,0)+30)</f>
        <v>#N/A</v>
      </c>
      <c r="Q3985" s="124" t="e" cm="1">
        <f t="array" ref="Q3985">INDEX($L$11:$L$2636,MATCH(B3985+J3985,$L$11:$L$2636,0)+12)-1</f>
        <v>#N/A</v>
      </c>
    </row>
  </sheetData>
  <autoFilter ref="B10:H3985" xr:uid="{50649D0D-C3FC-4CF8-B9F8-C906F9157DA3}"/>
  <mergeCells count="1">
    <mergeCell ref="H1:M4"/>
  </mergeCells>
  <conditionalFormatting sqref="D12:H3985">
    <cfRule type="cellIs" dxfId="1" priority="1" operator="equal">
      <formula>"P"</formula>
    </cfRule>
  </conditionalFormatting>
  <conditionalFormatting sqref="P2:T4 D11:K11 M11:M2636 J11:J3985 I12:K2526 M2345:N2525 I2527:I3985">
    <cfRule type="cellIs" dxfId="0" priority="3" operator="equal">
      <formula>"P"</formula>
    </cfRule>
  </conditionalFormatting>
  <pageMargins left="0.7" right="0.7" top="0.75" bottom="0.75" header="0.3" footer="0.3"/>
  <pageSetup paperSize="9" orientation="portrait" verticalDpi="0" r:id="rId1"/>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_rels/item2.xml.rels><?xml version="1.0" encoding="UTF-8"?>

<Relationships xmlns="http://schemas.openxmlformats.org/package/2006/relationships">
  <Relationship Id="rId1" Type="http://schemas.openxmlformats.org/officeDocument/2006/relationships/customXmlProps" Target="itemProps2.xml"/>
</Relationships>

</file>

<file path=customXml/_rels/item3.xml.rels><?xml version="1.0" encoding="UTF-8"?>

<Relationships xmlns="http://schemas.openxmlformats.org/package/2006/relationships">
  <Relationship Id="rId1" Type="http://schemas.openxmlformats.org/officeDocument/2006/relationships/customXmlProps" Target="itemProps3.xml"/>
</Relationships>

</file>

<file path=customXml/_rels/item4.xml.rels><?xml version="1.0" encoding="UTF-8"?>

<Relationships xmlns="http://schemas.openxmlformats.org/package/2006/relationships">
  <Relationship Id="rId1" Type="http://schemas.openxmlformats.org/officeDocument/2006/relationships/customXmlProps" Target="itemProps4.xml"/>
</Relationships>

</file>

<file path=customXml/_rels/item5.xml.rels><?xml version="1.0" encoding="UTF-8"?>

<Relationships xmlns="http://schemas.openxmlformats.org/package/2006/relationships">
  <Relationship Id="rId1" Type="http://schemas.openxmlformats.org/officeDocument/2006/relationships/customXmlProps" Target="itemProps5.xml"/>
</Relationships>

</file>

<file path=customXml/_rels/item6.xml.rels><?xml version="1.0" encoding="UTF-8"?>

<Relationships xmlns="http://schemas.openxmlformats.org/package/2006/relationships">
  <Relationship Id="rId1" Type="http://schemas.openxmlformats.org/officeDocument/2006/relationships/customXmlProps" Target="itemProps6.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A553CE605C674CB7D6D17756305D1C" ma:contentTypeVersion="4" ma:contentTypeDescription="Create a new document." ma:contentTypeScope="" ma:versionID="a2477ce04c769e48bfe7b57b028dec6c">
  <xsd:schema xmlns:xsd="http://www.w3.org/2001/XMLSchema" xmlns:xs="http://www.w3.org/2001/XMLSchema" xmlns:p="http://schemas.microsoft.com/office/2006/metadata/properties" xmlns:ns3="84844168-a60d-45c3-bd86-03d543dab4a8" targetNamespace="http://schemas.microsoft.com/office/2006/metadata/properties" ma:root="true" ma:fieldsID="cd997e7d1dd1fb648581bc1040134259" ns3:_="">
    <xsd:import namespace="84844168-a60d-45c3-bd86-03d543dab4a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44168-a60d-45c3-bd86-03d543dab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cd56ee39-2ddd-42dc-ad6e-3cc27c925a9b" origin="userSelected">
  <element uid="id_classification_euconfidential" value=""/>
  <element uid="3e106003-a109-4c2d-a3cf-47ee6963a5e5" value=""/>
</sis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Y29uZmlkZW50aWFsIiB2YWx1ZT0iIiB4bWxucz0iaHR0cDovL3d3dy5ib2xkb25qYW1lcy5jb20vMjAwOC8wMS9zaWUvaW50ZXJuYWwvbGFiZWwiIC8+PC9zaXNsPjxVc2VyTmFtZT5FVVJcbnNhdWdpZXIwNTA2MTQ8L1VzZXJOYW1lPjxEYXRlVGltZT4yNS8wNy8yMDE5IDE0OjU1OjU0PC9EYXRlVGltZT48TGFiZWxTdHJpbmc+QzEgLSBSZXN0cmljdGVkIDwvTGFiZWxTdHJpbmc+PC9pdGVtPjxpdGVtPjxzaXNsIHNpc2xWZXJzaW9uPSIwIiBwb2xpY3k9ImNkNTZlZTM5LTJkZGQtNDJkYy1hZDZlLTNjYzI3YzkyNWE5YiIgb3JpZ2luPSJ1c2VyU2VsZWN0ZWQiPjxlbGVtZW50IHVpZD0iaWRfY2xhc3NpZmljYXRpb25fZXVjb25maWRlbnRpYWwiIHZhbHVlPSIiIHhtbG5zPSJodHRwOi8vd3d3LmJvbGRvbmphbWVzLmNvbS8yMDA4LzAxL3NpZS9pbnRlcm5hbC9sYWJlbCIgLz48ZWxlbWVudCB1aWQ9IjNlMTA2MDAzLWExMDktNGMyZC1hM2NmLTQ3ZWU2OTYzYTVlNSIgdmFsdWU9IiIgeG1sbnM9Imh0dHA6Ly93d3cuYm9sZG9uamFtZXMuY29tLzIwMDgvMDEvc2llL2ludGVybmFsL2xhYmVsIiAvPjwvc2lzbD48VXNlck5hbWU+RVVSXG5zYXVnaWVyMDUwNjE0PC9Vc2VyTmFtZT48RGF0ZVRpbWU+MDcvMTAvMjAxOSAxOToxMzo1MTwvRGF0ZVRpbWU+PExhYmVsU3RyaW5nPkMxIC0gUmVzdHJpY3RlZCAgfCBDYW4gTGVhdmUgdGhlIEdyb3VwIDwvTGFiZWxTdHJpbmc+PC9pdGVtPjxpdGVtPjxzaXNsIHNpc2xWZXJzaW9uPSIwIiBwb2xpY3k9ImNkNTZlZTM5LTJkZGQtNDJkYy1hZDZlLTNjYzI3YzkyNWE5YiIgb3JpZ2luPSJ1c2VyU2VsZWN0ZWQiPjxlbGVtZW50IHVpZD0iaWRfY2xhc3NpZmljYXRpb25fZXVjb25maWRlbnRpYWwiIHZhbHVlPSIiIHhtbG5zPSJodHRwOi8vd3d3LmJvbGRvbmphbWVzLmNvbS8yMDA4LzAxL3NpZS9pbnRlcm5hbC9sYWJlbCIgLz48L3Npc2w+PFVzZXJOYW1lPkVVUlxuc2F1Z2llcjA1MDYxNDwvVXNlck5hbWU+PERhdGVUaW1lPjI4LzExLzIwMTkgMTY6NDA6NTQ8L0RhdGVUaW1lPjxMYWJlbFN0cmluZz5DMSAtIFJlc3RyaWN0ZWQgPC9MYWJlbFN0cmluZz48L2l0ZW0+PGl0ZW0+PHNpc2wgc2lzbFZlcnNpb249IjAiIHBvbGljeT0iY2Q1NmVlMzktMmRkZC00MmRjLWFkNmUtM2NjMjdjOTI1YTliIiBvcmlnaW49InVzZXJTZWxlY3RlZCI+PGVsZW1lbnQgdWlkPSJpZF9jbGFzc2lmaWNhdGlvbl9ldWNvbmZpZGVudGlhbCIgdmFsdWU9IiIgeG1sbnM9Imh0dHA6Ly93d3cuYm9sZG9uamFtZXMuY29tLzIwMDgvMDEvc2llL2ludGVybmFsL2xhYmVsIiAvPjxlbGVtZW50IHVpZD0iM2UxMDYwMDMtYTEwOS00YzJkLWEzY2YtNDdlZTY5NjNhNWU1IiB2YWx1ZT0iIiB4bWxucz0iaHR0cDovL3d3dy5ib2xkb25qYW1lcy5jb20vMjAwOC8wMS9zaWUvaW50ZXJuYWwvbGFiZWwiIC8+PC9zaXNsPjxVc2VyTmFtZT5FVVJcbnNhdWdpZXIwNTA2MTQ8L1VzZXJOYW1lPjxEYXRlVGltZT4yOC8xMS8yMDE5IDIxOjU3OjA3PC9EYXRlVGltZT48TGFiZWxTdHJpbmc+QzEgLSBSZXN0cmljdGVkICB8IENhbiBMZWF2ZSB0aGUgR3JvdXAgPC9MYWJlbFN0cmluZz48L2l0ZW0+PC9sYWJlbEhpc3Rvcnk+</Value>
</WrappedLabelHistory>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7599A6-FFDF-4329-9A4B-DEF93ABB2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44168-a60d-45c3-bd86-03d543dab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838F40-1D13-4E2A-B11A-1873FE32C34B}">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E2E93E38-B491-49EB-B62C-01CAE612C062}">
  <ds:schemaRefs>
    <ds:schemaRef ds:uri="http://schemas.microsoft.com/office/2006/metadata/propertie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4844168-a60d-45c3-bd86-03d543dab4a8"/>
    <ds:schemaRef ds:uri="http://www.w3.org/XML/1998/namespace"/>
  </ds:schemaRefs>
</ds:datastoreItem>
</file>

<file path=customXml/itemProps4.xml><?xml version="1.0" encoding="utf-8"?>
<ds:datastoreItem xmlns:ds="http://schemas.openxmlformats.org/officeDocument/2006/customXml" ds:itemID="{52785D9C-0023-4FD8-A7E7-549BEBDFD4A1}">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4E004BC2-DF75-4EC5-BFEF-2CE0CD537468}">
  <ds:schemaRefs>
    <ds:schemaRef ds:uri="http://schemas.microsoft.com/DataMashup"/>
  </ds:schemaRefs>
</ds:datastoreItem>
</file>

<file path=customXml/itemProps6.xml><?xml version="1.0" encoding="utf-8"?>
<ds:datastoreItem xmlns:ds="http://schemas.openxmlformats.org/officeDocument/2006/customXml" ds:itemID="{7B8A7F74-87CB-48D0-8114-B2C0F3563E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Disclaimer</vt:lpstr>
      <vt:lpstr>Input MC</vt:lpstr>
      <vt:lpstr>Input Simulations</vt:lpstr>
      <vt:lpstr>Vectors</vt:lpstr>
      <vt:lpstr>CashFlows</vt:lpstr>
      <vt:lpstr>Calendar</vt:lpstr>
      <vt:lpstr>CPR</vt:lpstr>
    </vt:vector>
  </TitlesOfParts>
  <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keywords>C1 - Restricted | Can Leave the Group</keywords>
</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d4fd681d-ab1f-4b3b-bc23-7c427c029a08</vt:lpwstr>
  </property>
  <property fmtid="{D5CDD505-2E9C-101B-9397-08002B2CF9AE}" pid="3" name="bjSaver">
    <vt:lpwstr>A6ix1tV6eAKCsJDDHZyDSj4xsi10+NvB</vt:lpwstr>
  </property>
  <property fmtid="{D5CDD505-2E9C-101B-9397-08002B2CF9AE}" pid="4" name="Classification_DLP">
    <vt:lpwstr>C1_C1</vt:lpwstr>
  </property>
  <property fmtid="{D5CDD505-2E9C-101B-9397-08002B2CF9AE}" pid="5" name="Additional Buttons">
    <vt:lpwstr>Can Leave the Group</vt:lpwstr>
  </property>
  <property fmtid="{D5CDD505-2E9C-101B-9397-08002B2CF9AE}" pid="6" name="ContentTypeId">
    <vt:lpwstr>0x010100F5A553CE605C674CB7D6D17756305D1C</vt:lpwstr>
  </property>
  <property fmtid="{D5CDD505-2E9C-101B-9397-08002B2CF9AE}" pid="7" name="bjDocumentLabelXML">
    <vt:lpwstr>&lt;?xml version="1.0" encoding="us-ascii"?&gt;&lt;sisl xmlns:xsi="http://www.w3.org/2001/XMLSchema-instance" xmlns:xsd="http://www.w3.org/2001/XMLSchema" sislVersion="0" policy="cd56ee39-2ddd-42dc-ad6e-3cc27c925a9b" origin="userSelected" xmlns="http://www.boldonj</vt:lpwstr>
  </property>
  <property fmtid="{D5CDD505-2E9C-101B-9397-08002B2CF9AE}" pid="8" name="bjDocumentLabelXML-0">
    <vt:lpwstr>ames.com/2008/01/sie/internal/label"&gt;&lt;element uid="id_classification_euconfidential" value="" /&gt;&lt;element uid="3e106003-a109-4c2d-a3cf-47ee6963a5e5" value="" /&gt;&lt;/sisl&gt;</vt:lpwstr>
  </property>
  <property fmtid="{D5CDD505-2E9C-101B-9397-08002B2CF9AE}" pid="9" name="bjDocumentSecurityLabel">
    <vt:lpwstr>C1 - Restricted | Can Leave the Group</vt:lpwstr>
  </property>
  <property fmtid="{D5CDD505-2E9C-101B-9397-08002B2CF9AE}" pid="10" name="bjLabelHistoryID">
    <vt:lpwstr>{52785D9C-0023-4FD8-A7E7-549BEBDFD4A1}</vt:lpwstr>
  </property>
  <property fmtid="{D5CDD505-2E9C-101B-9397-08002B2CF9AE}" pid="11" name="MSIP_Label_a401b303-ecb1-4a9d-936a-70858c2d9a3e_Enabled">
    <vt:lpwstr>true</vt:lpwstr>
  </property>
  <property fmtid="{D5CDD505-2E9C-101B-9397-08002B2CF9AE}" pid="12" name="MSIP_Label_a401b303-ecb1-4a9d-936a-70858c2d9a3e_SetDate">
    <vt:lpwstr>2022-10-10T08:58:55Z</vt:lpwstr>
  </property>
  <property fmtid="{D5CDD505-2E9C-101B-9397-08002B2CF9AE}" pid="13" name="MSIP_Label_a401b303-ecb1-4a9d-936a-70858c2d9a3e_Method">
    <vt:lpwstr>Privileged</vt:lpwstr>
  </property>
  <property fmtid="{D5CDD505-2E9C-101B-9397-08002B2CF9AE}" pid="14" name="MSIP_Label_a401b303-ecb1-4a9d-936a-70858c2d9a3e_Name">
    <vt:lpwstr>a401b303-ecb1-4a9d-936a-70858c2d9a3e</vt:lpwstr>
  </property>
  <property fmtid="{D5CDD505-2E9C-101B-9397-08002B2CF9AE}" pid="15" name="MSIP_Label_a401b303-ecb1-4a9d-936a-70858c2d9a3e_SiteId">
    <vt:lpwstr>c9a7d621-4bc4-4407-b730-f428e656aa9e</vt:lpwstr>
  </property>
  <property fmtid="{D5CDD505-2E9C-101B-9397-08002B2CF9AE}" pid="16" name="MSIP_Label_a401b303-ecb1-4a9d-936a-70858c2d9a3e_ActionId">
    <vt:lpwstr>3f9ebdee-2a29-458b-a670-175e8270afcc</vt:lpwstr>
  </property>
  <property fmtid="{D5CDD505-2E9C-101B-9397-08002B2CF9AE}" pid="17" name="MSIP_Label_a401b303-ecb1-4a9d-936a-70858c2d9a3e_ContentBits">
    <vt:lpwstr>0</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MSIP_Label_c2c11c9e-624c-4a75-9f78-0989052ff6ea_Enabled">
    <vt:lpwstr>true</vt:lpwstr>
  </property>
  <property fmtid="{D5CDD505-2E9C-101B-9397-08002B2CF9AE}" pid="21" name="MSIP_Label_c2c11c9e-624c-4a75-9f78-0989052ff6ea_SetDate">
    <vt:lpwstr>2025-02-03T16:29:03Z</vt:lpwstr>
  </property>
  <property fmtid="{D5CDD505-2E9C-101B-9397-08002B2CF9AE}" pid="22" name="MSIP_Label_c2c11c9e-624c-4a75-9f78-0989052ff6ea_Method">
    <vt:lpwstr>Privileged</vt:lpwstr>
  </property>
  <property fmtid="{D5CDD505-2E9C-101B-9397-08002B2CF9AE}" pid="23" name="MSIP_Label_c2c11c9e-624c-4a75-9f78-0989052ff6ea_Name">
    <vt:lpwstr>c2c11c9e-624c-4a75-9f78-0989052ff6ea</vt:lpwstr>
  </property>
  <property fmtid="{D5CDD505-2E9C-101B-9397-08002B2CF9AE}" pid="24" name="MSIP_Label_c2c11c9e-624c-4a75-9f78-0989052ff6ea_SiteId">
    <vt:lpwstr>5df31d35-3ba9-481e-a3c8-ff9be3ee783b</vt:lpwstr>
  </property>
  <property fmtid="{D5CDD505-2E9C-101B-9397-08002B2CF9AE}" pid="25" name="MSIP_Label_c2c11c9e-624c-4a75-9f78-0989052ff6ea_ActionId">
    <vt:lpwstr>b411cb3e-25db-4e97-b0df-64b8900c7a21</vt:lpwstr>
  </property>
  <property fmtid="{D5CDD505-2E9C-101B-9397-08002B2CF9AE}" pid="26" name="MSIP_Label_c2c11c9e-624c-4a75-9f78-0989052ff6ea_ContentBits">
    <vt:lpwstr>0</vt:lpwstr>
  </property>
</Properties>
</file>